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439\Grayson\Desktop\Investing\"/>
    </mc:Choice>
  </mc:AlternateContent>
  <xr:revisionPtr revIDLastSave="0" documentId="13_ncr:1_{16F97B5C-4CF7-4752-B241-62191143FC93}" xr6:coauthVersionLast="47" xr6:coauthVersionMax="47" xr10:uidLastSave="{00000000-0000-0000-0000-000000000000}"/>
  <bookViews>
    <workbookView xWindow="-37390" yWindow="8477" windowWidth="21412" windowHeight="12772" xr2:uid="{367436C2-3748-4945-86BA-EDDFB0EB3E57}"/>
  </bookViews>
  <sheets>
    <sheet name="Cover" sheetId="14" r:id="rId1"/>
    <sheet name="Overall" sheetId="7" r:id="rId2"/>
    <sheet name="Equities" sheetId="1" r:id="rId3"/>
    <sheet name="Industry-Sector" sheetId="11" state="hidden" r:id="rId4"/>
    <sheet name="Rates" sheetId="12" state="hidden" r:id="rId5"/>
    <sheet name="Market Breadth" sheetId="9" state="hidden" r:id="rId6"/>
    <sheet name="Data" sheetId="3" state="hidden" r:id="rId7"/>
    <sheet name="FRED - Data" sheetId="6" state="hidden" r:id="rId8"/>
    <sheet name="nhnl" sheetId="13" state="hidden" r:id="rId9"/>
  </sheets>
  <definedNames>
    <definedName name="_xlnm._FilterDatabase" localSheetId="2" hidden="1">Equities!$C$104:$S$250</definedName>
    <definedName name="_xlnm._FilterDatabase" localSheetId="1" hidden="1">Overall!$D$10:$AD$21</definedName>
    <definedName name="ExternalData_1" localSheetId="6" hidden="1">Data!$A$1:$DP$254</definedName>
    <definedName name="ExternalData_1" localSheetId="3" hidden="1">'Industry-Sector'!$A$156:$O$167</definedName>
    <definedName name="ExternalData_1" localSheetId="8" hidden="1">nhnl!$A$1:$K$23</definedName>
    <definedName name="ExternalData_10" localSheetId="3" hidden="1">'Industry-Sector'!$A$1:$Y$148</definedName>
    <definedName name="ExternalData_10" localSheetId="5" hidden="1">'Market Breadth'!$H$1:$K$16</definedName>
    <definedName name="ExternalData_11" localSheetId="5" hidden="1">'Market Breadth'!$L$1:$R$16</definedName>
    <definedName name="ExternalData_12" localSheetId="4" hidden="1">Rates!$A$1:$R$12</definedName>
    <definedName name="ExternalData_13" localSheetId="4" hidden="1">Rates!$A$16:$K$37</definedName>
    <definedName name="ExternalData_3" localSheetId="5" hidden="1">'Market Breadth'!$A$1:$G$5</definedName>
    <definedName name="ExternalData_4" localSheetId="5" hidden="1">'Market Breadth'!$A$19:$G$31</definedName>
    <definedName name="ExternalData_5" localSheetId="5" hidden="1">'Market Breadth'!$A$33:$G$40</definedName>
    <definedName name="ExternalData_6" localSheetId="5" hidden="1">'Market Breadth'!$A$42:$G$45</definedName>
    <definedName name="ExternalData_7" localSheetId="5" hidden="1">'Market Breadth'!$A$47:$G$48</definedName>
    <definedName name="ExternalData_8" localSheetId="5" hidden="1">'Market Breadth'!$A$50:$G$52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7" l="1"/>
  <c r="M44" i="7" s="1"/>
  <c r="N44" i="7" l="1"/>
  <c r="O13" i="7" l="1"/>
  <c r="U2" i="7"/>
  <c r="K51" i="7"/>
  <c r="N7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4" i="1"/>
  <c r="O25" i="1"/>
  <c r="O26" i="1"/>
  <c r="O27" i="1"/>
  <c r="O28" i="1"/>
  <c r="O29" i="1"/>
  <c r="O30" i="1"/>
  <c r="O31" i="1"/>
  <c r="O32" i="1"/>
  <c r="O33" i="1"/>
  <c r="O35" i="1"/>
  <c r="O36" i="1"/>
  <c r="O37" i="1"/>
  <c r="O38" i="1"/>
  <c r="O39" i="1"/>
  <c r="O40" i="1"/>
  <c r="O42" i="1"/>
  <c r="O43" i="1"/>
  <c r="O44" i="1"/>
  <c r="O45" i="1"/>
  <c r="O46" i="1"/>
  <c r="O48" i="1"/>
  <c r="O49" i="1"/>
  <c r="O50" i="1"/>
  <c r="O51" i="1"/>
  <c r="O52" i="1"/>
  <c r="O54" i="1"/>
  <c r="O55" i="1"/>
  <c r="O56" i="1"/>
  <c r="O57" i="1"/>
  <c r="O58" i="1"/>
  <c r="O59" i="1"/>
  <c r="O61" i="1"/>
  <c r="O62" i="1"/>
  <c r="O63" i="1"/>
  <c r="O64" i="1"/>
  <c r="O65" i="1"/>
  <c r="O66" i="1"/>
  <c r="O67" i="1"/>
  <c r="O69" i="1"/>
  <c r="O70" i="1"/>
  <c r="O71" i="1"/>
  <c r="O72" i="1"/>
  <c r="O73" i="1"/>
  <c r="O74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3" i="1"/>
  <c r="O94" i="1"/>
  <c r="O95" i="1"/>
  <c r="O96" i="1"/>
  <c r="O97" i="1"/>
  <c r="O98" i="1"/>
  <c r="O99" i="1"/>
  <c r="O100" i="1"/>
  <c r="O101" i="1"/>
  <c r="O102" i="1"/>
  <c r="O2" i="1"/>
  <c r="N24" i="1"/>
  <c r="N25" i="1"/>
  <c r="N26" i="1"/>
  <c r="N27" i="1"/>
  <c r="N28" i="1"/>
  <c r="N29" i="1"/>
  <c r="N30" i="1"/>
  <c r="N31" i="1"/>
  <c r="N32" i="1"/>
  <c r="N33" i="1"/>
  <c r="N35" i="1"/>
  <c r="N36" i="1"/>
  <c r="N37" i="1"/>
  <c r="N38" i="1"/>
  <c r="N39" i="1"/>
  <c r="N40" i="1"/>
  <c r="N42" i="1"/>
  <c r="N43" i="1"/>
  <c r="N44" i="1"/>
  <c r="N45" i="1"/>
  <c r="N46" i="1"/>
  <c r="N48" i="1"/>
  <c r="N49" i="1"/>
  <c r="N50" i="1"/>
  <c r="N51" i="1"/>
  <c r="N52" i="1"/>
  <c r="N54" i="1"/>
  <c r="N55" i="1"/>
  <c r="N56" i="1"/>
  <c r="N57" i="1"/>
  <c r="N58" i="1"/>
  <c r="N59" i="1"/>
  <c r="N61" i="1"/>
  <c r="N62" i="1"/>
  <c r="N63" i="1"/>
  <c r="N64" i="1"/>
  <c r="N65" i="1"/>
  <c r="N66" i="1"/>
  <c r="N67" i="1"/>
  <c r="N69" i="1"/>
  <c r="N70" i="1"/>
  <c r="N71" i="1"/>
  <c r="N72" i="1"/>
  <c r="N73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3" i="1"/>
  <c r="N94" i="1"/>
  <c r="N95" i="1"/>
  <c r="N96" i="1"/>
  <c r="N97" i="1"/>
  <c r="N98" i="1"/>
  <c r="N99" i="1"/>
  <c r="N100" i="1"/>
  <c r="N101" i="1"/>
  <c r="N102" i="1"/>
  <c r="U13" i="7"/>
  <c r="Q34" i="7"/>
  <c r="P34" i="7"/>
  <c r="O34" i="7"/>
  <c r="Q35" i="7"/>
  <c r="P35" i="7"/>
  <c r="O35" i="7"/>
  <c r="T17" i="12"/>
  <c r="T18" i="12" s="1"/>
  <c r="S17" i="12"/>
  <c r="S19" i="12" s="1"/>
  <c r="R17" i="12"/>
  <c r="R19" i="12" s="1"/>
  <c r="Q17" i="12"/>
  <c r="Q18" i="12" s="1"/>
  <c r="P17" i="12"/>
  <c r="P19" i="12" s="1"/>
  <c r="O17" i="12"/>
  <c r="O18" i="12" s="1"/>
  <c r="N17" i="12"/>
  <c r="N19" i="12" s="1"/>
  <c r="Q36" i="7"/>
  <c r="P36" i="7"/>
  <c r="O36" i="7"/>
  <c r="O47" i="7"/>
  <c r="P47" i="7"/>
  <c r="Q47" i="7"/>
  <c r="O46" i="7"/>
  <c r="P46" i="7"/>
  <c r="Q46" i="7"/>
  <c r="O41" i="7"/>
  <c r="P41" i="7"/>
  <c r="Q41" i="7"/>
  <c r="O45" i="7"/>
  <c r="P45" i="7"/>
  <c r="Q45" i="7"/>
  <c r="O39" i="7"/>
  <c r="P39" i="7"/>
  <c r="Q39" i="7"/>
  <c r="O43" i="7"/>
  <c r="P43" i="7"/>
  <c r="Q43" i="7"/>
  <c r="O40" i="7"/>
  <c r="P40" i="7"/>
  <c r="Q40" i="7"/>
  <c r="P44" i="7"/>
  <c r="Q44" i="7"/>
  <c r="O44" i="7"/>
  <c r="O6" i="7"/>
  <c r="P6" i="7"/>
  <c r="Q6" i="7"/>
  <c r="U6" i="7"/>
  <c r="V6" i="7"/>
  <c r="W6" i="7"/>
  <c r="X6" i="7"/>
  <c r="P28" i="7"/>
  <c r="P31" i="7"/>
  <c r="P32" i="7"/>
  <c r="P33" i="7"/>
  <c r="P27" i="7"/>
  <c r="P25" i="7"/>
  <c r="P26" i="7"/>
  <c r="P24" i="7"/>
  <c r="P30" i="7"/>
  <c r="P29" i="7"/>
  <c r="P20" i="7"/>
  <c r="P13" i="7"/>
  <c r="P17" i="7"/>
  <c r="P11" i="7"/>
  <c r="P19" i="7"/>
  <c r="P18" i="7"/>
  <c r="P21" i="7"/>
  <c r="P15" i="7"/>
  <c r="P16" i="7"/>
  <c r="P12" i="7"/>
  <c r="P14" i="7"/>
  <c r="P5" i="7"/>
  <c r="P42" i="7"/>
  <c r="P2" i="7"/>
  <c r="P4" i="7"/>
  <c r="P8" i="7"/>
  <c r="P3" i="7"/>
  <c r="P7" i="7"/>
  <c r="F64" i="7"/>
  <c r="F63" i="7"/>
  <c r="F62" i="7"/>
  <c r="F61" i="7"/>
  <c r="F60" i="7"/>
  <c r="F59" i="7"/>
  <c r="F58" i="7"/>
  <c r="E64" i="7"/>
  <c r="E63" i="7"/>
  <c r="E62" i="7"/>
  <c r="E61" i="7"/>
  <c r="E60" i="7"/>
  <c r="E59" i="7"/>
  <c r="E58" i="7"/>
  <c r="O28" i="7"/>
  <c r="O31" i="7"/>
  <c r="O32" i="7"/>
  <c r="O33" i="7"/>
  <c r="O27" i="7"/>
  <c r="O25" i="7"/>
  <c r="O26" i="7"/>
  <c r="O24" i="7"/>
  <c r="O30" i="7"/>
  <c r="O29" i="7"/>
  <c r="O20" i="7"/>
  <c r="O17" i="7"/>
  <c r="O11" i="7"/>
  <c r="O19" i="7"/>
  <c r="O18" i="7"/>
  <c r="O21" i="7"/>
  <c r="O15" i="7"/>
  <c r="O16" i="7"/>
  <c r="O12" i="7"/>
  <c r="O14" i="7"/>
  <c r="P10" i="1"/>
  <c r="P11" i="1"/>
  <c r="P12" i="1"/>
  <c r="P13" i="1"/>
  <c r="P14" i="1"/>
  <c r="P15" i="1"/>
  <c r="P16" i="1"/>
  <c r="P17" i="1"/>
  <c r="P18" i="1"/>
  <c r="P19" i="1"/>
  <c r="P20" i="1"/>
  <c r="P21" i="1"/>
  <c r="N21" i="1"/>
  <c r="O5" i="7"/>
  <c r="O42" i="7"/>
  <c r="O2" i="7"/>
  <c r="O4" i="7"/>
  <c r="O8" i="7"/>
  <c r="O3" i="7"/>
  <c r="O7" i="7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V5" i="7"/>
  <c r="W5" i="7"/>
  <c r="X5" i="7"/>
  <c r="U5" i="7"/>
  <c r="Q5" i="7"/>
  <c r="K52" i="7"/>
  <c r="O51" i="7"/>
  <c r="P51" i="7"/>
  <c r="Q51" i="7"/>
  <c r="R51" i="7"/>
  <c r="S51" i="7"/>
  <c r="O52" i="7"/>
  <c r="P52" i="7"/>
  <c r="Q52" i="7"/>
  <c r="R52" i="7"/>
  <c r="S52" i="7"/>
  <c r="O53" i="7"/>
  <c r="P53" i="7"/>
  <c r="Q53" i="7"/>
  <c r="R53" i="7"/>
  <c r="S53" i="7"/>
  <c r="O54" i="7"/>
  <c r="P54" i="7"/>
  <c r="Q54" i="7"/>
  <c r="R54" i="7"/>
  <c r="S54" i="7"/>
  <c r="N52" i="7"/>
  <c r="N53" i="7"/>
  <c r="N54" i="7"/>
  <c r="N51" i="7"/>
  <c r="J51" i="7"/>
  <c r="J52" i="7"/>
  <c r="F52" i="7"/>
  <c r="G52" i="7"/>
  <c r="H52" i="7"/>
  <c r="I52" i="7"/>
  <c r="E52" i="7"/>
  <c r="F51" i="7"/>
  <c r="G51" i="7"/>
  <c r="H51" i="7"/>
  <c r="I51" i="7"/>
  <c r="E51" i="7"/>
  <c r="J254" i="1"/>
  <c r="K254" i="1"/>
  <c r="L254" i="1"/>
  <c r="M254" i="1"/>
  <c r="Y12" i="7" s="1"/>
  <c r="N254" i="1"/>
  <c r="Z12" i="7" s="1"/>
  <c r="O254" i="1"/>
  <c r="AA12" i="7" s="1"/>
  <c r="P254" i="1"/>
  <c r="AB12" i="7" s="1"/>
  <c r="Q254" i="1"/>
  <c r="AC12" i="7" s="1"/>
  <c r="R254" i="1"/>
  <c r="AD12" i="7" s="1"/>
  <c r="S254" i="1"/>
  <c r="J255" i="1"/>
  <c r="K255" i="1"/>
  <c r="L255" i="1"/>
  <c r="M255" i="1"/>
  <c r="Y14" i="7" s="1"/>
  <c r="N255" i="1"/>
  <c r="Z14" i="7" s="1"/>
  <c r="O255" i="1"/>
  <c r="AA14" i="7" s="1"/>
  <c r="P255" i="1"/>
  <c r="AB14" i="7" s="1"/>
  <c r="Q255" i="1"/>
  <c r="AC14" i="7" s="1"/>
  <c r="R255" i="1"/>
  <c r="AD14" i="7" s="1"/>
  <c r="S255" i="1"/>
  <c r="J256" i="1"/>
  <c r="K256" i="1"/>
  <c r="L256" i="1"/>
  <c r="M256" i="1"/>
  <c r="Y20" i="7" s="1"/>
  <c r="N256" i="1"/>
  <c r="Z20" i="7" s="1"/>
  <c r="O256" i="1"/>
  <c r="AA20" i="7" s="1"/>
  <c r="P256" i="1"/>
  <c r="AB20" i="7" s="1"/>
  <c r="Q256" i="1"/>
  <c r="AC20" i="7" s="1"/>
  <c r="R256" i="1"/>
  <c r="AD20" i="7" s="1"/>
  <c r="S256" i="1"/>
  <c r="J257" i="1"/>
  <c r="K257" i="1"/>
  <c r="L257" i="1"/>
  <c r="M257" i="1"/>
  <c r="Y11" i="7" s="1"/>
  <c r="N257" i="1"/>
  <c r="Z11" i="7" s="1"/>
  <c r="O257" i="1"/>
  <c r="AA11" i="7" s="1"/>
  <c r="P257" i="1"/>
  <c r="AB11" i="7" s="1"/>
  <c r="Q257" i="1"/>
  <c r="AC11" i="7" s="1"/>
  <c r="R257" i="1"/>
  <c r="AD11" i="7" s="1"/>
  <c r="S257" i="1"/>
  <c r="J258" i="1"/>
  <c r="K258" i="1"/>
  <c r="L258" i="1"/>
  <c r="M258" i="1"/>
  <c r="Y17" i="7" s="1"/>
  <c r="N258" i="1"/>
  <c r="Z17" i="7" s="1"/>
  <c r="O258" i="1"/>
  <c r="AA17" i="7" s="1"/>
  <c r="P258" i="1"/>
  <c r="AB17" i="7" s="1"/>
  <c r="Q258" i="1"/>
  <c r="AC17" i="7" s="1"/>
  <c r="R258" i="1"/>
  <c r="AD17" i="7" s="1"/>
  <c r="S258" i="1"/>
  <c r="J259" i="1"/>
  <c r="K259" i="1"/>
  <c r="L259" i="1"/>
  <c r="M259" i="1"/>
  <c r="Y16" i="7" s="1"/>
  <c r="N259" i="1"/>
  <c r="Z16" i="7" s="1"/>
  <c r="O259" i="1"/>
  <c r="AA16" i="7" s="1"/>
  <c r="P259" i="1"/>
  <c r="AB16" i="7" s="1"/>
  <c r="Q259" i="1"/>
  <c r="AC16" i="7" s="1"/>
  <c r="R259" i="1"/>
  <c r="AD16" i="7" s="1"/>
  <c r="S259" i="1"/>
  <c r="J260" i="1"/>
  <c r="K260" i="1"/>
  <c r="L260" i="1"/>
  <c r="M260" i="1"/>
  <c r="Y18" i="7" s="1"/>
  <c r="N260" i="1"/>
  <c r="Z18" i="7" s="1"/>
  <c r="O260" i="1"/>
  <c r="AA18" i="7" s="1"/>
  <c r="P260" i="1"/>
  <c r="AB18" i="7" s="1"/>
  <c r="Q260" i="1"/>
  <c r="AC18" i="7" s="1"/>
  <c r="R260" i="1"/>
  <c r="AD18" i="7" s="1"/>
  <c r="S260" i="1"/>
  <c r="J261" i="1"/>
  <c r="K261" i="1"/>
  <c r="L261" i="1"/>
  <c r="M261" i="1"/>
  <c r="Y21" i="7" s="1"/>
  <c r="N261" i="1"/>
  <c r="Z21" i="7" s="1"/>
  <c r="O261" i="1"/>
  <c r="AA21" i="7" s="1"/>
  <c r="P261" i="1"/>
  <c r="AB21" i="7" s="1"/>
  <c r="Q261" i="1"/>
  <c r="AC21" i="7" s="1"/>
  <c r="R261" i="1"/>
  <c r="AD21" i="7" s="1"/>
  <c r="S261" i="1"/>
  <c r="J262" i="1"/>
  <c r="K262" i="1"/>
  <c r="L262" i="1"/>
  <c r="M262" i="1"/>
  <c r="Y13" i="7" s="1"/>
  <c r="N262" i="1"/>
  <c r="Z13" i="7" s="1"/>
  <c r="O262" i="1"/>
  <c r="AA13" i="7" s="1"/>
  <c r="P262" i="1"/>
  <c r="AB13" i="7" s="1"/>
  <c r="Q262" i="1"/>
  <c r="AC13" i="7" s="1"/>
  <c r="R262" i="1"/>
  <c r="AD13" i="7" s="1"/>
  <c r="S262" i="1"/>
  <c r="J263" i="1"/>
  <c r="K263" i="1"/>
  <c r="L263" i="1"/>
  <c r="M263" i="1"/>
  <c r="Y15" i="7" s="1"/>
  <c r="N263" i="1"/>
  <c r="Z15" i="7" s="1"/>
  <c r="O263" i="1"/>
  <c r="AA15" i="7" s="1"/>
  <c r="P263" i="1"/>
  <c r="AB15" i="7" s="1"/>
  <c r="Q263" i="1"/>
  <c r="AC15" i="7" s="1"/>
  <c r="R263" i="1"/>
  <c r="AD15" i="7" s="1"/>
  <c r="S263" i="1"/>
  <c r="S253" i="1"/>
  <c r="R253" i="1"/>
  <c r="AD19" i="7" s="1"/>
  <c r="Q253" i="1"/>
  <c r="AC19" i="7" s="1"/>
  <c r="O253" i="1"/>
  <c r="AA19" i="7" s="1"/>
  <c r="P253" i="1"/>
  <c r="AB19" i="7" s="1"/>
  <c r="N253" i="1"/>
  <c r="Z19" i="7" s="1"/>
  <c r="M253" i="1"/>
  <c r="Y19" i="7" s="1"/>
  <c r="L253" i="1"/>
  <c r="K253" i="1"/>
  <c r="J253" i="1"/>
  <c r="E254" i="1"/>
  <c r="F254" i="1"/>
  <c r="G254" i="1"/>
  <c r="H254" i="1"/>
  <c r="I254" i="1"/>
  <c r="E255" i="1"/>
  <c r="F255" i="1"/>
  <c r="G255" i="1"/>
  <c r="H255" i="1"/>
  <c r="I255" i="1"/>
  <c r="E256" i="1"/>
  <c r="F256" i="1"/>
  <c r="G256" i="1"/>
  <c r="H256" i="1"/>
  <c r="I256" i="1"/>
  <c r="E257" i="1"/>
  <c r="F257" i="1"/>
  <c r="G257" i="1"/>
  <c r="H257" i="1"/>
  <c r="I257" i="1"/>
  <c r="E258" i="1"/>
  <c r="F258" i="1"/>
  <c r="G258" i="1"/>
  <c r="H258" i="1"/>
  <c r="I258" i="1"/>
  <c r="E259" i="1"/>
  <c r="F259" i="1"/>
  <c r="G259" i="1"/>
  <c r="H259" i="1"/>
  <c r="I259" i="1"/>
  <c r="E260" i="1"/>
  <c r="F260" i="1"/>
  <c r="G260" i="1"/>
  <c r="H260" i="1"/>
  <c r="I260" i="1"/>
  <c r="E261" i="1"/>
  <c r="F261" i="1"/>
  <c r="G261" i="1"/>
  <c r="H261" i="1"/>
  <c r="I261" i="1"/>
  <c r="E262" i="1"/>
  <c r="F262" i="1"/>
  <c r="G262" i="1"/>
  <c r="H262" i="1"/>
  <c r="I262" i="1"/>
  <c r="E263" i="1"/>
  <c r="F263" i="1"/>
  <c r="G263" i="1"/>
  <c r="H263" i="1"/>
  <c r="I263" i="1"/>
  <c r="F253" i="1"/>
  <c r="G253" i="1"/>
  <c r="H253" i="1"/>
  <c r="I253" i="1"/>
  <c r="E253" i="1"/>
  <c r="D254" i="1"/>
  <c r="D255" i="1"/>
  <c r="D256" i="1"/>
  <c r="D257" i="1"/>
  <c r="D258" i="1"/>
  <c r="D259" i="1"/>
  <c r="D260" i="1"/>
  <c r="D261" i="1"/>
  <c r="D262" i="1"/>
  <c r="D263" i="1"/>
  <c r="D253" i="1"/>
  <c r="C254" i="1"/>
  <c r="C255" i="1"/>
  <c r="C256" i="1"/>
  <c r="C257" i="1"/>
  <c r="C258" i="1"/>
  <c r="C259" i="1"/>
  <c r="C260" i="1"/>
  <c r="C261" i="1"/>
  <c r="C262" i="1"/>
  <c r="C263" i="1"/>
  <c r="C253" i="1"/>
  <c r="J141" i="1"/>
  <c r="K141" i="1"/>
  <c r="L141" i="1"/>
  <c r="M141" i="1"/>
  <c r="N141" i="1"/>
  <c r="O141" i="1"/>
  <c r="P141" i="1"/>
  <c r="Q141" i="1"/>
  <c r="R141" i="1"/>
  <c r="S141" i="1"/>
  <c r="J136" i="1"/>
  <c r="K136" i="1"/>
  <c r="L136" i="1"/>
  <c r="M136" i="1"/>
  <c r="N136" i="1"/>
  <c r="O136" i="1"/>
  <c r="P136" i="1"/>
  <c r="Q136" i="1"/>
  <c r="R136" i="1"/>
  <c r="S136" i="1"/>
  <c r="J242" i="1"/>
  <c r="K242" i="1"/>
  <c r="L242" i="1"/>
  <c r="M242" i="1"/>
  <c r="N242" i="1"/>
  <c r="O242" i="1"/>
  <c r="P242" i="1"/>
  <c r="Q242" i="1"/>
  <c r="R242" i="1"/>
  <c r="S242" i="1"/>
  <c r="J199" i="1"/>
  <c r="K199" i="1"/>
  <c r="L199" i="1"/>
  <c r="M199" i="1"/>
  <c r="N199" i="1"/>
  <c r="O199" i="1"/>
  <c r="P199" i="1"/>
  <c r="Q199" i="1"/>
  <c r="R199" i="1"/>
  <c r="S199" i="1"/>
  <c r="J215" i="1"/>
  <c r="K215" i="1"/>
  <c r="L215" i="1"/>
  <c r="M215" i="1"/>
  <c r="N215" i="1"/>
  <c r="O215" i="1"/>
  <c r="P215" i="1"/>
  <c r="Q215" i="1"/>
  <c r="R215" i="1"/>
  <c r="S215" i="1"/>
  <c r="J165" i="1"/>
  <c r="K165" i="1"/>
  <c r="L165" i="1"/>
  <c r="M165" i="1"/>
  <c r="N165" i="1"/>
  <c r="O165" i="1"/>
  <c r="P165" i="1"/>
  <c r="Q165" i="1"/>
  <c r="R165" i="1"/>
  <c r="S165" i="1"/>
  <c r="J167" i="1"/>
  <c r="K167" i="1"/>
  <c r="L167" i="1"/>
  <c r="M167" i="1"/>
  <c r="N167" i="1"/>
  <c r="O167" i="1"/>
  <c r="P167" i="1"/>
  <c r="Q167" i="1"/>
  <c r="R167" i="1"/>
  <c r="S167" i="1"/>
  <c r="J201" i="1"/>
  <c r="K201" i="1"/>
  <c r="L201" i="1"/>
  <c r="M201" i="1"/>
  <c r="N201" i="1"/>
  <c r="O201" i="1"/>
  <c r="P201" i="1"/>
  <c r="Q201" i="1"/>
  <c r="R201" i="1"/>
  <c r="S201" i="1"/>
  <c r="J219" i="1"/>
  <c r="K219" i="1"/>
  <c r="L219" i="1"/>
  <c r="M219" i="1"/>
  <c r="N219" i="1"/>
  <c r="O219" i="1"/>
  <c r="P219" i="1"/>
  <c r="Q219" i="1"/>
  <c r="R219" i="1"/>
  <c r="S219" i="1"/>
  <c r="J241" i="1"/>
  <c r="K241" i="1"/>
  <c r="L241" i="1"/>
  <c r="M241" i="1"/>
  <c r="N241" i="1"/>
  <c r="O241" i="1"/>
  <c r="P241" i="1"/>
  <c r="Q241" i="1"/>
  <c r="R241" i="1"/>
  <c r="S241" i="1"/>
  <c r="J238" i="1"/>
  <c r="K238" i="1"/>
  <c r="L238" i="1"/>
  <c r="M238" i="1"/>
  <c r="N238" i="1"/>
  <c r="O238" i="1"/>
  <c r="P238" i="1"/>
  <c r="Q238" i="1"/>
  <c r="R238" i="1"/>
  <c r="S238" i="1"/>
  <c r="J160" i="1"/>
  <c r="K160" i="1"/>
  <c r="L160" i="1"/>
  <c r="M160" i="1"/>
  <c r="N160" i="1"/>
  <c r="O160" i="1"/>
  <c r="P160" i="1"/>
  <c r="Q160" i="1"/>
  <c r="R160" i="1"/>
  <c r="S160" i="1"/>
  <c r="J216" i="1"/>
  <c r="K216" i="1"/>
  <c r="L216" i="1"/>
  <c r="M216" i="1"/>
  <c r="N216" i="1"/>
  <c r="O216" i="1"/>
  <c r="P216" i="1"/>
  <c r="Q216" i="1"/>
  <c r="R216" i="1"/>
  <c r="S216" i="1"/>
  <c r="J147" i="1"/>
  <c r="K147" i="1"/>
  <c r="L147" i="1"/>
  <c r="M147" i="1"/>
  <c r="N147" i="1"/>
  <c r="O147" i="1"/>
  <c r="P147" i="1"/>
  <c r="Q147" i="1"/>
  <c r="R147" i="1"/>
  <c r="S147" i="1"/>
  <c r="J131" i="1"/>
  <c r="K131" i="1"/>
  <c r="L131" i="1"/>
  <c r="M131" i="1"/>
  <c r="N131" i="1"/>
  <c r="O131" i="1"/>
  <c r="P131" i="1"/>
  <c r="Q131" i="1"/>
  <c r="R131" i="1"/>
  <c r="S131" i="1"/>
  <c r="J139" i="1"/>
  <c r="K139" i="1"/>
  <c r="L139" i="1"/>
  <c r="M139" i="1"/>
  <c r="N139" i="1"/>
  <c r="O139" i="1"/>
  <c r="P139" i="1"/>
  <c r="Q139" i="1"/>
  <c r="R139" i="1"/>
  <c r="S139" i="1"/>
  <c r="J123" i="1"/>
  <c r="K123" i="1"/>
  <c r="L123" i="1"/>
  <c r="M123" i="1"/>
  <c r="N123" i="1"/>
  <c r="O123" i="1"/>
  <c r="P123" i="1"/>
  <c r="Q123" i="1"/>
  <c r="R123" i="1"/>
  <c r="S123" i="1"/>
  <c r="J133" i="1"/>
  <c r="K133" i="1"/>
  <c r="L133" i="1"/>
  <c r="M133" i="1"/>
  <c r="N133" i="1"/>
  <c r="O133" i="1"/>
  <c r="P133" i="1"/>
  <c r="Q133" i="1"/>
  <c r="R133" i="1"/>
  <c r="S133" i="1"/>
  <c r="J202" i="1"/>
  <c r="K202" i="1"/>
  <c r="L202" i="1"/>
  <c r="M202" i="1"/>
  <c r="N202" i="1"/>
  <c r="O202" i="1"/>
  <c r="P202" i="1"/>
  <c r="Q202" i="1"/>
  <c r="R202" i="1"/>
  <c r="S202" i="1"/>
  <c r="J229" i="1"/>
  <c r="K229" i="1"/>
  <c r="L229" i="1"/>
  <c r="M229" i="1"/>
  <c r="N229" i="1"/>
  <c r="O229" i="1"/>
  <c r="P229" i="1"/>
  <c r="Q229" i="1"/>
  <c r="R229" i="1"/>
  <c r="S229" i="1"/>
  <c r="J224" i="1"/>
  <c r="K224" i="1"/>
  <c r="L224" i="1"/>
  <c r="M224" i="1"/>
  <c r="N224" i="1"/>
  <c r="O224" i="1"/>
  <c r="P224" i="1"/>
  <c r="Q224" i="1"/>
  <c r="R224" i="1"/>
  <c r="S224" i="1"/>
  <c r="J170" i="1"/>
  <c r="K170" i="1"/>
  <c r="L170" i="1"/>
  <c r="M170" i="1"/>
  <c r="N170" i="1"/>
  <c r="O170" i="1"/>
  <c r="P170" i="1"/>
  <c r="Q170" i="1"/>
  <c r="R170" i="1"/>
  <c r="S170" i="1"/>
  <c r="J222" i="1"/>
  <c r="K222" i="1"/>
  <c r="L222" i="1"/>
  <c r="M222" i="1"/>
  <c r="N222" i="1"/>
  <c r="O222" i="1"/>
  <c r="P222" i="1"/>
  <c r="Q222" i="1"/>
  <c r="R222" i="1"/>
  <c r="S222" i="1"/>
  <c r="J179" i="1"/>
  <c r="K179" i="1"/>
  <c r="L179" i="1"/>
  <c r="M179" i="1"/>
  <c r="N179" i="1"/>
  <c r="O179" i="1"/>
  <c r="P179" i="1"/>
  <c r="Q179" i="1"/>
  <c r="R179" i="1"/>
  <c r="S179" i="1"/>
  <c r="J206" i="1"/>
  <c r="K206" i="1"/>
  <c r="L206" i="1"/>
  <c r="M206" i="1"/>
  <c r="N206" i="1"/>
  <c r="O206" i="1"/>
  <c r="P206" i="1"/>
  <c r="Q206" i="1"/>
  <c r="R206" i="1"/>
  <c r="S206" i="1"/>
  <c r="J225" i="1"/>
  <c r="K225" i="1"/>
  <c r="L225" i="1"/>
  <c r="M225" i="1"/>
  <c r="N225" i="1"/>
  <c r="O225" i="1"/>
  <c r="P225" i="1"/>
  <c r="Q225" i="1"/>
  <c r="R225" i="1"/>
  <c r="S225" i="1"/>
  <c r="J118" i="1"/>
  <c r="K118" i="1"/>
  <c r="L118" i="1"/>
  <c r="M118" i="1"/>
  <c r="N118" i="1"/>
  <c r="O118" i="1"/>
  <c r="P118" i="1"/>
  <c r="Q118" i="1"/>
  <c r="R118" i="1"/>
  <c r="S118" i="1"/>
  <c r="J178" i="1"/>
  <c r="K178" i="1"/>
  <c r="L178" i="1"/>
  <c r="M178" i="1"/>
  <c r="N178" i="1"/>
  <c r="O178" i="1"/>
  <c r="P178" i="1"/>
  <c r="Q178" i="1"/>
  <c r="R178" i="1"/>
  <c r="S178" i="1"/>
  <c r="J176" i="1"/>
  <c r="K176" i="1"/>
  <c r="L176" i="1"/>
  <c r="M176" i="1"/>
  <c r="N176" i="1"/>
  <c r="O176" i="1"/>
  <c r="P176" i="1"/>
  <c r="Q176" i="1"/>
  <c r="R176" i="1"/>
  <c r="S176" i="1"/>
  <c r="J209" i="1"/>
  <c r="K209" i="1"/>
  <c r="L209" i="1"/>
  <c r="M209" i="1"/>
  <c r="N209" i="1"/>
  <c r="O209" i="1"/>
  <c r="P209" i="1"/>
  <c r="Q209" i="1"/>
  <c r="R209" i="1"/>
  <c r="S209" i="1"/>
  <c r="J208" i="1"/>
  <c r="K208" i="1"/>
  <c r="L208" i="1"/>
  <c r="M208" i="1"/>
  <c r="N208" i="1"/>
  <c r="O208" i="1"/>
  <c r="P208" i="1"/>
  <c r="Q208" i="1"/>
  <c r="R208" i="1"/>
  <c r="S208" i="1"/>
  <c r="J173" i="1"/>
  <c r="K173" i="1"/>
  <c r="L173" i="1"/>
  <c r="M173" i="1"/>
  <c r="N173" i="1"/>
  <c r="O173" i="1"/>
  <c r="P173" i="1"/>
  <c r="Q173" i="1"/>
  <c r="R173" i="1"/>
  <c r="S173" i="1"/>
  <c r="J200" i="1"/>
  <c r="K200" i="1"/>
  <c r="L200" i="1"/>
  <c r="M200" i="1"/>
  <c r="N200" i="1"/>
  <c r="O200" i="1"/>
  <c r="P200" i="1"/>
  <c r="Q200" i="1"/>
  <c r="R200" i="1"/>
  <c r="S200" i="1"/>
  <c r="J161" i="1"/>
  <c r="K161" i="1"/>
  <c r="L161" i="1"/>
  <c r="M161" i="1"/>
  <c r="N161" i="1"/>
  <c r="O161" i="1"/>
  <c r="P161" i="1"/>
  <c r="Q161" i="1"/>
  <c r="R161" i="1"/>
  <c r="S161" i="1"/>
  <c r="J126" i="1"/>
  <c r="K126" i="1"/>
  <c r="L126" i="1"/>
  <c r="M126" i="1"/>
  <c r="N126" i="1"/>
  <c r="O126" i="1"/>
  <c r="P126" i="1"/>
  <c r="Q126" i="1"/>
  <c r="R126" i="1"/>
  <c r="S126" i="1"/>
  <c r="J171" i="1"/>
  <c r="K171" i="1"/>
  <c r="L171" i="1"/>
  <c r="M171" i="1"/>
  <c r="N171" i="1"/>
  <c r="O171" i="1"/>
  <c r="P171" i="1"/>
  <c r="Q171" i="1"/>
  <c r="R171" i="1"/>
  <c r="S171" i="1"/>
  <c r="J172" i="1"/>
  <c r="K172" i="1"/>
  <c r="L172" i="1"/>
  <c r="M172" i="1"/>
  <c r="N172" i="1"/>
  <c r="O172" i="1"/>
  <c r="P172" i="1"/>
  <c r="Q172" i="1"/>
  <c r="R172" i="1"/>
  <c r="S172" i="1"/>
  <c r="J191" i="1"/>
  <c r="K191" i="1"/>
  <c r="L191" i="1"/>
  <c r="M191" i="1"/>
  <c r="N191" i="1"/>
  <c r="O191" i="1"/>
  <c r="P191" i="1"/>
  <c r="Q191" i="1"/>
  <c r="R191" i="1"/>
  <c r="S191" i="1"/>
  <c r="J192" i="1"/>
  <c r="K192" i="1"/>
  <c r="L192" i="1"/>
  <c r="M192" i="1"/>
  <c r="N192" i="1"/>
  <c r="O192" i="1"/>
  <c r="P192" i="1"/>
  <c r="Q192" i="1"/>
  <c r="R192" i="1"/>
  <c r="S192" i="1"/>
  <c r="J193" i="1"/>
  <c r="K193" i="1"/>
  <c r="L193" i="1"/>
  <c r="M193" i="1"/>
  <c r="N193" i="1"/>
  <c r="O193" i="1"/>
  <c r="P193" i="1"/>
  <c r="Q193" i="1"/>
  <c r="R193" i="1"/>
  <c r="S193" i="1"/>
  <c r="J250" i="1"/>
  <c r="K250" i="1"/>
  <c r="L250" i="1"/>
  <c r="M250" i="1"/>
  <c r="N250" i="1"/>
  <c r="O250" i="1"/>
  <c r="P250" i="1"/>
  <c r="Q250" i="1"/>
  <c r="R250" i="1"/>
  <c r="S250" i="1"/>
  <c r="J243" i="1"/>
  <c r="K243" i="1"/>
  <c r="L243" i="1"/>
  <c r="M243" i="1"/>
  <c r="N243" i="1"/>
  <c r="O243" i="1"/>
  <c r="P243" i="1"/>
  <c r="Q243" i="1"/>
  <c r="R243" i="1"/>
  <c r="S243" i="1"/>
  <c r="J212" i="1"/>
  <c r="K212" i="1"/>
  <c r="L212" i="1"/>
  <c r="M212" i="1"/>
  <c r="N212" i="1"/>
  <c r="O212" i="1"/>
  <c r="P212" i="1"/>
  <c r="Q212" i="1"/>
  <c r="R212" i="1"/>
  <c r="S212" i="1"/>
  <c r="J197" i="1"/>
  <c r="K197" i="1"/>
  <c r="L197" i="1"/>
  <c r="M197" i="1"/>
  <c r="N197" i="1"/>
  <c r="O197" i="1"/>
  <c r="P197" i="1"/>
  <c r="Q197" i="1"/>
  <c r="R197" i="1"/>
  <c r="S197" i="1"/>
  <c r="J235" i="1"/>
  <c r="K235" i="1"/>
  <c r="L235" i="1"/>
  <c r="M235" i="1"/>
  <c r="N235" i="1"/>
  <c r="O235" i="1"/>
  <c r="P235" i="1"/>
  <c r="Q235" i="1"/>
  <c r="R235" i="1"/>
  <c r="S235" i="1"/>
  <c r="J184" i="1"/>
  <c r="K184" i="1"/>
  <c r="L184" i="1"/>
  <c r="M184" i="1"/>
  <c r="N184" i="1"/>
  <c r="O184" i="1"/>
  <c r="P184" i="1"/>
  <c r="Q184" i="1"/>
  <c r="R184" i="1"/>
  <c r="S184" i="1"/>
  <c r="J204" i="1"/>
  <c r="K204" i="1"/>
  <c r="L204" i="1"/>
  <c r="M204" i="1"/>
  <c r="N204" i="1"/>
  <c r="O204" i="1"/>
  <c r="P204" i="1"/>
  <c r="Q204" i="1"/>
  <c r="R204" i="1"/>
  <c r="S204" i="1"/>
  <c r="J137" i="1"/>
  <c r="K137" i="1"/>
  <c r="L137" i="1"/>
  <c r="M137" i="1"/>
  <c r="N137" i="1"/>
  <c r="O137" i="1"/>
  <c r="P137" i="1"/>
  <c r="Q137" i="1"/>
  <c r="R137" i="1"/>
  <c r="S137" i="1"/>
  <c r="J186" i="1"/>
  <c r="K186" i="1"/>
  <c r="L186" i="1"/>
  <c r="M186" i="1"/>
  <c r="N186" i="1"/>
  <c r="O186" i="1"/>
  <c r="P186" i="1"/>
  <c r="Q186" i="1"/>
  <c r="R186" i="1"/>
  <c r="S186" i="1"/>
  <c r="J194" i="1"/>
  <c r="K194" i="1"/>
  <c r="L194" i="1"/>
  <c r="M194" i="1"/>
  <c r="N194" i="1"/>
  <c r="O194" i="1"/>
  <c r="P194" i="1"/>
  <c r="Q194" i="1"/>
  <c r="R194" i="1"/>
  <c r="S194" i="1"/>
  <c r="J122" i="1"/>
  <c r="K122" i="1"/>
  <c r="L122" i="1"/>
  <c r="M122" i="1"/>
  <c r="N122" i="1"/>
  <c r="O122" i="1"/>
  <c r="P122" i="1"/>
  <c r="Q122" i="1"/>
  <c r="R122" i="1"/>
  <c r="S122" i="1"/>
  <c r="J143" i="1"/>
  <c r="K143" i="1"/>
  <c r="L143" i="1"/>
  <c r="M143" i="1"/>
  <c r="N143" i="1"/>
  <c r="O143" i="1"/>
  <c r="P143" i="1"/>
  <c r="Q143" i="1"/>
  <c r="R143" i="1"/>
  <c r="S143" i="1"/>
  <c r="J168" i="1"/>
  <c r="K168" i="1"/>
  <c r="L168" i="1"/>
  <c r="M168" i="1"/>
  <c r="N168" i="1"/>
  <c r="O168" i="1"/>
  <c r="P168" i="1"/>
  <c r="Q168" i="1"/>
  <c r="R168" i="1"/>
  <c r="S168" i="1"/>
  <c r="J181" i="1"/>
  <c r="K181" i="1"/>
  <c r="L181" i="1"/>
  <c r="M181" i="1"/>
  <c r="N181" i="1"/>
  <c r="O181" i="1"/>
  <c r="P181" i="1"/>
  <c r="Q181" i="1"/>
  <c r="R181" i="1"/>
  <c r="S181" i="1"/>
  <c r="J107" i="1"/>
  <c r="K107" i="1"/>
  <c r="L107" i="1"/>
  <c r="M107" i="1"/>
  <c r="N107" i="1"/>
  <c r="O107" i="1"/>
  <c r="P107" i="1"/>
  <c r="Q107" i="1"/>
  <c r="R107" i="1"/>
  <c r="S107" i="1"/>
  <c r="J195" i="1"/>
  <c r="K195" i="1"/>
  <c r="L195" i="1"/>
  <c r="M195" i="1"/>
  <c r="N195" i="1"/>
  <c r="O195" i="1"/>
  <c r="P195" i="1"/>
  <c r="Q195" i="1"/>
  <c r="R195" i="1"/>
  <c r="S195" i="1"/>
  <c r="J155" i="1"/>
  <c r="K155" i="1"/>
  <c r="L155" i="1"/>
  <c r="M155" i="1"/>
  <c r="N155" i="1"/>
  <c r="O155" i="1"/>
  <c r="P155" i="1"/>
  <c r="Q155" i="1"/>
  <c r="R155" i="1"/>
  <c r="S155" i="1"/>
  <c r="J112" i="1"/>
  <c r="K112" i="1"/>
  <c r="L112" i="1"/>
  <c r="M112" i="1"/>
  <c r="N112" i="1"/>
  <c r="O112" i="1"/>
  <c r="P112" i="1"/>
  <c r="Q112" i="1"/>
  <c r="R112" i="1"/>
  <c r="S112" i="1"/>
  <c r="J182" i="1"/>
  <c r="K182" i="1"/>
  <c r="L182" i="1"/>
  <c r="M182" i="1"/>
  <c r="N182" i="1"/>
  <c r="O182" i="1"/>
  <c r="P182" i="1"/>
  <c r="Q182" i="1"/>
  <c r="R182" i="1"/>
  <c r="S182" i="1"/>
  <c r="J130" i="1"/>
  <c r="K130" i="1"/>
  <c r="L130" i="1"/>
  <c r="M130" i="1"/>
  <c r="N130" i="1"/>
  <c r="O130" i="1"/>
  <c r="P130" i="1"/>
  <c r="Q130" i="1"/>
  <c r="R130" i="1"/>
  <c r="S130" i="1"/>
  <c r="J213" i="1"/>
  <c r="K213" i="1"/>
  <c r="L213" i="1"/>
  <c r="M213" i="1"/>
  <c r="N213" i="1"/>
  <c r="O213" i="1"/>
  <c r="P213" i="1"/>
  <c r="Q213" i="1"/>
  <c r="R213" i="1"/>
  <c r="S213" i="1"/>
  <c r="J189" i="1"/>
  <c r="K189" i="1"/>
  <c r="L189" i="1"/>
  <c r="M189" i="1"/>
  <c r="N189" i="1"/>
  <c r="O189" i="1"/>
  <c r="P189" i="1"/>
  <c r="Q189" i="1"/>
  <c r="R189" i="1"/>
  <c r="S189" i="1"/>
  <c r="J163" i="1"/>
  <c r="K163" i="1"/>
  <c r="L163" i="1"/>
  <c r="M163" i="1"/>
  <c r="N163" i="1"/>
  <c r="O163" i="1"/>
  <c r="P163" i="1"/>
  <c r="Q163" i="1"/>
  <c r="R163" i="1"/>
  <c r="S163" i="1"/>
  <c r="J187" i="1"/>
  <c r="K187" i="1"/>
  <c r="L187" i="1"/>
  <c r="M187" i="1"/>
  <c r="N187" i="1"/>
  <c r="O187" i="1"/>
  <c r="P187" i="1"/>
  <c r="Q187" i="1"/>
  <c r="R187" i="1"/>
  <c r="S187" i="1"/>
  <c r="J109" i="1"/>
  <c r="K109" i="1"/>
  <c r="L109" i="1"/>
  <c r="M109" i="1"/>
  <c r="N109" i="1"/>
  <c r="O109" i="1"/>
  <c r="P109" i="1"/>
  <c r="Q109" i="1"/>
  <c r="R109" i="1"/>
  <c r="S109" i="1"/>
  <c r="J132" i="1"/>
  <c r="K132" i="1"/>
  <c r="L132" i="1"/>
  <c r="M132" i="1"/>
  <c r="N132" i="1"/>
  <c r="O132" i="1"/>
  <c r="P132" i="1"/>
  <c r="Q132" i="1"/>
  <c r="R132" i="1"/>
  <c r="S132" i="1"/>
  <c r="J177" i="1"/>
  <c r="K177" i="1"/>
  <c r="L177" i="1"/>
  <c r="M177" i="1"/>
  <c r="N177" i="1"/>
  <c r="O177" i="1"/>
  <c r="P177" i="1"/>
  <c r="Q177" i="1"/>
  <c r="R177" i="1"/>
  <c r="S177" i="1"/>
  <c r="J145" i="1"/>
  <c r="K145" i="1"/>
  <c r="L145" i="1"/>
  <c r="M145" i="1"/>
  <c r="N145" i="1"/>
  <c r="O145" i="1"/>
  <c r="P145" i="1"/>
  <c r="Q145" i="1"/>
  <c r="R145" i="1"/>
  <c r="S145" i="1"/>
  <c r="J210" i="1"/>
  <c r="K210" i="1"/>
  <c r="L210" i="1"/>
  <c r="M210" i="1"/>
  <c r="N210" i="1"/>
  <c r="O210" i="1"/>
  <c r="P210" i="1"/>
  <c r="Q210" i="1"/>
  <c r="R210" i="1"/>
  <c r="S210" i="1"/>
  <c r="J227" i="1"/>
  <c r="K227" i="1"/>
  <c r="L227" i="1"/>
  <c r="M227" i="1"/>
  <c r="N227" i="1"/>
  <c r="O227" i="1"/>
  <c r="P227" i="1"/>
  <c r="Q227" i="1"/>
  <c r="R227" i="1"/>
  <c r="S227" i="1"/>
  <c r="J226" i="1"/>
  <c r="K226" i="1"/>
  <c r="L226" i="1"/>
  <c r="M226" i="1"/>
  <c r="N226" i="1"/>
  <c r="O226" i="1"/>
  <c r="P226" i="1"/>
  <c r="Q226" i="1"/>
  <c r="R226" i="1"/>
  <c r="S226" i="1"/>
  <c r="J159" i="1"/>
  <c r="K159" i="1"/>
  <c r="L159" i="1"/>
  <c r="M159" i="1"/>
  <c r="N159" i="1"/>
  <c r="O159" i="1"/>
  <c r="P159" i="1"/>
  <c r="Q159" i="1"/>
  <c r="R159" i="1"/>
  <c r="S159" i="1"/>
  <c r="J237" i="1"/>
  <c r="K237" i="1"/>
  <c r="L237" i="1"/>
  <c r="M237" i="1"/>
  <c r="N237" i="1"/>
  <c r="O237" i="1"/>
  <c r="P237" i="1"/>
  <c r="Q237" i="1"/>
  <c r="R237" i="1"/>
  <c r="S237" i="1"/>
  <c r="J188" i="1"/>
  <c r="K188" i="1"/>
  <c r="L188" i="1"/>
  <c r="M188" i="1"/>
  <c r="N188" i="1"/>
  <c r="O188" i="1"/>
  <c r="P188" i="1"/>
  <c r="Q188" i="1"/>
  <c r="R188" i="1"/>
  <c r="S188" i="1"/>
  <c r="J150" i="1"/>
  <c r="K150" i="1"/>
  <c r="L150" i="1"/>
  <c r="M150" i="1"/>
  <c r="N150" i="1"/>
  <c r="O150" i="1"/>
  <c r="P150" i="1"/>
  <c r="Q150" i="1"/>
  <c r="R150" i="1"/>
  <c r="S150" i="1"/>
  <c r="J129" i="1"/>
  <c r="K129" i="1"/>
  <c r="L129" i="1"/>
  <c r="M129" i="1"/>
  <c r="N129" i="1"/>
  <c r="O129" i="1"/>
  <c r="P129" i="1"/>
  <c r="Q129" i="1"/>
  <c r="R129" i="1"/>
  <c r="S129" i="1"/>
  <c r="J127" i="1"/>
  <c r="K127" i="1"/>
  <c r="L127" i="1"/>
  <c r="M127" i="1"/>
  <c r="N127" i="1"/>
  <c r="O127" i="1"/>
  <c r="P127" i="1"/>
  <c r="Q127" i="1"/>
  <c r="R127" i="1"/>
  <c r="S127" i="1"/>
  <c r="J121" i="1"/>
  <c r="K121" i="1"/>
  <c r="L121" i="1"/>
  <c r="M121" i="1"/>
  <c r="N121" i="1"/>
  <c r="O121" i="1"/>
  <c r="P121" i="1"/>
  <c r="Q121" i="1"/>
  <c r="R121" i="1"/>
  <c r="S121" i="1"/>
  <c r="J124" i="1"/>
  <c r="K124" i="1"/>
  <c r="L124" i="1"/>
  <c r="M124" i="1"/>
  <c r="N124" i="1"/>
  <c r="O124" i="1"/>
  <c r="P124" i="1"/>
  <c r="Q124" i="1"/>
  <c r="R124" i="1"/>
  <c r="S124" i="1"/>
  <c r="J115" i="1"/>
  <c r="K115" i="1"/>
  <c r="L115" i="1"/>
  <c r="M115" i="1"/>
  <c r="N115" i="1"/>
  <c r="O115" i="1"/>
  <c r="P115" i="1"/>
  <c r="Q115" i="1"/>
  <c r="R115" i="1"/>
  <c r="S115" i="1"/>
  <c r="J244" i="1"/>
  <c r="K244" i="1"/>
  <c r="L244" i="1"/>
  <c r="M244" i="1"/>
  <c r="N244" i="1"/>
  <c r="O244" i="1"/>
  <c r="P244" i="1"/>
  <c r="Q244" i="1"/>
  <c r="R244" i="1"/>
  <c r="S244" i="1"/>
  <c r="J203" i="1"/>
  <c r="K203" i="1"/>
  <c r="L203" i="1"/>
  <c r="M203" i="1"/>
  <c r="N203" i="1"/>
  <c r="O203" i="1"/>
  <c r="P203" i="1"/>
  <c r="Q203" i="1"/>
  <c r="R203" i="1"/>
  <c r="S203" i="1"/>
  <c r="J113" i="1"/>
  <c r="K113" i="1"/>
  <c r="L113" i="1"/>
  <c r="M113" i="1"/>
  <c r="N113" i="1"/>
  <c r="O113" i="1"/>
  <c r="P113" i="1"/>
  <c r="Q113" i="1"/>
  <c r="R113" i="1"/>
  <c r="S113" i="1"/>
  <c r="J110" i="1"/>
  <c r="K110" i="1"/>
  <c r="L110" i="1"/>
  <c r="M110" i="1"/>
  <c r="N110" i="1"/>
  <c r="O110" i="1"/>
  <c r="P110" i="1"/>
  <c r="Q110" i="1"/>
  <c r="R110" i="1"/>
  <c r="S110" i="1"/>
  <c r="J116" i="1"/>
  <c r="K116" i="1"/>
  <c r="L116" i="1"/>
  <c r="M116" i="1"/>
  <c r="N116" i="1"/>
  <c r="O116" i="1"/>
  <c r="P116" i="1"/>
  <c r="Q116" i="1"/>
  <c r="R116" i="1"/>
  <c r="S116" i="1"/>
  <c r="J111" i="1"/>
  <c r="K111" i="1"/>
  <c r="L111" i="1"/>
  <c r="M111" i="1"/>
  <c r="N111" i="1"/>
  <c r="O111" i="1"/>
  <c r="P111" i="1"/>
  <c r="Q111" i="1"/>
  <c r="R111" i="1"/>
  <c r="S111" i="1"/>
  <c r="J120" i="1"/>
  <c r="K120" i="1"/>
  <c r="L120" i="1"/>
  <c r="M120" i="1"/>
  <c r="N120" i="1"/>
  <c r="O120" i="1"/>
  <c r="P120" i="1"/>
  <c r="Q120" i="1"/>
  <c r="R120" i="1"/>
  <c r="S120" i="1"/>
  <c r="J148" i="1"/>
  <c r="K148" i="1"/>
  <c r="L148" i="1"/>
  <c r="M148" i="1"/>
  <c r="N148" i="1"/>
  <c r="O148" i="1"/>
  <c r="P148" i="1"/>
  <c r="Q148" i="1"/>
  <c r="R148" i="1"/>
  <c r="S148" i="1"/>
  <c r="J157" i="1"/>
  <c r="K157" i="1"/>
  <c r="L157" i="1"/>
  <c r="M157" i="1"/>
  <c r="N157" i="1"/>
  <c r="O157" i="1"/>
  <c r="P157" i="1"/>
  <c r="Q157" i="1"/>
  <c r="R157" i="1"/>
  <c r="S157" i="1"/>
  <c r="J106" i="1"/>
  <c r="K106" i="1"/>
  <c r="L106" i="1"/>
  <c r="M106" i="1"/>
  <c r="N106" i="1"/>
  <c r="O106" i="1"/>
  <c r="P106" i="1"/>
  <c r="Q106" i="1"/>
  <c r="R106" i="1"/>
  <c r="S106" i="1"/>
  <c r="J114" i="1"/>
  <c r="K114" i="1"/>
  <c r="L114" i="1"/>
  <c r="M114" i="1"/>
  <c r="N114" i="1"/>
  <c r="O114" i="1"/>
  <c r="P114" i="1"/>
  <c r="Q114" i="1"/>
  <c r="R114" i="1"/>
  <c r="S114" i="1"/>
  <c r="J153" i="1"/>
  <c r="K153" i="1"/>
  <c r="L153" i="1"/>
  <c r="M153" i="1"/>
  <c r="N153" i="1"/>
  <c r="O153" i="1"/>
  <c r="P153" i="1"/>
  <c r="Q153" i="1"/>
  <c r="R153" i="1"/>
  <c r="S153" i="1"/>
  <c r="J108" i="1"/>
  <c r="K108" i="1"/>
  <c r="L108" i="1"/>
  <c r="M108" i="1"/>
  <c r="N108" i="1"/>
  <c r="O108" i="1"/>
  <c r="P108" i="1"/>
  <c r="Q108" i="1"/>
  <c r="R108" i="1"/>
  <c r="S108" i="1"/>
  <c r="J135" i="1"/>
  <c r="K135" i="1"/>
  <c r="L135" i="1"/>
  <c r="M135" i="1"/>
  <c r="N135" i="1"/>
  <c r="O135" i="1"/>
  <c r="P135" i="1"/>
  <c r="Q135" i="1"/>
  <c r="R135" i="1"/>
  <c r="S135" i="1"/>
  <c r="J249" i="1"/>
  <c r="K249" i="1"/>
  <c r="L249" i="1"/>
  <c r="M249" i="1"/>
  <c r="N249" i="1"/>
  <c r="O249" i="1"/>
  <c r="P249" i="1"/>
  <c r="Q249" i="1"/>
  <c r="R249" i="1"/>
  <c r="S249" i="1"/>
  <c r="J240" i="1"/>
  <c r="K240" i="1"/>
  <c r="L240" i="1"/>
  <c r="M240" i="1"/>
  <c r="N240" i="1"/>
  <c r="O240" i="1"/>
  <c r="P240" i="1"/>
  <c r="Q240" i="1"/>
  <c r="R240" i="1"/>
  <c r="S240" i="1"/>
  <c r="J158" i="1"/>
  <c r="K158" i="1"/>
  <c r="L158" i="1"/>
  <c r="M158" i="1"/>
  <c r="N158" i="1"/>
  <c r="O158" i="1"/>
  <c r="P158" i="1"/>
  <c r="Q158" i="1"/>
  <c r="R158" i="1"/>
  <c r="S158" i="1"/>
  <c r="J164" i="1"/>
  <c r="K164" i="1"/>
  <c r="L164" i="1"/>
  <c r="M164" i="1"/>
  <c r="N164" i="1"/>
  <c r="O164" i="1"/>
  <c r="P164" i="1"/>
  <c r="Q164" i="1"/>
  <c r="R164" i="1"/>
  <c r="S164" i="1"/>
  <c r="J221" i="1"/>
  <c r="K221" i="1"/>
  <c r="L221" i="1"/>
  <c r="M221" i="1"/>
  <c r="N221" i="1"/>
  <c r="O221" i="1"/>
  <c r="P221" i="1"/>
  <c r="Q221" i="1"/>
  <c r="R221" i="1"/>
  <c r="S221" i="1"/>
  <c r="J205" i="1"/>
  <c r="K205" i="1"/>
  <c r="L205" i="1"/>
  <c r="M205" i="1"/>
  <c r="N205" i="1"/>
  <c r="O205" i="1"/>
  <c r="P205" i="1"/>
  <c r="Q205" i="1"/>
  <c r="R205" i="1"/>
  <c r="S205" i="1"/>
  <c r="J228" i="1"/>
  <c r="K228" i="1"/>
  <c r="L228" i="1"/>
  <c r="M228" i="1"/>
  <c r="N228" i="1"/>
  <c r="O228" i="1"/>
  <c r="P228" i="1"/>
  <c r="Q228" i="1"/>
  <c r="R228" i="1"/>
  <c r="S228" i="1"/>
  <c r="J169" i="1"/>
  <c r="K169" i="1"/>
  <c r="L169" i="1"/>
  <c r="M169" i="1"/>
  <c r="N169" i="1"/>
  <c r="O169" i="1"/>
  <c r="P169" i="1"/>
  <c r="Q169" i="1"/>
  <c r="R169" i="1"/>
  <c r="S169" i="1"/>
  <c r="J152" i="1"/>
  <c r="K152" i="1"/>
  <c r="L152" i="1"/>
  <c r="M152" i="1"/>
  <c r="N152" i="1"/>
  <c r="O152" i="1"/>
  <c r="P152" i="1"/>
  <c r="Q152" i="1"/>
  <c r="R152" i="1"/>
  <c r="S152" i="1"/>
  <c r="J146" i="1"/>
  <c r="K146" i="1"/>
  <c r="L146" i="1"/>
  <c r="M146" i="1"/>
  <c r="N146" i="1"/>
  <c r="O146" i="1"/>
  <c r="P146" i="1"/>
  <c r="Q146" i="1"/>
  <c r="R146" i="1"/>
  <c r="S146" i="1"/>
  <c r="J220" i="1"/>
  <c r="K220" i="1"/>
  <c r="L220" i="1"/>
  <c r="M220" i="1"/>
  <c r="N220" i="1"/>
  <c r="O220" i="1"/>
  <c r="P220" i="1"/>
  <c r="Q220" i="1"/>
  <c r="R220" i="1"/>
  <c r="S220" i="1"/>
  <c r="J175" i="1"/>
  <c r="K175" i="1"/>
  <c r="L175" i="1"/>
  <c r="M175" i="1"/>
  <c r="N175" i="1"/>
  <c r="O175" i="1"/>
  <c r="P175" i="1"/>
  <c r="Q175" i="1"/>
  <c r="R175" i="1"/>
  <c r="S175" i="1"/>
  <c r="J231" i="1"/>
  <c r="K231" i="1"/>
  <c r="L231" i="1"/>
  <c r="M231" i="1"/>
  <c r="N231" i="1"/>
  <c r="O231" i="1"/>
  <c r="P231" i="1"/>
  <c r="Q231" i="1"/>
  <c r="R231" i="1"/>
  <c r="S231" i="1"/>
  <c r="J196" i="1"/>
  <c r="K196" i="1"/>
  <c r="L196" i="1"/>
  <c r="M196" i="1"/>
  <c r="N196" i="1"/>
  <c r="O196" i="1"/>
  <c r="P196" i="1"/>
  <c r="Q196" i="1"/>
  <c r="R196" i="1"/>
  <c r="S196" i="1"/>
  <c r="J174" i="1"/>
  <c r="K174" i="1"/>
  <c r="L174" i="1"/>
  <c r="M174" i="1"/>
  <c r="N174" i="1"/>
  <c r="O174" i="1"/>
  <c r="P174" i="1"/>
  <c r="Q174" i="1"/>
  <c r="R174" i="1"/>
  <c r="S174" i="1"/>
  <c r="J166" i="1"/>
  <c r="K166" i="1"/>
  <c r="L166" i="1"/>
  <c r="M166" i="1"/>
  <c r="N166" i="1"/>
  <c r="O166" i="1"/>
  <c r="P166" i="1"/>
  <c r="Q166" i="1"/>
  <c r="R166" i="1"/>
  <c r="S166" i="1"/>
  <c r="J142" i="1"/>
  <c r="K142" i="1"/>
  <c r="L142" i="1"/>
  <c r="M142" i="1"/>
  <c r="N142" i="1"/>
  <c r="O142" i="1"/>
  <c r="P142" i="1"/>
  <c r="Q142" i="1"/>
  <c r="R142" i="1"/>
  <c r="S142" i="1"/>
  <c r="J232" i="1"/>
  <c r="K232" i="1"/>
  <c r="L232" i="1"/>
  <c r="M232" i="1"/>
  <c r="N232" i="1"/>
  <c r="O232" i="1"/>
  <c r="P232" i="1"/>
  <c r="Q232" i="1"/>
  <c r="R232" i="1"/>
  <c r="S232" i="1"/>
  <c r="J128" i="1"/>
  <c r="K128" i="1"/>
  <c r="L128" i="1"/>
  <c r="M128" i="1"/>
  <c r="N128" i="1"/>
  <c r="O128" i="1"/>
  <c r="P128" i="1"/>
  <c r="Q128" i="1"/>
  <c r="R128" i="1"/>
  <c r="S128" i="1"/>
  <c r="J239" i="1"/>
  <c r="K239" i="1"/>
  <c r="L239" i="1"/>
  <c r="M239" i="1"/>
  <c r="N239" i="1"/>
  <c r="O239" i="1"/>
  <c r="P239" i="1"/>
  <c r="Q239" i="1"/>
  <c r="R239" i="1"/>
  <c r="S239" i="1"/>
  <c r="J138" i="1"/>
  <c r="K138" i="1"/>
  <c r="L138" i="1"/>
  <c r="M138" i="1"/>
  <c r="N138" i="1"/>
  <c r="O138" i="1"/>
  <c r="P138" i="1"/>
  <c r="Q138" i="1"/>
  <c r="R138" i="1"/>
  <c r="S138" i="1"/>
  <c r="J223" i="1"/>
  <c r="K223" i="1"/>
  <c r="L223" i="1"/>
  <c r="M223" i="1"/>
  <c r="N223" i="1"/>
  <c r="O223" i="1"/>
  <c r="P223" i="1"/>
  <c r="Q223" i="1"/>
  <c r="R223" i="1"/>
  <c r="S223" i="1"/>
  <c r="J218" i="1"/>
  <c r="K218" i="1"/>
  <c r="L218" i="1"/>
  <c r="M218" i="1"/>
  <c r="N218" i="1"/>
  <c r="O218" i="1"/>
  <c r="P218" i="1"/>
  <c r="Q218" i="1"/>
  <c r="R218" i="1"/>
  <c r="S218" i="1"/>
  <c r="J246" i="1"/>
  <c r="K246" i="1"/>
  <c r="L246" i="1"/>
  <c r="M246" i="1"/>
  <c r="N246" i="1"/>
  <c r="O246" i="1"/>
  <c r="P246" i="1"/>
  <c r="Q246" i="1"/>
  <c r="R246" i="1"/>
  <c r="S246" i="1"/>
  <c r="J247" i="1"/>
  <c r="K247" i="1"/>
  <c r="L247" i="1"/>
  <c r="M247" i="1"/>
  <c r="N247" i="1"/>
  <c r="O247" i="1"/>
  <c r="P247" i="1"/>
  <c r="Q247" i="1"/>
  <c r="R247" i="1"/>
  <c r="S247" i="1"/>
  <c r="J154" i="1"/>
  <c r="K154" i="1"/>
  <c r="L154" i="1"/>
  <c r="M154" i="1"/>
  <c r="N154" i="1"/>
  <c r="O154" i="1"/>
  <c r="P154" i="1"/>
  <c r="Q154" i="1"/>
  <c r="R154" i="1"/>
  <c r="S154" i="1"/>
  <c r="J105" i="1"/>
  <c r="K105" i="1"/>
  <c r="L105" i="1"/>
  <c r="M105" i="1"/>
  <c r="N105" i="1"/>
  <c r="O105" i="1"/>
  <c r="P105" i="1"/>
  <c r="Q105" i="1"/>
  <c r="R105" i="1"/>
  <c r="S105" i="1"/>
  <c r="J233" i="1"/>
  <c r="K233" i="1"/>
  <c r="L233" i="1"/>
  <c r="M233" i="1"/>
  <c r="N233" i="1"/>
  <c r="O233" i="1"/>
  <c r="P233" i="1"/>
  <c r="Q233" i="1"/>
  <c r="R233" i="1"/>
  <c r="S233" i="1"/>
  <c r="J214" i="1"/>
  <c r="K214" i="1"/>
  <c r="L214" i="1"/>
  <c r="M214" i="1"/>
  <c r="N214" i="1"/>
  <c r="O214" i="1"/>
  <c r="P214" i="1"/>
  <c r="Q214" i="1"/>
  <c r="R214" i="1"/>
  <c r="S214" i="1"/>
  <c r="J217" i="1"/>
  <c r="K217" i="1"/>
  <c r="L217" i="1"/>
  <c r="M217" i="1"/>
  <c r="N217" i="1"/>
  <c r="O217" i="1"/>
  <c r="P217" i="1"/>
  <c r="Q217" i="1"/>
  <c r="R217" i="1"/>
  <c r="S217" i="1"/>
  <c r="J183" i="1"/>
  <c r="K183" i="1"/>
  <c r="L183" i="1"/>
  <c r="M183" i="1"/>
  <c r="N183" i="1"/>
  <c r="O183" i="1"/>
  <c r="P183" i="1"/>
  <c r="Q183" i="1"/>
  <c r="R183" i="1"/>
  <c r="S183" i="1"/>
  <c r="J185" i="1"/>
  <c r="K185" i="1"/>
  <c r="L185" i="1"/>
  <c r="M185" i="1"/>
  <c r="N185" i="1"/>
  <c r="O185" i="1"/>
  <c r="P185" i="1"/>
  <c r="Q185" i="1"/>
  <c r="R185" i="1"/>
  <c r="S185" i="1"/>
  <c r="J236" i="1"/>
  <c r="K236" i="1"/>
  <c r="L236" i="1"/>
  <c r="M236" i="1"/>
  <c r="N236" i="1"/>
  <c r="O236" i="1"/>
  <c r="P236" i="1"/>
  <c r="Q236" i="1"/>
  <c r="R236" i="1"/>
  <c r="S236" i="1"/>
  <c r="J149" i="1"/>
  <c r="K149" i="1"/>
  <c r="L149" i="1"/>
  <c r="M149" i="1"/>
  <c r="N149" i="1"/>
  <c r="O149" i="1"/>
  <c r="P149" i="1"/>
  <c r="Q149" i="1"/>
  <c r="R149" i="1"/>
  <c r="S149" i="1"/>
  <c r="J180" i="1"/>
  <c r="K180" i="1"/>
  <c r="L180" i="1"/>
  <c r="M180" i="1"/>
  <c r="N180" i="1"/>
  <c r="O180" i="1"/>
  <c r="P180" i="1"/>
  <c r="Q180" i="1"/>
  <c r="R180" i="1"/>
  <c r="S180" i="1"/>
  <c r="J198" i="1"/>
  <c r="K198" i="1"/>
  <c r="L198" i="1"/>
  <c r="M198" i="1"/>
  <c r="N198" i="1"/>
  <c r="O198" i="1"/>
  <c r="P198" i="1"/>
  <c r="Q198" i="1"/>
  <c r="R198" i="1"/>
  <c r="S198" i="1"/>
  <c r="J162" i="1"/>
  <c r="K162" i="1"/>
  <c r="L162" i="1"/>
  <c r="M162" i="1"/>
  <c r="N162" i="1"/>
  <c r="O162" i="1"/>
  <c r="P162" i="1"/>
  <c r="Q162" i="1"/>
  <c r="R162" i="1"/>
  <c r="S162" i="1"/>
  <c r="J234" i="1"/>
  <c r="K234" i="1"/>
  <c r="L234" i="1"/>
  <c r="M234" i="1"/>
  <c r="N234" i="1"/>
  <c r="O234" i="1"/>
  <c r="P234" i="1"/>
  <c r="Q234" i="1"/>
  <c r="R234" i="1"/>
  <c r="S234" i="1"/>
  <c r="J134" i="1"/>
  <c r="K134" i="1"/>
  <c r="L134" i="1"/>
  <c r="M134" i="1"/>
  <c r="N134" i="1"/>
  <c r="O134" i="1"/>
  <c r="P134" i="1"/>
  <c r="Q134" i="1"/>
  <c r="R134" i="1"/>
  <c r="S134" i="1"/>
  <c r="J140" i="1"/>
  <c r="K140" i="1"/>
  <c r="L140" i="1"/>
  <c r="M140" i="1"/>
  <c r="N140" i="1"/>
  <c r="O140" i="1"/>
  <c r="P140" i="1"/>
  <c r="Q140" i="1"/>
  <c r="R140" i="1"/>
  <c r="S140" i="1"/>
  <c r="J190" i="1"/>
  <c r="K190" i="1"/>
  <c r="L190" i="1"/>
  <c r="M190" i="1"/>
  <c r="N190" i="1"/>
  <c r="O190" i="1"/>
  <c r="P190" i="1"/>
  <c r="Q190" i="1"/>
  <c r="R190" i="1"/>
  <c r="S190" i="1"/>
  <c r="J245" i="1"/>
  <c r="K245" i="1"/>
  <c r="L245" i="1"/>
  <c r="M245" i="1"/>
  <c r="N245" i="1"/>
  <c r="O245" i="1"/>
  <c r="P245" i="1"/>
  <c r="Q245" i="1"/>
  <c r="R245" i="1"/>
  <c r="S245" i="1"/>
  <c r="J248" i="1"/>
  <c r="K248" i="1"/>
  <c r="L248" i="1"/>
  <c r="M248" i="1"/>
  <c r="N248" i="1"/>
  <c r="O248" i="1"/>
  <c r="P248" i="1"/>
  <c r="Q248" i="1"/>
  <c r="R248" i="1"/>
  <c r="S248" i="1"/>
  <c r="J125" i="1"/>
  <c r="K125" i="1"/>
  <c r="L125" i="1"/>
  <c r="M125" i="1"/>
  <c r="N125" i="1"/>
  <c r="O125" i="1"/>
  <c r="P125" i="1"/>
  <c r="Q125" i="1"/>
  <c r="R125" i="1"/>
  <c r="S125" i="1"/>
  <c r="J151" i="1"/>
  <c r="K151" i="1"/>
  <c r="L151" i="1"/>
  <c r="M151" i="1"/>
  <c r="N151" i="1"/>
  <c r="O151" i="1"/>
  <c r="P151" i="1"/>
  <c r="Q151" i="1"/>
  <c r="R151" i="1"/>
  <c r="S151" i="1"/>
  <c r="J207" i="1"/>
  <c r="K207" i="1"/>
  <c r="L207" i="1"/>
  <c r="M207" i="1"/>
  <c r="N207" i="1"/>
  <c r="O207" i="1"/>
  <c r="P207" i="1"/>
  <c r="Q207" i="1"/>
  <c r="R207" i="1"/>
  <c r="S207" i="1"/>
  <c r="J117" i="1"/>
  <c r="K117" i="1"/>
  <c r="L117" i="1"/>
  <c r="M117" i="1"/>
  <c r="N117" i="1"/>
  <c r="O117" i="1"/>
  <c r="P117" i="1"/>
  <c r="Q117" i="1"/>
  <c r="R117" i="1"/>
  <c r="S117" i="1"/>
  <c r="J144" i="1"/>
  <c r="K144" i="1"/>
  <c r="L144" i="1"/>
  <c r="M144" i="1"/>
  <c r="N144" i="1"/>
  <c r="O144" i="1"/>
  <c r="P144" i="1"/>
  <c r="Q144" i="1"/>
  <c r="R144" i="1"/>
  <c r="S144" i="1"/>
  <c r="J156" i="1"/>
  <c r="K156" i="1"/>
  <c r="L156" i="1"/>
  <c r="M156" i="1"/>
  <c r="N156" i="1"/>
  <c r="O156" i="1"/>
  <c r="P156" i="1"/>
  <c r="Q156" i="1"/>
  <c r="R156" i="1"/>
  <c r="S156" i="1"/>
  <c r="J211" i="1"/>
  <c r="K211" i="1"/>
  <c r="L211" i="1"/>
  <c r="M211" i="1"/>
  <c r="N211" i="1"/>
  <c r="O211" i="1"/>
  <c r="P211" i="1"/>
  <c r="Q211" i="1"/>
  <c r="R211" i="1"/>
  <c r="S211" i="1"/>
  <c r="J119" i="1"/>
  <c r="K119" i="1"/>
  <c r="L119" i="1"/>
  <c r="M119" i="1"/>
  <c r="N119" i="1"/>
  <c r="O119" i="1"/>
  <c r="P119" i="1"/>
  <c r="Q119" i="1"/>
  <c r="R119" i="1"/>
  <c r="S119" i="1"/>
  <c r="S230" i="1"/>
  <c r="R230" i="1"/>
  <c r="Q230" i="1"/>
  <c r="P230" i="1"/>
  <c r="O230" i="1"/>
  <c r="N230" i="1"/>
  <c r="M230" i="1"/>
  <c r="L230" i="1"/>
  <c r="K230" i="1"/>
  <c r="J230" i="1"/>
  <c r="D141" i="1"/>
  <c r="E141" i="1"/>
  <c r="F141" i="1"/>
  <c r="G141" i="1"/>
  <c r="H141" i="1"/>
  <c r="I141" i="1"/>
  <c r="D136" i="1"/>
  <c r="E136" i="1"/>
  <c r="F136" i="1"/>
  <c r="G136" i="1"/>
  <c r="H136" i="1"/>
  <c r="I136" i="1"/>
  <c r="D242" i="1"/>
  <c r="E242" i="1"/>
  <c r="F242" i="1"/>
  <c r="G242" i="1"/>
  <c r="H242" i="1"/>
  <c r="I242" i="1"/>
  <c r="D199" i="1"/>
  <c r="E199" i="1"/>
  <c r="F199" i="1"/>
  <c r="G199" i="1"/>
  <c r="H199" i="1"/>
  <c r="I199" i="1"/>
  <c r="D215" i="1"/>
  <c r="E215" i="1"/>
  <c r="F215" i="1"/>
  <c r="G215" i="1"/>
  <c r="H215" i="1"/>
  <c r="I215" i="1"/>
  <c r="D165" i="1"/>
  <c r="E165" i="1"/>
  <c r="F165" i="1"/>
  <c r="G165" i="1"/>
  <c r="H165" i="1"/>
  <c r="I165" i="1"/>
  <c r="D167" i="1"/>
  <c r="E167" i="1"/>
  <c r="F167" i="1"/>
  <c r="G167" i="1"/>
  <c r="H167" i="1"/>
  <c r="I167" i="1"/>
  <c r="D201" i="1"/>
  <c r="E201" i="1"/>
  <c r="F201" i="1"/>
  <c r="G201" i="1"/>
  <c r="H201" i="1"/>
  <c r="I201" i="1"/>
  <c r="D219" i="1"/>
  <c r="E219" i="1"/>
  <c r="F219" i="1"/>
  <c r="G219" i="1"/>
  <c r="H219" i="1"/>
  <c r="I219" i="1"/>
  <c r="D241" i="1"/>
  <c r="E241" i="1"/>
  <c r="F241" i="1"/>
  <c r="G241" i="1"/>
  <c r="H241" i="1"/>
  <c r="I241" i="1"/>
  <c r="D238" i="1"/>
  <c r="E238" i="1"/>
  <c r="F238" i="1"/>
  <c r="G238" i="1"/>
  <c r="H238" i="1"/>
  <c r="I238" i="1"/>
  <c r="D160" i="1"/>
  <c r="E160" i="1"/>
  <c r="F160" i="1"/>
  <c r="G160" i="1"/>
  <c r="H160" i="1"/>
  <c r="I160" i="1"/>
  <c r="D216" i="1"/>
  <c r="E216" i="1"/>
  <c r="F216" i="1"/>
  <c r="G216" i="1"/>
  <c r="H216" i="1"/>
  <c r="I216" i="1"/>
  <c r="D147" i="1"/>
  <c r="E147" i="1"/>
  <c r="F147" i="1"/>
  <c r="G147" i="1"/>
  <c r="H147" i="1"/>
  <c r="I147" i="1"/>
  <c r="D131" i="1"/>
  <c r="E131" i="1"/>
  <c r="F131" i="1"/>
  <c r="G131" i="1"/>
  <c r="H131" i="1"/>
  <c r="I131" i="1"/>
  <c r="D139" i="1"/>
  <c r="E139" i="1"/>
  <c r="F139" i="1"/>
  <c r="G139" i="1"/>
  <c r="H139" i="1"/>
  <c r="I139" i="1"/>
  <c r="D123" i="1"/>
  <c r="E123" i="1"/>
  <c r="F123" i="1"/>
  <c r="G123" i="1"/>
  <c r="H123" i="1"/>
  <c r="I123" i="1"/>
  <c r="D133" i="1"/>
  <c r="E133" i="1"/>
  <c r="F133" i="1"/>
  <c r="G133" i="1"/>
  <c r="H133" i="1"/>
  <c r="I133" i="1"/>
  <c r="D202" i="1"/>
  <c r="E202" i="1"/>
  <c r="F202" i="1"/>
  <c r="G202" i="1"/>
  <c r="H202" i="1"/>
  <c r="I202" i="1"/>
  <c r="D229" i="1"/>
  <c r="E229" i="1"/>
  <c r="F229" i="1"/>
  <c r="G229" i="1"/>
  <c r="H229" i="1"/>
  <c r="I229" i="1"/>
  <c r="D224" i="1"/>
  <c r="E224" i="1"/>
  <c r="F224" i="1"/>
  <c r="G224" i="1"/>
  <c r="H224" i="1"/>
  <c r="I224" i="1"/>
  <c r="D170" i="1"/>
  <c r="E170" i="1"/>
  <c r="F170" i="1"/>
  <c r="G170" i="1"/>
  <c r="H170" i="1"/>
  <c r="I170" i="1"/>
  <c r="D222" i="1"/>
  <c r="E222" i="1"/>
  <c r="F222" i="1"/>
  <c r="G222" i="1"/>
  <c r="H222" i="1"/>
  <c r="I222" i="1"/>
  <c r="D179" i="1"/>
  <c r="E179" i="1"/>
  <c r="F179" i="1"/>
  <c r="G179" i="1"/>
  <c r="H179" i="1"/>
  <c r="I179" i="1"/>
  <c r="D206" i="1"/>
  <c r="E206" i="1"/>
  <c r="F206" i="1"/>
  <c r="G206" i="1"/>
  <c r="H206" i="1"/>
  <c r="I206" i="1"/>
  <c r="D225" i="1"/>
  <c r="E225" i="1"/>
  <c r="F225" i="1"/>
  <c r="G225" i="1"/>
  <c r="H225" i="1"/>
  <c r="I225" i="1"/>
  <c r="D118" i="1"/>
  <c r="E118" i="1"/>
  <c r="F118" i="1"/>
  <c r="G118" i="1"/>
  <c r="H118" i="1"/>
  <c r="I118" i="1"/>
  <c r="D178" i="1"/>
  <c r="E178" i="1"/>
  <c r="F178" i="1"/>
  <c r="G178" i="1"/>
  <c r="H178" i="1"/>
  <c r="I178" i="1"/>
  <c r="D176" i="1"/>
  <c r="E176" i="1"/>
  <c r="F176" i="1"/>
  <c r="G176" i="1"/>
  <c r="H176" i="1"/>
  <c r="I176" i="1"/>
  <c r="D209" i="1"/>
  <c r="E209" i="1"/>
  <c r="F209" i="1"/>
  <c r="G209" i="1"/>
  <c r="H209" i="1"/>
  <c r="I209" i="1"/>
  <c r="D208" i="1"/>
  <c r="E208" i="1"/>
  <c r="F208" i="1"/>
  <c r="G208" i="1"/>
  <c r="H208" i="1"/>
  <c r="I208" i="1"/>
  <c r="D173" i="1"/>
  <c r="E173" i="1"/>
  <c r="F173" i="1"/>
  <c r="G173" i="1"/>
  <c r="H173" i="1"/>
  <c r="I173" i="1"/>
  <c r="D200" i="1"/>
  <c r="E200" i="1"/>
  <c r="F200" i="1"/>
  <c r="G200" i="1"/>
  <c r="H200" i="1"/>
  <c r="I200" i="1"/>
  <c r="D161" i="1"/>
  <c r="E161" i="1"/>
  <c r="F161" i="1"/>
  <c r="G161" i="1"/>
  <c r="H161" i="1"/>
  <c r="I161" i="1"/>
  <c r="D126" i="1"/>
  <c r="E126" i="1"/>
  <c r="F126" i="1"/>
  <c r="G126" i="1"/>
  <c r="H126" i="1"/>
  <c r="I126" i="1"/>
  <c r="D171" i="1"/>
  <c r="E171" i="1"/>
  <c r="F171" i="1"/>
  <c r="G171" i="1"/>
  <c r="H171" i="1"/>
  <c r="I171" i="1"/>
  <c r="D172" i="1"/>
  <c r="E172" i="1"/>
  <c r="F172" i="1"/>
  <c r="G172" i="1"/>
  <c r="H172" i="1"/>
  <c r="I172" i="1"/>
  <c r="D191" i="1"/>
  <c r="E191" i="1"/>
  <c r="F191" i="1"/>
  <c r="G191" i="1"/>
  <c r="H191" i="1"/>
  <c r="I191" i="1"/>
  <c r="D192" i="1"/>
  <c r="E192" i="1"/>
  <c r="F192" i="1"/>
  <c r="G192" i="1"/>
  <c r="H192" i="1"/>
  <c r="I192" i="1"/>
  <c r="D193" i="1"/>
  <c r="E193" i="1"/>
  <c r="F193" i="1"/>
  <c r="G193" i="1"/>
  <c r="H193" i="1"/>
  <c r="I193" i="1"/>
  <c r="D250" i="1"/>
  <c r="E250" i="1"/>
  <c r="F250" i="1"/>
  <c r="G250" i="1"/>
  <c r="H250" i="1"/>
  <c r="I250" i="1"/>
  <c r="D243" i="1"/>
  <c r="E243" i="1"/>
  <c r="F243" i="1"/>
  <c r="G243" i="1"/>
  <c r="H243" i="1"/>
  <c r="I243" i="1"/>
  <c r="D212" i="1"/>
  <c r="E212" i="1"/>
  <c r="F212" i="1"/>
  <c r="G212" i="1"/>
  <c r="H212" i="1"/>
  <c r="I212" i="1"/>
  <c r="D197" i="1"/>
  <c r="E197" i="1"/>
  <c r="F197" i="1"/>
  <c r="G197" i="1"/>
  <c r="H197" i="1"/>
  <c r="I197" i="1"/>
  <c r="D235" i="1"/>
  <c r="E235" i="1"/>
  <c r="F235" i="1"/>
  <c r="G235" i="1"/>
  <c r="H235" i="1"/>
  <c r="I235" i="1"/>
  <c r="D184" i="1"/>
  <c r="E184" i="1"/>
  <c r="F184" i="1"/>
  <c r="G184" i="1"/>
  <c r="H184" i="1"/>
  <c r="I184" i="1"/>
  <c r="D204" i="1"/>
  <c r="E204" i="1"/>
  <c r="F204" i="1"/>
  <c r="G204" i="1"/>
  <c r="H204" i="1"/>
  <c r="I204" i="1"/>
  <c r="D137" i="1"/>
  <c r="E137" i="1"/>
  <c r="F137" i="1"/>
  <c r="G137" i="1"/>
  <c r="H137" i="1"/>
  <c r="I137" i="1"/>
  <c r="D186" i="1"/>
  <c r="E186" i="1"/>
  <c r="F186" i="1"/>
  <c r="G186" i="1"/>
  <c r="H186" i="1"/>
  <c r="I186" i="1"/>
  <c r="D194" i="1"/>
  <c r="E194" i="1"/>
  <c r="F194" i="1"/>
  <c r="G194" i="1"/>
  <c r="H194" i="1"/>
  <c r="I194" i="1"/>
  <c r="D122" i="1"/>
  <c r="E122" i="1"/>
  <c r="F122" i="1"/>
  <c r="G122" i="1"/>
  <c r="H122" i="1"/>
  <c r="I122" i="1"/>
  <c r="D143" i="1"/>
  <c r="E143" i="1"/>
  <c r="F143" i="1"/>
  <c r="G143" i="1"/>
  <c r="H143" i="1"/>
  <c r="I143" i="1"/>
  <c r="D168" i="1"/>
  <c r="E168" i="1"/>
  <c r="F168" i="1"/>
  <c r="G168" i="1"/>
  <c r="H168" i="1"/>
  <c r="I168" i="1"/>
  <c r="D181" i="1"/>
  <c r="E181" i="1"/>
  <c r="F181" i="1"/>
  <c r="G181" i="1"/>
  <c r="H181" i="1"/>
  <c r="I181" i="1"/>
  <c r="D107" i="1"/>
  <c r="E107" i="1"/>
  <c r="F107" i="1"/>
  <c r="G107" i="1"/>
  <c r="H107" i="1"/>
  <c r="I107" i="1"/>
  <c r="D195" i="1"/>
  <c r="E195" i="1"/>
  <c r="F195" i="1"/>
  <c r="G195" i="1"/>
  <c r="H195" i="1"/>
  <c r="I195" i="1"/>
  <c r="D155" i="1"/>
  <c r="E155" i="1"/>
  <c r="F155" i="1"/>
  <c r="G155" i="1"/>
  <c r="H155" i="1"/>
  <c r="I155" i="1"/>
  <c r="D112" i="1"/>
  <c r="E112" i="1"/>
  <c r="F112" i="1"/>
  <c r="G112" i="1"/>
  <c r="H112" i="1"/>
  <c r="I112" i="1"/>
  <c r="D182" i="1"/>
  <c r="E182" i="1"/>
  <c r="F182" i="1"/>
  <c r="G182" i="1"/>
  <c r="H182" i="1"/>
  <c r="I182" i="1"/>
  <c r="D130" i="1"/>
  <c r="E130" i="1"/>
  <c r="F130" i="1"/>
  <c r="G130" i="1"/>
  <c r="H130" i="1"/>
  <c r="I130" i="1"/>
  <c r="D213" i="1"/>
  <c r="E213" i="1"/>
  <c r="F213" i="1"/>
  <c r="G213" i="1"/>
  <c r="H213" i="1"/>
  <c r="I213" i="1"/>
  <c r="D189" i="1"/>
  <c r="E189" i="1"/>
  <c r="F189" i="1"/>
  <c r="G189" i="1"/>
  <c r="H189" i="1"/>
  <c r="I189" i="1"/>
  <c r="D163" i="1"/>
  <c r="E163" i="1"/>
  <c r="F163" i="1"/>
  <c r="G163" i="1"/>
  <c r="H163" i="1"/>
  <c r="I163" i="1"/>
  <c r="D187" i="1"/>
  <c r="E187" i="1"/>
  <c r="F187" i="1"/>
  <c r="G187" i="1"/>
  <c r="H187" i="1"/>
  <c r="I187" i="1"/>
  <c r="D109" i="1"/>
  <c r="E109" i="1"/>
  <c r="F109" i="1"/>
  <c r="G109" i="1"/>
  <c r="H109" i="1"/>
  <c r="I109" i="1"/>
  <c r="D132" i="1"/>
  <c r="E132" i="1"/>
  <c r="F132" i="1"/>
  <c r="G132" i="1"/>
  <c r="H132" i="1"/>
  <c r="I132" i="1"/>
  <c r="D177" i="1"/>
  <c r="E177" i="1"/>
  <c r="F177" i="1"/>
  <c r="G177" i="1"/>
  <c r="H177" i="1"/>
  <c r="I177" i="1"/>
  <c r="D145" i="1"/>
  <c r="E145" i="1"/>
  <c r="F145" i="1"/>
  <c r="G145" i="1"/>
  <c r="H145" i="1"/>
  <c r="I145" i="1"/>
  <c r="D210" i="1"/>
  <c r="E210" i="1"/>
  <c r="F210" i="1"/>
  <c r="G210" i="1"/>
  <c r="H210" i="1"/>
  <c r="I210" i="1"/>
  <c r="D227" i="1"/>
  <c r="E227" i="1"/>
  <c r="F227" i="1"/>
  <c r="G227" i="1"/>
  <c r="H227" i="1"/>
  <c r="I227" i="1"/>
  <c r="D226" i="1"/>
  <c r="E226" i="1"/>
  <c r="F226" i="1"/>
  <c r="G226" i="1"/>
  <c r="H226" i="1"/>
  <c r="I226" i="1"/>
  <c r="D159" i="1"/>
  <c r="E159" i="1"/>
  <c r="F159" i="1"/>
  <c r="G159" i="1"/>
  <c r="H159" i="1"/>
  <c r="I159" i="1"/>
  <c r="D237" i="1"/>
  <c r="E237" i="1"/>
  <c r="F237" i="1"/>
  <c r="G237" i="1"/>
  <c r="H237" i="1"/>
  <c r="I237" i="1"/>
  <c r="D188" i="1"/>
  <c r="E188" i="1"/>
  <c r="F188" i="1"/>
  <c r="G188" i="1"/>
  <c r="H188" i="1"/>
  <c r="I188" i="1"/>
  <c r="D150" i="1"/>
  <c r="E150" i="1"/>
  <c r="F150" i="1"/>
  <c r="G150" i="1"/>
  <c r="H150" i="1"/>
  <c r="I150" i="1"/>
  <c r="D129" i="1"/>
  <c r="E129" i="1"/>
  <c r="F129" i="1"/>
  <c r="G129" i="1"/>
  <c r="H129" i="1"/>
  <c r="I129" i="1"/>
  <c r="D127" i="1"/>
  <c r="E127" i="1"/>
  <c r="F127" i="1"/>
  <c r="G127" i="1"/>
  <c r="H127" i="1"/>
  <c r="I127" i="1"/>
  <c r="D121" i="1"/>
  <c r="E121" i="1"/>
  <c r="F121" i="1"/>
  <c r="G121" i="1"/>
  <c r="H121" i="1"/>
  <c r="I121" i="1"/>
  <c r="D124" i="1"/>
  <c r="E124" i="1"/>
  <c r="F124" i="1"/>
  <c r="G124" i="1"/>
  <c r="H124" i="1"/>
  <c r="I124" i="1"/>
  <c r="D115" i="1"/>
  <c r="E115" i="1"/>
  <c r="F115" i="1"/>
  <c r="G115" i="1"/>
  <c r="H115" i="1"/>
  <c r="I115" i="1"/>
  <c r="D244" i="1"/>
  <c r="E244" i="1"/>
  <c r="F244" i="1"/>
  <c r="G244" i="1"/>
  <c r="H244" i="1"/>
  <c r="I244" i="1"/>
  <c r="D203" i="1"/>
  <c r="E203" i="1"/>
  <c r="F203" i="1"/>
  <c r="G203" i="1"/>
  <c r="H203" i="1"/>
  <c r="I203" i="1"/>
  <c r="D113" i="1"/>
  <c r="E113" i="1"/>
  <c r="F113" i="1"/>
  <c r="G113" i="1"/>
  <c r="H113" i="1"/>
  <c r="I113" i="1"/>
  <c r="D110" i="1"/>
  <c r="E110" i="1"/>
  <c r="F110" i="1"/>
  <c r="G110" i="1"/>
  <c r="H110" i="1"/>
  <c r="I110" i="1"/>
  <c r="D116" i="1"/>
  <c r="E116" i="1"/>
  <c r="F116" i="1"/>
  <c r="G116" i="1"/>
  <c r="H116" i="1"/>
  <c r="I116" i="1"/>
  <c r="D111" i="1"/>
  <c r="E111" i="1"/>
  <c r="F111" i="1"/>
  <c r="G111" i="1"/>
  <c r="H111" i="1"/>
  <c r="I111" i="1"/>
  <c r="D120" i="1"/>
  <c r="E120" i="1"/>
  <c r="F120" i="1"/>
  <c r="G120" i="1"/>
  <c r="H120" i="1"/>
  <c r="I120" i="1"/>
  <c r="D148" i="1"/>
  <c r="E148" i="1"/>
  <c r="F148" i="1"/>
  <c r="G148" i="1"/>
  <c r="H148" i="1"/>
  <c r="I148" i="1"/>
  <c r="D157" i="1"/>
  <c r="E157" i="1"/>
  <c r="F157" i="1"/>
  <c r="G157" i="1"/>
  <c r="H157" i="1"/>
  <c r="I157" i="1"/>
  <c r="D106" i="1"/>
  <c r="E106" i="1"/>
  <c r="F106" i="1"/>
  <c r="G106" i="1"/>
  <c r="H106" i="1"/>
  <c r="I106" i="1"/>
  <c r="D114" i="1"/>
  <c r="E114" i="1"/>
  <c r="F114" i="1"/>
  <c r="G114" i="1"/>
  <c r="H114" i="1"/>
  <c r="I114" i="1"/>
  <c r="D153" i="1"/>
  <c r="E153" i="1"/>
  <c r="F153" i="1"/>
  <c r="G153" i="1"/>
  <c r="H153" i="1"/>
  <c r="I153" i="1"/>
  <c r="D108" i="1"/>
  <c r="E108" i="1"/>
  <c r="F108" i="1"/>
  <c r="G108" i="1"/>
  <c r="H108" i="1"/>
  <c r="I108" i="1"/>
  <c r="D135" i="1"/>
  <c r="E135" i="1"/>
  <c r="F135" i="1"/>
  <c r="G135" i="1"/>
  <c r="H135" i="1"/>
  <c r="I135" i="1"/>
  <c r="D249" i="1"/>
  <c r="E249" i="1"/>
  <c r="F249" i="1"/>
  <c r="G249" i="1"/>
  <c r="H249" i="1"/>
  <c r="I249" i="1"/>
  <c r="D240" i="1"/>
  <c r="E240" i="1"/>
  <c r="F240" i="1"/>
  <c r="G240" i="1"/>
  <c r="H240" i="1"/>
  <c r="I240" i="1"/>
  <c r="D158" i="1"/>
  <c r="E158" i="1"/>
  <c r="F158" i="1"/>
  <c r="G158" i="1"/>
  <c r="H158" i="1"/>
  <c r="I158" i="1"/>
  <c r="D164" i="1"/>
  <c r="E164" i="1"/>
  <c r="F164" i="1"/>
  <c r="G164" i="1"/>
  <c r="H164" i="1"/>
  <c r="I164" i="1"/>
  <c r="D221" i="1"/>
  <c r="E221" i="1"/>
  <c r="F221" i="1"/>
  <c r="G221" i="1"/>
  <c r="H221" i="1"/>
  <c r="I221" i="1"/>
  <c r="D205" i="1"/>
  <c r="E205" i="1"/>
  <c r="F205" i="1"/>
  <c r="G205" i="1"/>
  <c r="H205" i="1"/>
  <c r="I205" i="1"/>
  <c r="D228" i="1"/>
  <c r="E228" i="1"/>
  <c r="F228" i="1"/>
  <c r="G228" i="1"/>
  <c r="H228" i="1"/>
  <c r="I228" i="1"/>
  <c r="D169" i="1"/>
  <c r="E169" i="1"/>
  <c r="F169" i="1"/>
  <c r="G169" i="1"/>
  <c r="H169" i="1"/>
  <c r="I169" i="1"/>
  <c r="D152" i="1"/>
  <c r="E152" i="1"/>
  <c r="F152" i="1"/>
  <c r="G152" i="1"/>
  <c r="H152" i="1"/>
  <c r="I152" i="1"/>
  <c r="D146" i="1"/>
  <c r="E146" i="1"/>
  <c r="F146" i="1"/>
  <c r="G146" i="1"/>
  <c r="H146" i="1"/>
  <c r="I146" i="1"/>
  <c r="D220" i="1"/>
  <c r="E220" i="1"/>
  <c r="F220" i="1"/>
  <c r="G220" i="1"/>
  <c r="H220" i="1"/>
  <c r="I220" i="1"/>
  <c r="D175" i="1"/>
  <c r="E175" i="1"/>
  <c r="F175" i="1"/>
  <c r="G175" i="1"/>
  <c r="H175" i="1"/>
  <c r="I175" i="1"/>
  <c r="D231" i="1"/>
  <c r="E231" i="1"/>
  <c r="F231" i="1"/>
  <c r="G231" i="1"/>
  <c r="H231" i="1"/>
  <c r="I231" i="1"/>
  <c r="D196" i="1"/>
  <c r="E196" i="1"/>
  <c r="F196" i="1"/>
  <c r="G196" i="1"/>
  <c r="H196" i="1"/>
  <c r="I196" i="1"/>
  <c r="D174" i="1"/>
  <c r="E174" i="1"/>
  <c r="F174" i="1"/>
  <c r="G174" i="1"/>
  <c r="H174" i="1"/>
  <c r="I174" i="1"/>
  <c r="D166" i="1"/>
  <c r="E166" i="1"/>
  <c r="F166" i="1"/>
  <c r="G166" i="1"/>
  <c r="H166" i="1"/>
  <c r="I166" i="1"/>
  <c r="D142" i="1"/>
  <c r="E142" i="1"/>
  <c r="F142" i="1"/>
  <c r="G142" i="1"/>
  <c r="H142" i="1"/>
  <c r="I142" i="1"/>
  <c r="D232" i="1"/>
  <c r="E232" i="1"/>
  <c r="F232" i="1"/>
  <c r="G232" i="1"/>
  <c r="H232" i="1"/>
  <c r="I232" i="1"/>
  <c r="D128" i="1"/>
  <c r="E128" i="1"/>
  <c r="F128" i="1"/>
  <c r="G128" i="1"/>
  <c r="H128" i="1"/>
  <c r="I128" i="1"/>
  <c r="D239" i="1"/>
  <c r="E239" i="1"/>
  <c r="F239" i="1"/>
  <c r="G239" i="1"/>
  <c r="H239" i="1"/>
  <c r="I239" i="1"/>
  <c r="D138" i="1"/>
  <c r="E138" i="1"/>
  <c r="F138" i="1"/>
  <c r="G138" i="1"/>
  <c r="H138" i="1"/>
  <c r="I138" i="1"/>
  <c r="D223" i="1"/>
  <c r="E223" i="1"/>
  <c r="F223" i="1"/>
  <c r="G223" i="1"/>
  <c r="H223" i="1"/>
  <c r="I223" i="1"/>
  <c r="D218" i="1"/>
  <c r="E218" i="1"/>
  <c r="F218" i="1"/>
  <c r="G218" i="1"/>
  <c r="H218" i="1"/>
  <c r="I218" i="1"/>
  <c r="D246" i="1"/>
  <c r="E246" i="1"/>
  <c r="F246" i="1"/>
  <c r="G246" i="1"/>
  <c r="H246" i="1"/>
  <c r="I246" i="1"/>
  <c r="D247" i="1"/>
  <c r="E247" i="1"/>
  <c r="F247" i="1"/>
  <c r="G247" i="1"/>
  <c r="H247" i="1"/>
  <c r="I247" i="1"/>
  <c r="D154" i="1"/>
  <c r="E154" i="1"/>
  <c r="F154" i="1"/>
  <c r="G154" i="1"/>
  <c r="H154" i="1"/>
  <c r="I154" i="1"/>
  <c r="D105" i="1"/>
  <c r="E105" i="1"/>
  <c r="F105" i="1"/>
  <c r="G105" i="1"/>
  <c r="H105" i="1"/>
  <c r="I105" i="1"/>
  <c r="D233" i="1"/>
  <c r="E233" i="1"/>
  <c r="F233" i="1"/>
  <c r="G233" i="1"/>
  <c r="H233" i="1"/>
  <c r="I233" i="1"/>
  <c r="D214" i="1"/>
  <c r="E214" i="1"/>
  <c r="F214" i="1"/>
  <c r="G214" i="1"/>
  <c r="H214" i="1"/>
  <c r="I214" i="1"/>
  <c r="D217" i="1"/>
  <c r="E217" i="1"/>
  <c r="F217" i="1"/>
  <c r="G217" i="1"/>
  <c r="H217" i="1"/>
  <c r="I217" i="1"/>
  <c r="D183" i="1"/>
  <c r="E183" i="1"/>
  <c r="F183" i="1"/>
  <c r="G183" i="1"/>
  <c r="H183" i="1"/>
  <c r="I183" i="1"/>
  <c r="D185" i="1"/>
  <c r="E185" i="1"/>
  <c r="F185" i="1"/>
  <c r="G185" i="1"/>
  <c r="H185" i="1"/>
  <c r="I185" i="1"/>
  <c r="D236" i="1"/>
  <c r="E236" i="1"/>
  <c r="F236" i="1"/>
  <c r="G236" i="1"/>
  <c r="H236" i="1"/>
  <c r="I236" i="1"/>
  <c r="D149" i="1"/>
  <c r="E149" i="1"/>
  <c r="F149" i="1"/>
  <c r="G149" i="1"/>
  <c r="H149" i="1"/>
  <c r="I149" i="1"/>
  <c r="D180" i="1"/>
  <c r="E180" i="1"/>
  <c r="F180" i="1"/>
  <c r="G180" i="1"/>
  <c r="H180" i="1"/>
  <c r="I180" i="1"/>
  <c r="D198" i="1"/>
  <c r="E198" i="1"/>
  <c r="F198" i="1"/>
  <c r="G198" i="1"/>
  <c r="H198" i="1"/>
  <c r="I198" i="1"/>
  <c r="D162" i="1"/>
  <c r="E162" i="1"/>
  <c r="F162" i="1"/>
  <c r="G162" i="1"/>
  <c r="H162" i="1"/>
  <c r="I162" i="1"/>
  <c r="D234" i="1"/>
  <c r="E234" i="1"/>
  <c r="F234" i="1"/>
  <c r="G234" i="1"/>
  <c r="H234" i="1"/>
  <c r="I234" i="1"/>
  <c r="D134" i="1"/>
  <c r="E134" i="1"/>
  <c r="F134" i="1"/>
  <c r="G134" i="1"/>
  <c r="H134" i="1"/>
  <c r="I134" i="1"/>
  <c r="D140" i="1"/>
  <c r="E140" i="1"/>
  <c r="F140" i="1"/>
  <c r="G140" i="1"/>
  <c r="H140" i="1"/>
  <c r="I140" i="1"/>
  <c r="D190" i="1"/>
  <c r="E190" i="1"/>
  <c r="F190" i="1"/>
  <c r="G190" i="1"/>
  <c r="H190" i="1"/>
  <c r="I190" i="1"/>
  <c r="D245" i="1"/>
  <c r="E245" i="1"/>
  <c r="F245" i="1"/>
  <c r="G245" i="1"/>
  <c r="H245" i="1"/>
  <c r="I245" i="1"/>
  <c r="D248" i="1"/>
  <c r="E248" i="1"/>
  <c r="F248" i="1"/>
  <c r="G248" i="1"/>
  <c r="H248" i="1"/>
  <c r="I248" i="1"/>
  <c r="D125" i="1"/>
  <c r="E125" i="1"/>
  <c r="F125" i="1"/>
  <c r="G125" i="1"/>
  <c r="H125" i="1"/>
  <c r="I125" i="1"/>
  <c r="D151" i="1"/>
  <c r="E151" i="1"/>
  <c r="F151" i="1"/>
  <c r="G151" i="1"/>
  <c r="H151" i="1"/>
  <c r="I151" i="1"/>
  <c r="D207" i="1"/>
  <c r="E207" i="1"/>
  <c r="F207" i="1"/>
  <c r="G207" i="1"/>
  <c r="H207" i="1"/>
  <c r="I207" i="1"/>
  <c r="D117" i="1"/>
  <c r="E117" i="1"/>
  <c r="F117" i="1"/>
  <c r="G117" i="1"/>
  <c r="H117" i="1"/>
  <c r="I117" i="1"/>
  <c r="D144" i="1"/>
  <c r="E144" i="1"/>
  <c r="F144" i="1"/>
  <c r="G144" i="1"/>
  <c r="H144" i="1"/>
  <c r="I144" i="1"/>
  <c r="D156" i="1"/>
  <c r="E156" i="1"/>
  <c r="F156" i="1"/>
  <c r="G156" i="1"/>
  <c r="H156" i="1"/>
  <c r="I156" i="1"/>
  <c r="D211" i="1"/>
  <c r="E211" i="1"/>
  <c r="F211" i="1"/>
  <c r="G211" i="1"/>
  <c r="H211" i="1"/>
  <c r="I211" i="1"/>
  <c r="D119" i="1"/>
  <c r="E119" i="1"/>
  <c r="F119" i="1"/>
  <c r="G119" i="1"/>
  <c r="H119" i="1"/>
  <c r="I119" i="1"/>
  <c r="I230" i="1"/>
  <c r="E230" i="1"/>
  <c r="F230" i="1"/>
  <c r="G230" i="1"/>
  <c r="H230" i="1"/>
  <c r="D230" i="1"/>
  <c r="C134" i="1"/>
  <c r="C140" i="1"/>
  <c r="C190" i="1"/>
  <c r="C245" i="1"/>
  <c r="C248" i="1"/>
  <c r="C125" i="1"/>
  <c r="C151" i="1"/>
  <c r="C207" i="1"/>
  <c r="C117" i="1"/>
  <c r="C144" i="1"/>
  <c r="C156" i="1"/>
  <c r="C211" i="1"/>
  <c r="C119" i="1"/>
  <c r="C141" i="1"/>
  <c r="C136" i="1"/>
  <c r="C242" i="1"/>
  <c r="C199" i="1"/>
  <c r="C215" i="1"/>
  <c r="C165" i="1"/>
  <c r="C167" i="1"/>
  <c r="C201" i="1"/>
  <c r="C219" i="1"/>
  <c r="C241" i="1"/>
  <c r="C238" i="1"/>
  <c r="C160" i="1"/>
  <c r="C216" i="1"/>
  <c r="C147" i="1"/>
  <c r="C131" i="1"/>
  <c r="C139" i="1"/>
  <c r="C123" i="1"/>
  <c r="C133" i="1"/>
  <c r="C202" i="1"/>
  <c r="C229" i="1"/>
  <c r="C224" i="1"/>
  <c r="C170" i="1"/>
  <c r="C222" i="1"/>
  <c r="C179" i="1"/>
  <c r="C206" i="1"/>
  <c r="C225" i="1"/>
  <c r="C118" i="1"/>
  <c r="C178" i="1"/>
  <c r="C176" i="1"/>
  <c r="C209" i="1"/>
  <c r="C208" i="1"/>
  <c r="C173" i="1"/>
  <c r="C200" i="1"/>
  <c r="C161" i="1"/>
  <c r="C126" i="1"/>
  <c r="C171" i="1"/>
  <c r="C172" i="1"/>
  <c r="C191" i="1"/>
  <c r="C192" i="1"/>
  <c r="C193" i="1"/>
  <c r="C250" i="1"/>
  <c r="C243" i="1"/>
  <c r="C212" i="1"/>
  <c r="C197" i="1"/>
  <c r="C235" i="1"/>
  <c r="C184" i="1"/>
  <c r="C204" i="1"/>
  <c r="C137" i="1"/>
  <c r="C186" i="1"/>
  <c r="C194" i="1"/>
  <c r="C122" i="1"/>
  <c r="C143" i="1"/>
  <c r="C168" i="1"/>
  <c r="C181" i="1"/>
  <c r="C107" i="1"/>
  <c r="C195" i="1"/>
  <c r="C155" i="1"/>
  <c r="C112" i="1"/>
  <c r="C182" i="1"/>
  <c r="C130" i="1"/>
  <c r="C213" i="1"/>
  <c r="C189" i="1"/>
  <c r="C163" i="1"/>
  <c r="C187" i="1"/>
  <c r="C109" i="1"/>
  <c r="C132" i="1"/>
  <c r="C177" i="1"/>
  <c r="C145" i="1"/>
  <c r="C210" i="1"/>
  <c r="C227" i="1"/>
  <c r="C226" i="1"/>
  <c r="C159" i="1"/>
  <c r="C237" i="1"/>
  <c r="C188" i="1"/>
  <c r="C150" i="1"/>
  <c r="C129" i="1"/>
  <c r="C127" i="1"/>
  <c r="C121" i="1"/>
  <c r="C124" i="1"/>
  <c r="C115" i="1"/>
  <c r="C244" i="1"/>
  <c r="C203" i="1"/>
  <c r="C113" i="1"/>
  <c r="C110" i="1"/>
  <c r="C116" i="1"/>
  <c r="C111" i="1"/>
  <c r="C120" i="1"/>
  <c r="C148" i="1"/>
  <c r="C157" i="1"/>
  <c r="C106" i="1"/>
  <c r="C114" i="1"/>
  <c r="C153" i="1"/>
  <c r="C108" i="1"/>
  <c r="C135" i="1"/>
  <c r="C249" i="1"/>
  <c r="C240" i="1"/>
  <c r="C158" i="1"/>
  <c r="C164" i="1"/>
  <c r="C221" i="1"/>
  <c r="C205" i="1"/>
  <c r="C228" i="1"/>
  <c r="C169" i="1"/>
  <c r="C152" i="1"/>
  <c r="C146" i="1"/>
  <c r="C220" i="1"/>
  <c r="C175" i="1"/>
  <c r="C231" i="1"/>
  <c r="C196" i="1"/>
  <c r="C174" i="1"/>
  <c r="C166" i="1"/>
  <c r="C142" i="1"/>
  <c r="C232" i="1"/>
  <c r="C128" i="1"/>
  <c r="C239" i="1"/>
  <c r="C138" i="1"/>
  <c r="C223" i="1"/>
  <c r="C218" i="1"/>
  <c r="C246" i="1"/>
  <c r="C247" i="1"/>
  <c r="C154" i="1"/>
  <c r="C105" i="1"/>
  <c r="C233" i="1"/>
  <c r="C214" i="1"/>
  <c r="C217" i="1"/>
  <c r="C183" i="1"/>
  <c r="C185" i="1"/>
  <c r="C236" i="1"/>
  <c r="C149" i="1"/>
  <c r="C180" i="1"/>
  <c r="C198" i="1"/>
  <c r="C162" i="1"/>
  <c r="C234" i="1"/>
  <c r="C230" i="1"/>
  <c r="I64" i="7"/>
  <c r="K64" i="7"/>
  <c r="J64" i="7"/>
  <c r="H64" i="7"/>
  <c r="G64" i="7"/>
  <c r="K63" i="7"/>
  <c r="J63" i="7"/>
  <c r="I63" i="7"/>
  <c r="H63" i="7"/>
  <c r="G63" i="7"/>
  <c r="K62" i="7"/>
  <c r="J62" i="7"/>
  <c r="I62" i="7"/>
  <c r="H62" i="7"/>
  <c r="G62" i="7"/>
  <c r="K61" i="7"/>
  <c r="J61" i="7"/>
  <c r="I61" i="7"/>
  <c r="H61" i="7"/>
  <c r="G61" i="7"/>
  <c r="K60" i="7"/>
  <c r="J60" i="7"/>
  <c r="I60" i="7"/>
  <c r="H60" i="7"/>
  <c r="G60" i="7"/>
  <c r="G59" i="7"/>
  <c r="K59" i="7"/>
  <c r="H59" i="7"/>
  <c r="I59" i="7"/>
  <c r="J59" i="7"/>
  <c r="K58" i="7"/>
  <c r="J58" i="7"/>
  <c r="I58" i="7"/>
  <c r="H58" i="7"/>
  <c r="G58" i="7"/>
  <c r="V2" i="7"/>
  <c r="W2" i="7"/>
  <c r="X2" i="7"/>
  <c r="V4" i="7"/>
  <c r="W4" i="7"/>
  <c r="AK3" i="7" s="1"/>
  <c r="X4" i="7"/>
  <c r="AI8" i="7"/>
  <c r="U4" i="7"/>
  <c r="AI3" i="7" s="1"/>
  <c r="V14" i="7"/>
  <c r="W14" i="7"/>
  <c r="X14" i="7"/>
  <c r="V20" i="7"/>
  <c r="W20" i="7"/>
  <c r="X20" i="7"/>
  <c r="V13" i="7"/>
  <c r="W13" i="7"/>
  <c r="X13" i="7"/>
  <c r="V17" i="7"/>
  <c r="W17" i="7"/>
  <c r="X17" i="7"/>
  <c r="V11" i="7"/>
  <c r="W11" i="7"/>
  <c r="X11" i="7"/>
  <c r="V19" i="7"/>
  <c r="W19" i="7"/>
  <c r="X19" i="7"/>
  <c r="V18" i="7"/>
  <c r="W18" i="7"/>
  <c r="X18" i="7"/>
  <c r="V21" i="7"/>
  <c r="W21" i="7"/>
  <c r="X21" i="7"/>
  <c r="V15" i="7"/>
  <c r="W15" i="7"/>
  <c r="X15" i="7"/>
  <c r="V16" i="7"/>
  <c r="W16" i="7"/>
  <c r="X16" i="7"/>
  <c r="V12" i="7"/>
  <c r="W12" i="7"/>
  <c r="X12" i="7"/>
  <c r="U12" i="7"/>
  <c r="U16" i="7"/>
  <c r="U15" i="7"/>
  <c r="U21" i="7"/>
  <c r="U18" i="7"/>
  <c r="U19" i="7"/>
  <c r="U17" i="7"/>
  <c r="U11" i="7"/>
  <c r="U20" i="7"/>
  <c r="U14" i="7"/>
  <c r="AF479" i="6"/>
  <c r="AF404" i="6"/>
  <c r="AF410" i="6"/>
  <c r="AF221" i="6"/>
  <c r="AF141" i="6"/>
  <c r="D28" i="7"/>
  <c r="E28" i="7"/>
  <c r="P94" i="1"/>
  <c r="Q28" i="7" s="1"/>
  <c r="P66" i="1"/>
  <c r="Q42" i="7"/>
  <c r="D31" i="7"/>
  <c r="D32" i="7"/>
  <c r="D33" i="7"/>
  <c r="D27" i="7"/>
  <c r="D25" i="7"/>
  <c r="D26" i="7"/>
  <c r="D24" i="7"/>
  <c r="D30" i="7"/>
  <c r="D29" i="7"/>
  <c r="E31" i="7"/>
  <c r="E32" i="7"/>
  <c r="E33" i="7"/>
  <c r="E27" i="7"/>
  <c r="E25" i="7"/>
  <c r="E26" i="7"/>
  <c r="E24" i="7"/>
  <c r="E30" i="7"/>
  <c r="E29" i="7"/>
  <c r="P93" i="1"/>
  <c r="Q29" i="7" s="1"/>
  <c r="P95" i="1"/>
  <c r="Q31" i="7" s="1"/>
  <c r="P96" i="1"/>
  <c r="Q32" i="7" s="1"/>
  <c r="P97" i="1"/>
  <c r="Q33" i="7" s="1"/>
  <c r="P98" i="1"/>
  <c r="Q27" i="7" s="1"/>
  <c r="P99" i="1"/>
  <c r="Q25" i="7" s="1"/>
  <c r="P100" i="1"/>
  <c r="Q26" i="7" s="1"/>
  <c r="P101" i="1"/>
  <c r="Q24" i="7" s="1"/>
  <c r="P102" i="1"/>
  <c r="Q30" i="7" s="1"/>
  <c r="P73" i="1"/>
  <c r="Q12" i="7"/>
  <c r="Q16" i="7"/>
  <c r="Q15" i="7"/>
  <c r="Q21" i="7"/>
  <c r="Q18" i="7"/>
  <c r="Q19" i="7"/>
  <c r="Q11" i="7"/>
  <c r="Q17" i="7"/>
  <c r="Q13" i="7"/>
  <c r="Q20" i="7"/>
  <c r="Q14" i="7"/>
  <c r="Q7" i="7"/>
  <c r="Q3" i="7"/>
  <c r="Q8" i="7"/>
  <c r="Q4" i="7"/>
  <c r="Q2" i="7"/>
  <c r="X2" i="1"/>
  <c r="F13" i="7" s="1"/>
  <c r="F6" i="7" l="1"/>
  <c r="E2" i="1"/>
  <c r="H53" i="7"/>
  <c r="G53" i="7"/>
  <c r="F53" i="7"/>
  <c r="AJ18" i="7"/>
  <c r="I53" i="7"/>
  <c r="E53" i="7"/>
  <c r="AH16" i="7"/>
  <c r="AH14" i="7"/>
  <c r="AK15" i="7"/>
  <c r="AJ14" i="7"/>
  <c r="K53" i="7"/>
  <c r="J53" i="7"/>
  <c r="AJ19" i="7"/>
  <c r="AK16" i="7"/>
  <c r="AM21" i="7"/>
  <c r="F34" i="7"/>
  <c r="S34" i="7" s="1"/>
  <c r="F35" i="7"/>
  <c r="N35" i="7" s="1"/>
  <c r="AJ11" i="7"/>
  <c r="AK13" i="7"/>
  <c r="AI19" i="7"/>
  <c r="AJ16" i="7"/>
  <c r="AI11" i="7"/>
  <c r="AI16" i="7"/>
  <c r="AH17" i="7"/>
  <c r="AJ17" i="7"/>
  <c r="AI12" i="7"/>
  <c r="AI13" i="7"/>
  <c r="AH12" i="7"/>
  <c r="AH20" i="7"/>
  <c r="AK19" i="7"/>
  <c r="AI17" i="7"/>
  <c r="AK11" i="7"/>
  <c r="AJ13" i="7"/>
  <c r="AK17" i="7"/>
  <c r="AJ12" i="7"/>
  <c r="AN4" i="7"/>
  <c r="AO5" i="7"/>
  <c r="AN3" i="7"/>
  <c r="AM8" i="7"/>
  <c r="AK8" i="7"/>
  <c r="AO3" i="7"/>
  <c r="AJ8" i="7"/>
  <c r="AO8" i="7"/>
  <c r="AN8" i="7"/>
  <c r="AJ4" i="7"/>
  <c r="AL8" i="7"/>
  <c r="AI21" i="7"/>
  <c r="AN11" i="7"/>
  <c r="AN19" i="7"/>
  <c r="AJ20" i="7"/>
  <c r="AL4" i="7"/>
  <c r="AJ2" i="7"/>
  <c r="AH11" i="7"/>
  <c r="AH19" i="7"/>
  <c r="AI20" i="7"/>
  <c r="AK14" i="7"/>
  <c r="AK4" i="7"/>
  <c r="AM11" i="7"/>
  <c r="AI2" i="7"/>
  <c r="AL11" i="7"/>
  <c r="AM19" i="7"/>
  <c r="AH13" i="7"/>
  <c r="AI14" i="7"/>
  <c r="AM7" i="7"/>
  <c r="AL2" i="7"/>
  <c r="AK20" i="7"/>
  <c r="AK12" i="7"/>
  <c r="AI4" i="7"/>
  <c r="AK2" i="7"/>
  <c r="AM4" i="7"/>
  <c r="AN6" i="7"/>
  <c r="AK21" i="7"/>
  <c r="AO4" i="7"/>
  <c r="AJ21" i="7"/>
  <c r="AK18" i="7"/>
  <c r="AL21" i="7"/>
  <c r="AJ15" i="7"/>
  <c r="AH18" i="7"/>
  <c r="AI15" i="7"/>
  <c r="AL7" i="7"/>
  <c r="AM5" i="7"/>
  <c r="AN7" i="7"/>
  <c r="AL6" i="7"/>
  <c r="AK7" i="7"/>
  <c r="AK6" i="7"/>
  <c r="AO7" i="7"/>
  <c r="AJ7" i="7"/>
  <c r="AM3" i="7"/>
  <c r="AL17" i="7"/>
  <c r="AN5" i="7"/>
  <c r="AM13" i="7"/>
  <c r="AO2" i="7"/>
  <c r="AJ6" i="7"/>
  <c r="AH15" i="7"/>
  <c r="AH21" i="7"/>
  <c r="AL3" i="7"/>
  <c r="AN2" i="7"/>
  <c r="AI6" i="7"/>
  <c r="AM2" i="7"/>
  <c r="AL5" i="7"/>
  <c r="AJ3" i="7"/>
  <c r="AK5" i="7"/>
  <c r="AJ5" i="7"/>
  <c r="AO6" i="7"/>
  <c r="AI18" i="7"/>
  <c r="AI7" i="7"/>
  <c r="AM6" i="7"/>
  <c r="AI5" i="7"/>
  <c r="AM15" i="7"/>
  <c r="AM14" i="7"/>
  <c r="AN20" i="7"/>
  <c r="AL18" i="7"/>
  <c r="AM17" i="7"/>
  <c r="AN15" i="7"/>
  <c r="AN21" i="7"/>
  <c r="AN17" i="7"/>
  <c r="AL12" i="7"/>
  <c r="AM20" i="7"/>
  <c r="AN14" i="7"/>
  <c r="AN16" i="7"/>
  <c r="AL15" i="7"/>
  <c r="AL14" i="7"/>
  <c r="AM16" i="7"/>
  <c r="AL19" i="7"/>
  <c r="AM12" i="7"/>
  <c r="AL20" i="7"/>
  <c r="AL16" i="7"/>
  <c r="AN13" i="7"/>
  <c r="AL13" i="7"/>
  <c r="AN18" i="7"/>
  <c r="AN12" i="7"/>
  <c r="AM18" i="7"/>
  <c r="F36" i="7"/>
  <c r="F40" i="7"/>
  <c r="F43" i="7"/>
  <c r="R43" i="7" s="1"/>
  <c r="F45" i="7"/>
  <c r="F46" i="7"/>
  <c r="F41" i="7"/>
  <c r="F39" i="7"/>
  <c r="F47" i="7"/>
  <c r="F5" i="7"/>
  <c r="S5" i="7" s="1"/>
  <c r="E21" i="1"/>
  <c r="E20" i="1"/>
  <c r="T19" i="12"/>
  <c r="P18" i="12"/>
  <c r="O19" i="12"/>
  <c r="S18" i="12"/>
  <c r="R18" i="12"/>
  <c r="Q19" i="12"/>
  <c r="N18" i="12"/>
  <c r="E94" i="1"/>
  <c r="E66" i="1"/>
  <c r="F42" i="7"/>
  <c r="R42" i="7" s="1"/>
  <c r="E19" i="1"/>
  <c r="E101" i="1"/>
  <c r="E100" i="1"/>
  <c r="E99" i="1"/>
  <c r="E98" i="1"/>
  <c r="E97" i="1"/>
  <c r="E96" i="1"/>
  <c r="E95" i="1"/>
  <c r="E102" i="1"/>
  <c r="E93" i="1"/>
  <c r="E73" i="1"/>
  <c r="F4" i="7"/>
  <c r="F19" i="7"/>
  <c r="F7" i="7"/>
  <c r="N7" i="7" s="1"/>
  <c r="F8" i="7"/>
  <c r="R8" i="7" s="1"/>
  <c r="F21" i="7"/>
  <c r="N21" i="7" s="1"/>
  <c r="F3" i="7"/>
  <c r="F15" i="7"/>
  <c r="N15" i="7" s="1"/>
  <c r="F16" i="7"/>
  <c r="R16" i="7" s="1"/>
  <c r="F14" i="7"/>
  <c r="F18" i="7"/>
  <c r="N18" i="7" s="1"/>
  <c r="N13" i="7"/>
  <c r="M13" i="7"/>
  <c r="S13" i="7"/>
  <c r="R13" i="7"/>
  <c r="F2" i="7"/>
  <c r="F20" i="7"/>
  <c r="R20" i="7" s="1"/>
  <c r="F11" i="7"/>
  <c r="F12" i="7"/>
  <c r="F17" i="7"/>
  <c r="P3" i="1"/>
  <c r="P4" i="1"/>
  <c r="P5" i="1"/>
  <c r="P6" i="1"/>
  <c r="P7" i="1"/>
  <c r="P8" i="1"/>
  <c r="P9" i="1"/>
  <c r="P24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P39" i="1"/>
  <c r="P40" i="1"/>
  <c r="P42" i="1"/>
  <c r="P43" i="1"/>
  <c r="P44" i="1"/>
  <c r="P45" i="1"/>
  <c r="P46" i="1"/>
  <c r="P48" i="1"/>
  <c r="P49" i="1"/>
  <c r="P50" i="1"/>
  <c r="P51" i="1"/>
  <c r="P52" i="1"/>
  <c r="P54" i="1"/>
  <c r="P55" i="1"/>
  <c r="P56" i="1"/>
  <c r="P57" i="1"/>
  <c r="P58" i="1"/>
  <c r="P59" i="1"/>
  <c r="P61" i="1"/>
  <c r="P62" i="1"/>
  <c r="P63" i="1"/>
  <c r="P64" i="1"/>
  <c r="P65" i="1"/>
  <c r="P67" i="1"/>
  <c r="P69" i="1"/>
  <c r="P70" i="1"/>
  <c r="P71" i="1"/>
  <c r="P72" i="1"/>
  <c r="P74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2" i="1"/>
  <c r="X8" i="1"/>
  <c r="L44" i="7" s="1"/>
  <c r="X7" i="1"/>
  <c r="K44" i="7" s="1"/>
  <c r="X6" i="1"/>
  <c r="J44" i="7" s="1"/>
  <c r="X3" i="1"/>
  <c r="G44" i="7" s="1"/>
  <c r="X5" i="1"/>
  <c r="I44" i="7" s="1"/>
  <c r="X4" i="1"/>
  <c r="H44" i="7" s="1"/>
  <c r="E15" i="1"/>
  <c r="G2" i="7" l="1"/>
  <c r="L96" i="1"/>
  <c r="M32" i="7" s="1"/>
  <c r="M96" i="1"/>
  <c r="L66" i="1"/>
  <c r="M66" i="1"/>
  <c r="Q15" i="1"/>
  <c r="L15" i="1"/>
  <c r="M15" i="1"/>
  <c r="L97" i="1"/>
  <c r="M33" i="7" s="1"/>
  <c r="M97" i="1"/>
  <c r="N33" i="7" s="1"/>
  <c r="F28" i="7"/>
  <c r="L94" i="1"/>
  <c r="M94" i="1"/>
  <c r="N28" i="7" s="1"/>
  <c r="L95" i="1"/>
  <c r="M31" i="7" s="1"/>
  <c r="M95" i="1"/>
  <c r="N31" i="7" s="1"/>
  <c r="L98" i="1"/>
  <c r="M27" i="7" s="1"/>
  <c r="M98" i="1"/>
  <c r="N27" i="7" s="1"/>
  <c r="L99" i="1"/>
  <c r="M99" i="1"/>
  <c r="N25" i="7" s="1"/>
  <c r="L73" i="1"/>
  <c r="M73" i="1"/>
  <c r="F26" i="7"/>
  <c r="L100" i="1"/>
  <c r="M26" i="7" s="1"/>
  <c r="M100" i="1"/>
  <c r="N26" i="7" s="1"/>
  <c r="L20" i="1"/>
  <c r="M20" i="1"/>
  <c r="L93" i="1"/>
  <c r="M29" i="7" s="1"/>
  <c r="M93" i="1"/>
  <c r="N29" i="7" s="1"/>
  <c r="R101" i="1"/>
  <c r="S24" i="7" s="1"/>
  <c r="L101" i="1"/>
  <c r="M24" i="7" s="1"/>
  <c r="M101" i="1"/>
  <c r="N24" i="7" s="1"/>
  <c r="L21" i="1"/>
  <c r="M21" i="1"/>
  <c r="L102" i="1"/>
  <c r="M30" i="7" s="1"/>
  <c r="M102" i="1"/>
  <c r="N30" i="7" s="1"/>
  <c r="L19" i="1"/>
  <c r="M19" i="1"/>
  <c r="M34" i="7"/>
  <c r="R34" i="7"/>
  <c r="N34" i="7"/>
  <c r="M35" i="7"/>
  <c r="S35" i="7"/>
  <c r="R35" i="7"/>
  <c r="N47" i="7"/>
  <c r="M47" i="7"/>
  <c r="K47" i="7"/>
  <c r="J47" i="7"/>
  <c r="I47" i="7"/>
  <c r="H47" i="7"/>
  <c r="G47" i="7"/>
  <c r="N36" i="7"/>
  <c r="M36" i="7"/>
  <c r="L35" i="7"/>
  <c r="L36" i="7"/>
  <c r="K34" i="7"/>
  <c r="K36" i="7"/>
  <c r="J34" i="7"/>
  <c r="J36" i="7"/>
  <c r="I35" i="7"/>
  <c r="I36" i="7"/>
  <c r="H34" i="7"/>
  <c r="H36" i="7"/>
  <c r="G35" i="7"/>
  <c r="G36" i="7"/>
  <c r="G34" i="7"/>
  <c r="L34" i="7"/>
  <c r="I34" i="7"/>
  <c r="H40" i="7"/>
  <c r="H35" i="7"/>
  <c r="J40" i="7"/>
  <c r="J35" i="7"/>
  <c r="K40" i="7"/>
  <c r="K35" i="7"/>
  <c r="S41" i="7"/>
  <c r="R41" i="7"/>
  <c r="S39" i="7"/>
  <c r="R39" i="7"/>
  <c r="S46" i="7"/>
  <c r="R46" i="7"/>
  <c r="R44" i="7"/>
  <c r="S44" i="7"/>
  <c r="S45" i="7"/>
  <c r="R45" i="7"/>
  <c r="S43" i="7"/>
  <c r="S40" i="7"/>
  <c r="R40" i="7"/>
  <c r="S47" i="7"/>
  <c r="R47" i="7"/>
  <c r="R36" i="7"/>
  <c r="S36" i="7"/>
  <c r="N39" i="7"/>
  <c r="M39" i="7"/>
  <c r="G40" i="7"/>
  <c r="N41" i="7"/>
  <c r="M41" i="7"/>
  <c r="N46" i="7"/>
  <c r="M46" i="7"/>
  <c r="N45" i="7"/>
  <c r="M45" i="7"/>
  <c r="N43" i="7"/>
  <c r="M43" i="7"/>
  <c r="N40" i="7"/>
  <c r="M40" i="7"/>
  <c r="I43" i="7"/>
  <c r="I40" i="7"/>
  <c r="L43" i="7"/>
  <c r="L40" i="7"/>
  <c r="G39" i="7"/>
  <c r="G43" i="7"/>
  <c r="J39" i="7"/>
  <c r="J43" i="7"/>
  <c r="K39" i="7"/>
  <c r="K43" i="7"/>
  <c r="H39" i="7"/>
  <c r="H43" i="7"/>
  <c r="I45" i="7"/>
  <c r="I39" i="7"/>
  <c r="L45" i="7"/>
  <c r="L39" i="7"/>
  <c r="G41" i="7"/>
  <c r="G45" i="7"/>
  <c r="K41" i="7"/>
  <c r="K45" i="7"/>
  <c r="J41" i="7"/>
  <c r="J45" i="7"/>
  <c r="H41" i="7"/>
  <c r="H45" i="7"/>
  <c r="L46" i="7"/>
  <c r="L41" i="7"/>
  <c r="I46" i="7"/>
  <c r="I41" i="7"/>
  <c r="K46" i="7"/>
  <c r="J46" i="7"/>
  <c r="H46" i="7"/>
  <c r="G46" i="7"/>
  <c r="L47" i="7"/>
  <c r="H42" i="7"/>
  <c r="N6" i="7"/>
  <c r="S6" i="7"/>
  <c r="R6" i="7"/>
  <c r="AP8" i="7" s="1"/>
  <c r="K5" i="7"/>
  <c r="L5" i="7"/>
  <c r="R5" i="7"/>
  <c r="M5" i="7"/>
  <c r="N5" i="7"/>
  <c r="J5" i="7"/>
  <c r="H5" i="7"/>
  <c r="I5" i="7"/>
  <c r="G5" i="7"/>
  <c r="J20" i="1"/>
  <c r="Q20" i="1"/>
  <c r="R20" i="1"/>
  <c r="Q21" i="1"/>
  <c r="R21" i="1"/>
  <c r="G20" i="1"/>
  <c r="H21" i="1"/>
  <c r="H20" i="1"/>
  <c r="F20" i="1"/>
  <c r="F21" i="1"/>
  <c r="I21" i="1"/>
  <c r="I20" i="1"/>
  <c r="G21" i="1"/>
  <c r="J21" i="1"/>
  <c r="K21" i="1"/>
  <c r="K20" i="1"/>
  <c r="I94" i="1"/>
  <c r="J28" i="7" s="1"/>
  <c r="F94" i="1"/>
  <c r="G28" i="7" s="1"/>
  <c r="J94" i="1"/>
  <c r="K28" i="7" s="1"/>
  <c r="G94" i="1"/>
  <c r="H28" i="7" s="1"/>
  <c r="H94" i="1"/>
  <c r="I28" i="7" s="1"/>
  <c r="K19" i="1"/>
  <c r="M28" i="7"/>
  <c r="Q94" i="1"/>
  <c r="R28" i="7" s="1"/>
  <c r="R94" i="1"/>
  <c r="S28" i="7" s="1"/>
  <c r="K94" i="1"/>
  <c r="L28" i="7" s="1"/>
  <c r="I19" i="1"/>
  <c r="R66" i="1"/>
  <c r="Q19" i="1"/>
  <c r="F19" i="1"/>
  <c r="G19" i="1"/>
  <c r="Q66" i="1"/>
  <c r="J19" i="1"/>
  <c r="H19" i="1"/>
  <c r="F66" i="1"/>
  <c r="H66" i="1"/>
  <c r="I66" i="1"/>
  <c r="G66" i="1"/>
  <c r="K66" i="1"/>
  <c r="J66" i="1"/>
  <c r="N42" i="7"/>
  <c r="S42" i="7"/>
  <c r="M42" i="7"/>
  <c r="R19" i="1"/>
  <c r="J42" i="7"/>
  <c r="L42" i="7"/>
  <c r="K42" i="7"/>
  <c r="I42" i="7"/>
  <c r="G42" i="7"/>
  <c r="F24" i="7"/>
  <c r="Q101" i="1"/>
  <c r="R24" i="7" s="1"/>
  <c r="R100" i="1"/>
  <c r="S26" i="7" s="1"/>
  <c r="Q100" i="1"/>
  <c r="R26" i="7" s="1"/>
  <c r="F31" i="7"/>
  <c r="Q95" i="1"/>
  <c r="R31" i="7" s="1"/>
  <c r="R95" i="1"/>
  <c r="S31" i="7" s="1"/>
  <c r="Q98" i="1"/>
  <c r="R27" i="7" s="1"/>
  <c r="R98" i="1"/>
  <c r="S27" i="7" s="1"/>
  <c r="F27" i="7"/>
  <c r="N32" i="7"/>
  <c r="F32" i="7"/>
  <c r="Q96" i="1"/>
  <c r="R32" i="7" s="1"/>
  <c r="R96" i="1"/>
  <c r="S32" i="7" s="1"/>
  <c r="Q99" i="1"/>
  <c r="R25" i="7" s="1"/>
  <c r="R99" i="1"/>
  <c r="S25" i="7" s="1"/>
  <c r="M25" i="7"/>
  <c r="F25" i="7"/>
  <c r="F29" i="7"/>
  <c r="R93" i="1"/>
  <c r="S29" i="7" s="1"/>
  <c r="Q93" i="1"/>
  <c r="R29" i="7" s="1"/>
  <c r="F30" i="7"/>
  <c r="Q102" i="1"/>
  <c r="R30" i="7" s="1"/>
  <c r="R102" i="1"/>
  <c r="S30" i="7" s="1"/>
  <c r="Q97" i="1"/>
  <c r="R33" i="7" s="1"/>
  <c r="F33" i="7"/>
  <c r="R97" i="1"/>
  <c r="S33" i="7" s="1"/>
  <c r="J97" i="1"/>
  <c r="K33" i="7" s="1"/>
  <c r="J93" i="1"/>
  <c r="K29" i="7" s="1"/>
  <c r="J102" i="1"/>
  <c r="K30" i="7" s="1"/>
  <c r="J99" i="1"/>
  <c r="K25" i="7" s="1"/>
  <c r="J96" i="1"/>
  <c r="K32" i="7" s="1"/>
  <c r="J100" i="1"/>
  <c r="K26" i="7" s="1"/>
  <c r="J101" i="1"/>
  <c r="K24" i="7" s="1"/>
  <c r="J95" i="1"/>
  <c r="K31" i="7" s="1"/>
  <c r="J98" i="1"/>
  <c r="K27" i="7" s="1"/>
  <c r="K100" i="1"/>
  <c r="L26" i="7" s="1"/>
  <c r="K102" i="1"/>
  <c r="L30" i="7" s="1"/>
  <c r="K97" i="1"/>
  <c r="L33" i="7" s="1"/>
  <c r="K95" i="1"/>
  <c r="L31" i="7" s="1"/>
  <c r="K93" i="1"/>
  <c r="L29" i="7" s="1"/>
  <c r="K99" i="1"/>
  <c r="L25" i="7" s="1"/>
  <c r="K96" i="1"/>
  <c r="L32" i="7" s="1"/>
  <c r="K98" i="1"/>
  <c r="L27" i="7" s="1"/>
  <c r="K101" i="1"/>
  <c r="L24" i="7" s="1"/>
  <c r="G96" i="1"/>
  <c r="H32" i="7" s="1"/>
  <c r="G101" i="1"/>
  <c r="H24" i="7" s="1"/>
  <c r="G99" i="1"/>
  <c r="H25" i="7" s="1"/>
  <c r="G98" i="1"/>
  <c r="H27" i="7" s="1"/>
  <c r="G95" i="1"/>
  <c r="H31" i="7" s="1"/>
  <c r="G100" i="1"/>
  <c r="H26" i="7" s="1"/>
  <c r="G93" i="1"/>
  <c r="H29" i="7" s="1"/>
  <c r="G97" i="1"/>
  <c r="H33" i="7" s="1"/>
  <c r="G102" i="1"/>
  <c r="H30" i="7" s="1"/>
  <c r="H99" i="1"/>
  <c r="I25" i="7" s="1"/>
  <c r="H96" i="1"/>
  <c r="I32" i="7" s="1"/>
  <c r="H93" i="1"/>
  <c r="I29" i="7" s="1"/>
  <c r="H101" i="1"/>
  <c r="I24" i="7" s="1"/>
  <c r="H98" i="1"/>
  <c r="I27" i="7" s="1"/>
  <c r="H95" i="1"/>
  <c r="I31" i="7" s="1"/>
  <c r="H102" i="1"/>
  <c r="I30" i="7" s="1"/>
  <c r="H100" i="1"/>
  <c r="I26" i="7" s="1"/>
  <c r="H97" i="1"/>
  <c r="I33" i="7" s="1"/>
  <c r="F101" i="1"/>
  <c r="G24" i="7" s="1"/>
  <c r="F98" i="1"/>
  <c r="G27" i="7" s="1"/>
  <c r="F96" i="1"/>
  <c r="G32" i="7" s="1"/>
  <c r="F95" i="1"/>
  <c r="G31" i="7" s="1"/>
  <c r="F100" i="1"/>
  <c r="G26" i="7" s="1"/>
  <c r="F97" i="1"/>
  <c r="G33" i="7" s="1"/>
  <c r="F99" i="1"/>
  <c r="G25" i="7" s="1"/>
  <c r="F93" i="1"/>
  <c r="G29" i="7" s="1"/>
  <c r="F102" i="1"/>
  <c r="G30" i="7" s="1"/>
  <c r="I93" i="1"/>
  <c r="J29" i="7" s="1"/>
  <c r="I102" i="1"/>
  <c r="J30" i="7" s="1"/>
  <c r="I99" i="1"/>
  <c r="J25" i="7" s="1"/>
  <c r="I97" i="1"/>
  <c r="J33" i="7" s="1"/>
  <c r="I96" i="1"/>
  <c r="J32" i="7" s="1"/>
  <c r="I101" i="1"/>
  <c r="J24" i="7" s="1"/>
  <c r="I98" i="1"/>
  <c r="J27" i="7" s="1"/>
  <c r="I95" i="1"/>
  <c r="J31" i="7" s="1"/>
  <c r="I100" i="1"/>
  <c r="J26" i="7" s="1"/>
  <c r="K73" i="1"/>
  <c r="J73" i="1"/>
  <c r="I73" i="1"/>
  <c r="H73" i="1"/>
  <c r="G73" i="1"/>
  <c r="F73" i="1"/>
  <c r="Q73" i="1"/>
  <c r="R73" i="1"/>
  <c r="N8" i="7"/>
  <c r="S7" i="7"/>
  <c r="M19" i="7"/>
  <c r="M18" i="7"/>
  <c r="N19" i="7"/>
  <c r="S4" i="7"/>
  <c r="R15" i="7"/>
  <c r="R14" i="7"/>
  <c r="M4" i="7"/>
  <c r="R4" i="7"/>
  <c r="M8" i="7"/>
  <c r="S8" i="7"/>
  <c r="AQ8" i="7" s="1"/>
  <c r="G8" i="7"/>
  <c r="N4" i="7"/>
  <c r="R19" i="7"/>
  <c r="N16" i="7"/>
  <c r="S16" i="7"/>
  <c r="J8" i="7"/>
  <c r="AS8" i="7" s="1"/>
  <c r="L13" i="7"/>
  <c r="H15" i="7"/>
  <c r="M3" i="7"/>
  <c r="R18" i="7"/>
  <c r="S19" i="7"/>
  <c r="R3" i="7"/>
  <c r="R7" i="7"/>
  <c r="R21" i="7"/>
  <c r="AO20" i="7" s="1"/>
  <c r="K16" i="7"/>
  <c r="M7" i="7"/>
  <c r="M16" i="7"/>
  <c r="N14" i="7"/>
  <c r="M20" i="7"/>
  <c r="M21" i="7"/>
  <c r="N3" i="7"/>
  <c r="S3" i="7"/>
  <c r="S15" i="7"/>
  <c r="S18" i="7"/>
  <c r="M14" i="7"/>
  <c r="M15" i="7"/>
  <c r="S14" i="7"/>
  <c r="S21" i="7"/>
  <c r="S20" i="7"/>
  <c r="N11" i="7"/>
  <c r="N17" i="7"/>
  <c r="M17" i="7"/>
  <c r="S17" i="7"/>
  <c r="R17" i="7"/>
  <c r="N2" i="7"/>
  <c r="M2" i="7"/>
  <c r="S2" i="7"/>
  <c r="R2" i="7"/>
  <c r="S11" i="7"/>
  <c r="R11" i="7"/>
  <c r="M11" i="7"/>
  <c r="M6" i="7"/>
  <c r="N12" i="7"/>
  <c r="S12" i="7"/>
  <c r="R12" i="7"/>
  <c r="M12" i="7"/>
  <c r="N20" i="7"/>
  <c r="J11" i="7"/>
  <c r="L15" i="7"/>
  <c r="L12" i="7"/>
  <c r="J15" i="7"/>
  <c r="L18" i="7"/>
  <c r="H16" i="7"/>
  <c r="H19" i="7"/>
  <c r="G14" i="7"/>
  <c r="J4" i="7"/>
  <c r="H4" i="7"/>
  <c r="H11" i="7"/>
  <c r="H20" i="7"/>
  <c r="H14" i="7"/>
  <c r="J14" i="7"/>
  <c r="I13" i="7"/>
  <c r="I3" i="7"/>
  <c r="I12" i="7"/>
  <c r="I18" i="7"/>
  <c r="I6" i="7"/>
  <c r="I21" i="7"/>
  <c r="I17" i="7"/>
  <c r="I7" i="7"/>
  <c r="I2" i="7"/>
  <c r="I11" i="7"/>
  <c r="I4" i="7"/>
  <c r="I14" i="7"/>
  <c r="I19" i="7"/>
  <c r="J13" i="7"/>
  <c r="J12" i="7"/>
  <c r="J3" i="7"/>
  <c r="AS3" i="7" s="1"/>
  <c r="J7" i="7"/>
  <c r="AS7" i="7" s="1"/>
  <c r="J21" i="7"/>
  <c r="J17" i="7"/>
  <c r="J2" i="7"/>
  <c r="AS2" i="7" s="1"/>
  <c r="J18" i="7"/>
  <c r="J6" i="7"/>
  <c r="AS6" i="7" s="1"/>
  <c r="L19" i="7"/>
  <c r="I15" i="7"/>
  <c r="J16" i="7"/>
  <c r="G12" i="7"/>
  <c r="G18" i="7"/>
  <c r="G13" i="7"/>
  <c r="G21" i="7"/>
  <c r="G7" i="7"/>
  <c r="G6" i="7"/>
  <c r="G17" i="7"/>
  <c r="G3" i="7"/>
  <c r="G20" i="7"/>
  <c r="K13" i="7"/>
  <c r="K3" i="7"/>
  <c r="K4" i="7"/>
  <c r="K17" i="7"/>
  <c r="K2" i="7"/>
  <c r="K21" i="7"/>
  <c r="K7" i="7"/>
  <c r="K15" i="7"/>
  <c r="K11" i="7"/>
  <c r="K14" i="7"/>
  <c r="K12" i="7"/>
  <c r="K18" i="7"/>
  <c r="K20" i="7"/>
  <c r="G11" i="7"/>
  <c r="L21" i="7"/>
  <c r="L2" i="7"/>
  <c r="L4" i="7"/>
  <c r="L11" i="7"/>
  <c r="L14" i="7"/>
  <c r="L17" i="7"/>
  <c r="L7" i="7"/>
  <c r="I20" i="7"/>
  <c r="G16" i="7"/>
  <c r="L20" i="7"/>
  <c r="K8" i="7"/>
  <c r="J20" i="7"/>
  <c r="L6" i="7"/>
  <c r="K6" i="7"/>
  <c r="I16" i="7"/>
  <c r="I8" i="7"/>
  <c r="G19" i="7"/>
  <c r="H6" i="7"/>
  <c r="H12" i="7"/>
  <c r="H18" i="7"/>
  <c r="H13" i="7"/>
  <c r="H21" i="7"/>
  <c r="H17" i="7"/>
  <c r="H7" i="7"/>
  <c r="H2" i="7"/>
  <c r="H3" i="7"/>
  <c r="G4" i="7"/>
  <c r="H8" i="7"/>
  <c r="L16" i="7"/>
  <c r="L8" i="7"/>
  <c r="K19" i="7"/>
  <c r="J19" i="7"/>
  <c r="L3" i="7"/>
  <c r="G15" i="7"/>
  <c r="R15" i="1"/>
  <c r="E91" i="1"/>
  <c r="E61" i="1"/>
  <c r="E32" i="1"/>
  <c r="E69" i="1"/>
  <c r="E72" i="1"/>
  <c r="E71" i="1"/>
  <c r="E27" i="1"/>
  <c r="E29" i="1"/>
  <c r="E28" i="1"/>
  <c r="E31" i="1"/>
  <c r="E62" i="1"/>
  <c r="E30" i="1"/>
  <c r="E65" i="1"/>
  <c r="E70" i="1"/>
  <c r="E26" i="1"/>
  <c r="E25" i="1"/>
  <c r="E64" i="1"/>
  <c r="E24" i="1"/>
  <c r="E63" i="1"/>
  <c r="E33" i="1"/>
  <c r="E67" i="1"/>
  <c r="E74" i="1"/>
  <c r="E56" i="1"/>
  <c r="E44" i="1"/>
  <c r="E43" i="1"/>
  <c r="E42" i="1"/>
  <c r="E55" i="1"/>
  <c r="E54" i="1"/>
  <c r="E49" i="1"/>
  <c r="E50" i="1"/>
  <c r="E52" i="1"/>
  <c r="E48" i="1"/>
  <c r="E51" i="1"/>
  <c r="E59" i="1"/>
  <c r="E58" i="1"/>
  <c r="E57" i="1"/>
  <c r="E90" i="1"/>
  <c r="E81" i="1"/>
  <c r="E87" i="1"/>
  <c r="E84" i="1"/>
  <c r="E83" i="1"/>
  <c r="E80" i="1"/>
  <c r="E82" i="1"/>
  <c r="E89" i="1"/>
  <c r="E86" i="1"/>
  <c r="E79" i="1"/>
  <c r="E78" i="1"/>
  <c r="E88" i="1"/>
  <c r="E85" i="1"/>
  <c r="E77" i="1"/>
  <c r="E76" i="1"/>
  <c r="E35" i="1"/>
  <c r="E5" i="1"/>
  <c r="E14" i="1"/>
  <c r="E36" i="1"/>
  <c r="E6" i="1"/>
  <c r="E4" i="1"/>
  <c r="E13" i="1"/>
  <c r="E12" i="1"/>
  <c r="E37" i="1"/>
  <c r="E46" i="1"/>
  <c r="E45" i="1"/>
  <c r="E3" i="1"/>
  <c r="E11" i="1"/>
  <c r="E18" i="1"/>
  <c r="E39" i="1"/>
  <c r="E17" i="1"/>
  <c r="E9" i="1"/>
  <c r="E40" i="1"/>
  <c r="E10" i="1"/>
  <c r="E38" i="1"/>
  <c r="E16" i="1"/>
  <c r="E8" i="1"/>
  <c r="E7" i="1"/>
  <c r="K15" i="1"/>
  <c r="H15" i="1"/>
  <c r="J15" i="1"/>
  <c r="I15" i="1"/>
  <c r="G15" i="1"/>
  <c r="F15" i="1"/>
  <c r="L8" i="1" l="1"/>
  <c r="M8" i="1"/>
  <c r="R24" i="1"/>
  <c r="L24" i="1"/>
  <c r="M24" i="1"/>
  <c r="R16" i="1"/>
  <c r="L16" i="1"/>
  <c r="M16" i="1"/>
  <c r="R18" i="1"/>
  <c r="L18" i="1"/>
  <c r="M18" i="1"/>
  <c r="L4" i="1"/>
  <c r="M4" i="1"/>
  <c r="L85" i="1"/>
  <c r="M85" i="1"/>
  <c r="L83" i="1"/>
  <c r="M83" i="1"/>
  <c r="R51" i="1"/>
  <c r="L51" i="1"/>
  <c r="M51" i="1"/>
  <c r="R43" i="1"/>
  <c r="L43" i="1"/>
  <c r="M43" i="1"/>
  <c r="R64" i="1"/>
  <c r="L64" i="1"/>
  <c r="M64" i="1"/>
  <c r="R28" i="1"/>
  <c r="L28" i="1"/>
  <c r="M28" i="1"/>
  <c r="L91" i="1"/>
  <c r="M91" i="1"/>
  <c r="L80" i="1"/>
  <c r="M80" i="1"/>
  <c r="L88" i="1"/>
  <c r="M88" i="1"/>
  <c r="L2" i="1"/>
  <c r="M2" i="1"/>
  <c r="R3" i="1"/>
  <c r="L3" i="1"/>
  <c r="M3" i="1"/>
  <c r="R36" i="1"/>
  <c r="L36" i="1"/>
  <c r="M36" i="1"/>
  <c r="L78" i="1"/>
  <c r="M78" i="1"/>
  <c r="L87" i="1"/>
  <c r="M87" i="1"/>
  <c r="R52" i="1"/>
  <c r="L52" i="1"/>
  <c r="M52" i="1"/>
  <c r="R56" i="1"/>
  <c r="L56" i="1"/>
  <c r="M56" i="1"/>
  <c r="R26" i="1"/>
  <c r="L26" i="1"/>
  <c r="M26" i="1"/>
  <c r="R27" i="1"/>
  <c r="L27" i="1"/>
  <c r="M27" i="1"/>
  <c r="R39" i="1"/>
  <c r="L39" i="1"/>
  <c r="M39" i="1"/>
  <c r="R42" i="1"/>
  <c r="L42" i="1"/>
  <c r="M42" i="1"/>
  <c r="R38" i="1"/>
  <c r="L38" i="1"/>
  <c r="M38" i="1"/>
  <c r="R25" i="1"/>
  <c r="L25" i="1"/>
  <c r="M25" i="1"/>
  <c r="L10" i="1"/>
  <c r="M10" i="1"/>
  <c r="R45" i="1"/>
  <c r="L45" i="1"/>
  <c r="M45" i="1"/>
  <c r="R14" i="1"/>
  <c r="L14" i="1"/>
  <c r="M14" i="1"/>
  <c r="L79" i="1"/>
  <c r="M79" i="1"/>
  <c r="L81" i="1"/>
  <c r="M81" i="1"/>
  <c r="R50" i="1"/>
  <c r="L50" i="1"/>
  <c r="M50" i="1"/>
  <c r="R74" i="1"/>
  <c r="L74" i="1"/>
  <c r="M74" i="1"/>
  <c r="R70" i="1"/>
  <c r="L70" i="1"/>
  <c r="M70" i="1"/>
  <c r="R71" i="1"/>
  <c r="L71" i="1"/>
  <c r="M71" i="1"/>
  <c r="R13" i="1"/>
  <c r="L13" i="1"/>
  <c r="M13" i="1"/>
  <c r="L84" i="1"/>
  <c r="M84" i="1"/>
  <c r="R29" i="1"/>
  <c r="L29" i="1"/>
  <c r="M29" i="1"/>
  <c r="R40" i="1"/>
  <c r="L40" i="1"/>
  <c r="M40" i="1"/>
  <c r="R46" i="1"/>
  <c r="L46" i="1"/>
  <c r="M46" i="1"/>
  <c r="R5" i="1"/>
  <c r="L5" i="1"/>
  <c r="M5" i="1"/>
  <c r="L86" i="1"/>
  <c r="M86" i="1"/>
  <c r="L90" i="1"/>
  <c r="M90" i="1"/>
  <c r="R49" i="1"/>
  <c r="L49" i="1"/>
  <c r="M49" i="1"/>
  <c r="R67" i="1"/>
  <c r="L67" i="1"/>
  <c r="M67" i="1"/>
  <c r="R65" i="1"/>
  <c r="L65" i="1"/>
  <c r="M65" i="1"/>
  <c r="R72" i="1"/>
  <c r="L72" i="1"/>
  <c r="M72" i="1"/>
  <c r="L77" i="1"/>
  <c r="M77" i="1"/>
  <c r="R31" i="1"/>
  <c r="L31" i="1"/>
  <c r="M31" i="1"/>
  <c r="R6" i="1"/>
  <c r="L6" i="1"/>
  <c r="M6" i="1"/>
  <c r="R48" i="1"/>
  <c r="L48" i="1"/>
  <c r="M48" i="1"/>
  <c r="L9" i="1"/>
  <c r="M9" i="1"/>
  <c r="R37" i="1"/>
  <c r="L37" i="1"/>
  <c r="M37" i="1"/>
  <c r="R35" i="1"/>
  <c r="L35" i="1"/>
  <c r="M35" i="1"/>
  <c r="L89" i="1"/>
  <c r="M89" i="1"/>
  <c r="R57" i="1"/>
  <c r="L57" i="1"/>
  <c r="M57" i="1"/>
  <c r="R54" i="1"/>
  <c r="L54" i="1"/>
  <c r="M54" i="1"/>
  <c r="R33" i="1"/>
  <c r="L33" i="1"/>
  <c r="M33" i="1"/>
  <c r="R30" i="1"/>
  <c r="L30" i="1"/>
  <c r="M30" i="1"/>
  <c r="R69" i="1"/>
  <c r="L69" i="1"/>
  <c r="M69" i="1"/>
  <c r="R59" i="1"/>
  <c r="L59" i="1"/>
  <c r="M59" i="1"/>
  <c r="R61" i="1"/>
  <c r="L61" i="1"/>
  <c r="M61" i="1"/>
  <c r="R11" i="1"/>
  <c r="L11" i="1"/>
  <c r="M11" i="1"/>
  <c r="R44" i="1"/>
  <c r="L44" i="1"/>
  <c r="M44" i="1"/>
  <c r="R7" i="1"/>
  <c r="L7" i="1"/>
  <c r="M7" i="1"/>
  <c r="R17" i="1"/>
  <c r="L17" i="1"/>
  <c r="M17" i="1"/>
  <c r="R12" i="1"/>
  <c r="L12" i="1"/>
  <c r="M12" i="1"/>
  <c r="L76" i="1"/>
  <c r="M76" i="1"/>
  <c r="L82" i="1"/>
  <c r="M82" i="1"/>
  <c r="R58" i="1"/>
  <c r="L58" i="1"/>
  <c r="M58" i="1"/>
  <c r="R55" i="1"/>
  <c r="L55" i="1"/>
  <c r="M55" i="1"/>
  <c r="R63" i="1"/>
  <c r="L63" i="1"/>
  <c r="M63" i="1"/>
  <c r="R62" i="1"/>
  <c r="L62" i="1"/>
  <c r="M62" i="1"/>
  <c r="R32" i="1"/>
  <c r="L32" i="1"/>
  <c r="M32" i="1"/>
  <c r="AR12" i="7"/>
  <c r="AR17" i="7"/>
  <c r="AS4" i="7"/>
  <c r="AR15" i="7"/>
  <c r="AR14" i="7"/>
  <c r="AS5" i="7"/>
  <c r="AR18" i="7"/>
  <c r="AR13" i="7"/>
  <c r="AR11" i="7"/>
  <c r="AR21" i="7"/>
  <c r="AR19" i="7"/>
  <c r="AR16" i="7"/>
  <c r="AR20" i="7"/>
  <c r="AO13" i="7"/>
  <c r="AP13" i="7"/>
  <c r="AR8" i="7"/>
  <c r="AQ3" i="7"/>
  <c r="AP6" i="7"/>
  <c r="AQ5" i="7"/>
  <c r="AP3" i="7"/>
  <c r="AQ4" i="7"/>
  <c r="AP19" i="7"/>
  <c r="AQ6" i="7"/>
  <c r="AO11" i="7"/>
  <c r="AP11" i="7"/>
  <c r="AP4" i="7"/>
  <c r="AO19" i="7"/>
  <c r="AP7" i="7"/>
  <c r="AP2" i="7"/>
  <c r="AQ2" i="7"/>
  <c r="AP5" i="7"/>
  <c r="AO12" i="7"/>
  <c r="AQ7" i="7"/>
  <c r="AO17" i="7"/>
  <c r="AP20" i="7"/>
  <c r="AP17" i="7"/>
  <c r="AO21" i="7"/>
  <c r="AP21" i="7"/>
  <c r="AP14" i="7"/>
  <c r="AP15" i="7"/>
  <c r="AO18" i="7"/>
  <c r="AO16" i="7"/>
  <c r="AR3" i="7"/>
  <c r="AO14" i="7"/>
  <c r="AP16" i="7"/>
  <c r="AP12" i="7"/>
  <c r="AP18" i="7"/>
  <c r="AO15" i="7"/>
  <c r="AQ21" i="7"/>
  <c r="AR5" i="7"/>
  <c r="AQ13" i="7"/>
  <c r="AQ19" i="7"/>
  <c r="AR6" i="7"/>
  <c r="AQ16" i="7"/>
  <c r="AQ20" i="7"/>
  <c r="AR7" i="7"/>
  <c r="AQ18" i="7"/>
  <c r="AQ11" i="7"/>
  <c r="AQ14" i="7"/>
  <c r="AQ12" i="7"/>
  <c r="AR4" i="7"/>
  <c r="AQ17" i="7"/>
  <c r="AQ15" i="7"/>
  <c r="AR2" i="7"/>
  <c r="R4" i="1"/>
  <c r="R2" i="1"/>
  <c r="R10" i="1"/>
  <c r="R9" i="1"/>
  <c r="R8" i="1"/>
  <c r="R89" i="1"/>
  <c r="R88" i="1"/>
  <c r="R78" i="1"/>
  <c r="R84" i="1"/>
  <c r="R87" i="1"/>
  <c r="R79" i="1"/>
  <c r="R81" i="1"/>
  <c r="R86" i="1"/>
  <c r="R90" i="1"/>
  <c r="R82" i="1"/>
  <c r="R77" i="1"/>
  <c r="R80" i="1"/>
  <c r="R76" i="1"/>
  <c r="R85" i="1"/>
  <c r="R83" i="1"/>
  <c r="K91" i="1"/>
  <c r="R91" i="1"/>
  <c r="F61" i="1"/>
  <c r="I71" i="1"/>
  <c r="F71" i="1"/>
  <c r="J72" i="1"/>
  <c r="H32" i="1"/>
  <c r="F32" i="1"/>
  <c r="K32" i="1"/>
  <c r="G91" i="1"/>
  <c r="Q91" i="1"/>
  <c r="J32" i="1"/>
  <c r="I91" i="1"/>
  <c r="H91" i="1"/>
  <c r="J91" i="1"/>
  <c r="F91" i="1"/>
  <c r="K71" i="1"/>
  <c r="H24" i="1"/>
  <c r="K70" i="1"/>
  <c r="G61" i="1"/>
  <c r="G71" i="1"/>
  <c r="H71" i="1"/>
  <c r="H69" i="1"/>
  <c r="Q32" i="1"/>
  <c r="Q61" i="1"/>
  <c r="H70" i="1"/>
  <c r="I69" i="1"/>
  <c r="Q72" i="1"/>
  <c r="J71" i="1"/>
  <c r="Q2" i="1"/>
  <c r="G69" i="1"/>
  <c r="Q71" i="1"/>
  <c r="J10" i="1"/>
  <c r="Q10" i="1"/>
  <c r="J45" i="1"/>
  <c r="Q45" i="1"/>
  <c r="K14" i="1"/>
  <c r="Q14" i="1"/>
  <c r="H79" i="1"/>
  <c r="Q79" i="1"/>
  <c r="H81" i="1"/>
  <c r="Q81" i="1"/>
  <c r="H51" i="1"/>
  <c r="Q51" i="1"/>
  <c r="F24" i="1"/>
  <c r="Q24" i="1"/>
  <c r="H65" i="1"/>
  <c r="Q65" i="1"/>
  <c r="I27" i="1"/>
  <c r="Q27" i="1"/>
  <c r="G40" i="1"/>
  <c r="Q40" i="1"/>
  <c r="K46" i="1"/>
  <c r="Q46" i="1"/>
  <c r="K5" i="1"/>
  <c r="Q5" i="1"/>
  <c r="K86" i="1"/>
  <c r="Q86" i="1"/>
  <c r="I90" i="1"/>
  <c r="Q90" i="1"/>
  <c r="K48" i="1"/>
  <c r="Q48" i="1"/>
  <c r="H42" i="1"/>
  <c r="Q42" i="1"/>
  <c r="F72" i="1"/>
  <c r="J27" i="1"/>
  <c r="J64" i="1"/>
  <c r="Q64" i="1"/>
  <c r="K61" i="1"/>
  <c r="G32" i="1"/>
  <c r="F9" i="1"/>
  <c r="Q9" i="1"/>
  <c r="J37" i="1"/>
  <c r="Q37" i="1"/>
  <c r="H35" i="1"/>
  <c r="Q35" i="1"/>
  <c r="K89" i="1"/>
  <c r="Q89" i="1"/>
  <c r="I43" i="1"/>
  <c r="Q43" i="1"/>
  <c r="H72" i="1"/>
  <c r="J65" i="1"/>
  <c r="H61" i="1"/>
  <c r="J61" i="1"/>
  <c r="I32" i="1"/>
  <c r="J76" i="1"/>
  <c r="Q76" i="1"/>
  <c r="G30" i="1"/>
  <c r="Q30" i="1"/>
  <c r="J17" i="1"/>
  <c r="Q17" i="1"/>
  <c r="K39" i="1"/>
  <c r="Q39" i="1"/>
  <c r="K69" i="1"/>
  <c r="Q69" i="1"/>
  <c r="J7" i="1"/>
  <c r="Q7" i="1"/>
  <c r="I12" i="1"/>
  <c r="Q12" i="1"/>
  <c r="I52" i="1"/>
  <c r="Q52" i="1"/>
  <c r="H80" i="1"/>
  <c r="Q80" i="1"/>
  <c r="H56" i="1"/>
  <c r="Q56" i="1"/>
  <c r="K62" i="1"/>
  <c r="Q62" i="1"/>
  <c r="I18" i="1"/>
  <c r="Q18" i="1"/>
  <c r="F83" i="1"/>
  <c r="Q83" i="1"/>
  <c r="I49" i="1"/>
  <c r="Q49" i="1"/>
  <c r="F69" i="1"/>
  <c r="G72" i="1"/>
  <c r="I72" i="1"/>
  <c r="H33" i="1"/>
  <c r="Q33" i="1"/>
  <c r="H82" i="1"/>
  <c r="Q82" i="1"/>
  <c r="I44" i="1"/>
  <c r="Q44" i="1"/>
  <c r="J25" i="1"/>
  <c r="Q25" i="1"/>
  <c r="J77" i="1"/>
  <c r="Q77" i="1"/>
  <c r="J50" i="1"/>
  <c r="Q50" i="1"/>
  <c r="K16" i="1"/>
  <c r="Q16" i="1"/>
  <c r="F85" i="1"/>
  <c r="Q85" i="1"/>
  <c r="H11" i="1"/>
  <c r="Q11" i="1"/>
  <c r="H88" i="1"/>
  <c r="Q88" i="1"/>
  <c r="K59" i="1"/>
  <c r="Q59" i="1"/>
  <c r="J54" i="1"/>
  <c r="Q54" i="1"/>
  <c r="J69" i="1"/>
  <c r="H62" i="1"/>
  <c r="K74" i="1"/>
  <c r="Q74" i="1"/>
  <c r="I63" i="1"/>
  <c r="Q63" i="1"/>
  <c r="K26" i="1"/>
  <c r="Q26" i="1"/>
  <c r="F31" i="1"/>
  <c r="Q31" i="1"/>
  <c r="J28" i="1"/>
  <c r="Q28" i="1"/>
  <c r="J57" i="1"/>
  <c r="Q57" i="1"/>
  <c r="I8" i="1"/>
  <c r="Q8" i="1"/>
  <c r="J13" i="1"/>
  <c r="Q13" i="1"/>
  <c r="G58" i="1"/>
  <c r="Q58" i="1"/>
  <c r="F4" i="1"/>
  <c r="Q4" i="1"/>
  <c r="J38" i="1"/>
  <c r="Q38" i="1"/>
  <c r="J6" i="1"/>
  <c r="Q6" i="1"/>
  <c r="I84" i="1"/>
  <c r="Q84" i="1"/>
  <c r="J2" i="1"/>
  <c r="K3" i="1"/>
  <c r="Q3" i="1"/>
  <c r="H36" i="1"/>
  <c r="Q36" i="1"/>
  <c r="I78" i="1"/>
  <c r="Q78" i="1"/>
  <c r="I87" i="1"/>
  <c r="Q87" i="1"/>
  <c r="K55" i="1"/>
  <c r="Q55" i="1"/>
  <c r="G62" i="1"/>
  <c r="K72" i="1"/>
  <c r="J67" i="1"/>
  <c r="Q67" i="1"/>
  <c r="F70" i="1"/>
  <c r="Q70" i="1"/>
  <c r="I61" i="1"/>
  <c r="J29" i="1"/>
  <c r="Q29" i="1"/>
  <c r="F2" i="1"/>
  <c r="G70" i="1"/>
  <c r="G64" i="1"/>
  <c r="F65" i="1"/>
  <c r="J70" i="1"/>
  <c r="I70" i="1"/>
  <c r="G65" i="1"/>
  <c r="K29" i="1"/>
  <c r="I65" i="1"/>
  <c r="H64" i="1"/>
  <c r="I64" i="1"/>
  <c r="J24" i="1"/>
  <c r="G24" i="1"/>
  <c r="I24" i="1"/>
  <c r="K28" i="1"/>
  <c r="I62" i="1"/>
  <c r="F29" i="1"/>
  <c r="H29" i="1"/>
  <c r="G29" i="1"/>
  <c r="I29" i="1"/>
  <c r="J62" i="1"/>
  <c r="K24" i="1"/>
  <c r="G27" i="1"/>
  <c r="K27" i="1"/>
  <c r="G31" i="1"/>
  <c r="H28" i="1"/>
  <c r="F28" i="1"/>
  <c r="G25" i="1"/>
  <c r="J31" i="1"/>
  <c r="H31" i="1"/>
  <c r="G28" i="1"/>
  <c r="I28" i="1"/>
  <c r="F27" i="1"/>
  <c r="H27" i="1"/>
  <c r="H25" i="1"/>
  <c r="J30" i="1"/>
  <c r="F62" i="1"/>
  <c r="K31" i="1"/>
  <c r="F30" i="1"/>
  <c r="F63" i="1"/>
  <c r="J63" i="1"/>
  <c r="I31" i="1"/>
  <c r="H30" i="1"/>
  <c r="K63" i="1"/>
  <c r="F64" i="1"/>
  <c r="H26" i="1"/>
  <c r="F33" i="1"/>
  <c r="I30" i="1"/>
  <c r="G63" i="1"/>
  <c r="G26" i="1"/>
  <c r="K30" i="1"/>
  <c r="H63" i="1"/>
  <c r="F26" i="1"/>
  <c r="G74" i="1"/>
  <c r="K25" i="1"/>
  <c r="I26" i="1"/>
  <c r="I25" i="1"/>
  <c r="J33" i="1"/>
  <c r="J56" i="1"/>
  <c r="K65" i="1"/>
  <c r="H67" i="1"/>
  <c r="K64" i="1"/>
  <c r="I67" i="1"/>
  <c r="J26" i="1"/>
  <c r="F25" i="1"/>
  <c r="G67" i="1"/>
  <c r="I74" i="1"/>
  <c r="G33" i="1"/>
  <c r="J74" i="1"/>
  <c r="K67" i="1"/>
  <c r="F74" i="1"/>
  <c r="I33" i="1"/>
  <c r="K33" i="1"/>
  <c r="H74" i="1"/>
  <c r="F67" i="1"/>
  <c r="I55" i="1"/>
  <c r="J43" i="1"/>
  <c r="H55" i="1"/>
  <c r="K44" i="1"/>
  <c r="J42" i="1"/>
  <c r="I42" i="1"/>
  <c r="K56" i="1"/>
  <c r="K43" i="1"/>
  <c r="G42" i="1"/>
  <c r="F56" i="1"/>
  <c r="K42" i="1"/>
  <c r="F49" i="1"/>
  <c r="F55" i="1"/>
  <c r="H43" i="1"/>
  <c r="I56" i="1"/>
  <c r="F43" i="1"/>
  <c r="F44" i="1"/>
  <c r="F42" i="1"/>
  <c r="J44" i="1"/>
  <c r="J52" i="1"/>
  <c r="G56" i="1"/>
  <c r="G44" i="1"/>
  <c r="G43" i="1"/>
  <c r="G54" i="1"/>
  <c r="H44" i="1"/>
  <c r="K54" i="1"/>
  <c r="H50" i="1"/>
  <c r="H54" i="1"/>
  <c r="H49" i="1"/>
  <c r="J49" i="1"/>
  <c r="K49" i="1"/>
  <c r="G55" i="1"/>
  <c r="J55" i="1"/>
  <c r="F54" i="1"/>
  <c r="I54" i="1"/>
  <c r="H52" i="1"/>
  <c r="G52" i="1"/>
  <c r="K52" i="1"/>
  <c r="I58" i="1"/>
  <c r="F52" i="1"/>
  <c r="F48" i="1"/>
  <c r="G49" i="1"/>
  <c r="J48" i="1"/>
  <c r="F50" i="1"/>
  <c r="I48" i="1"/>
  <c r="G50" i="1"/>
  <c r="H48" i="1"/>
  <c r="I50" i="1"/>
  <c r="G48" i="1"/>
  <c r="K50" i="1"/>
  <c r="H59" i="1"/>
  <c r="J59" i="1"/>
  <c r="F59" i="1"/>
  <c r="G51" i="1"/>
  <c r="I51" i="1"/>
  <c r="J51" i="1"/>
  <c r="K51" i="1"/>
  <c r="F51" i="1"/>
  <c r="G81" i="1"/>
  <c r="K57" i="1"/>
  <c r="F57" i="1"/>
  <c r="H57" i="1"/>
  <c r="K58" i="1"/>
  <c r="I57" i="1"/>
  <c r="G57" i="1"/>
  <c r="G59" i="1"/>
  <c r="I59" i="1"/>
  <c r="F58" i="1"/>
  <c r="H58" i="1"/>
  <c r="J58" i="1"/>
  <c r="K81" i="1"/>
  <c r="J81" i="1"/>
  <c r="K12" i="1"/>
  <c r="K77" i="1"/>
  <c r="J83" i="1"/>
  <c r="K84" i="1"/>
  <c r="I81" i="1"/>
  <c r="F81" i="1"/>
  <c r="F76" i="1"/>
  <c r="J82" i="1"/>
  <c r="H84" i="1"/>
  <c r="G84" i="1"/>
  <c r="F88" i="1"/>
  <c r="F84" i="1"/>
  <c r="H90" i="1"/>
  <c r="K90" i="1"/>
  <c r="K82" i="1"/>
  <c r="F82" i="1"/>
  <c r="J90" i="1"/>
  <c r="F77" i="1"/>
  <c r="I77" i="1"/>
  <c r="F90" i="1"/>
  <c r="G90" i="1"/>
  <c r="G82" i="1"/>
  <c r="I82" i="1"/>
  <c r="J89" i="1"/>
  <c r="F89" i="1"/>
  <c r="G89" i="1"/>
  <c r="K83" i="1"/>
  <c r="H83" i="1"/>
  <c r="G80" i="1"/>
  <c r="I76" i="1"/>
  <c r="H87" i="1"/>
  <c r="J88" i="1"/>
  <c r="K80" i="1"/>
  <c r="F87" i="1"/>
  <c r="F79" i="1"/>
  <c r="J80" i="1"/>
  <c r="F80" i="1"/>
  <c r="I80" i="1"/>
  <c r="K79" i="1"/>
  <c r="K87" i="1"/>
  <c r="K76" i="1"/>
  <c r="G87" i="1"/>
  <c r="J87" i="1"/>
  <c r="J84" i="1"/>
  <c r="G83" i="1"/>
  <c r="G79" i="1"/>
  <c r="G77" i="1"/>
  <c r="J79" i="1"/>
  <c r="I83" i="1"/>
  <c r="G86" i="1"/>
  <c r="H78" i="1"/>
  <c r="H85" i="1"/>
  <c r="K85" i="1"/>
  <c r="G76" i="1"/>
  <c r="G85" i="1"/>
  <c r="I86" i="1"/>
  <c r="H76" i="1"/>
  <c r="I79" i="1"/>
  <c r="J78" i="1"/>
  <c r="H89" i="1"/>
  <c r="I89" i="1"/>
  <c r="I85" i="1"/>
  <c r="J85" i="1"/>
  <c r="H77" i="1"/>
  <c r="H86" i="1"/>
  <c r="F78" i="1"/>
  <c r="G78" i="1"/>
  <c r="K78" i="1"/>
  <c r="J86" i="1"/>
  <c r="G88" i="1"/>
  <c r="I88" i="1"/>
  <c r="F86" i="1"/>
  <c r="K88" i="1"/>
  <c r="F37" i="1"/>
  <c r="G5" i="1"/>
  <c r="J9" i="1"/>
  <c r="I46" i="1"/>
  <c r="F18" i="1"/>
  <c r="G35" i="1"/>
  <c r="G2" i="1"/>
  <c r="H12" i="1"/>
  <c r="H18" i="1"/>
  <c r="K11" i="1"/>
  <c r="G11" i="1"/>
  <c r="F6" i="1"/>
  <c r="H13" i="1"/>
  <c r="F35" i="1"/>
  <c r="G12" i="1"/>
  <c r="J18" i="1"/>
  <c r="I14" i="1"/>
  <c r="H40" i="1"/>
  <c r="J14" i="1"/>
  <c r="I4" i="1"/>
  <c r="K4" i="1"/>
  <c r="G6" i="1"/>
  <c r="I39" i="1"/>
  <c r="J4" i="1"/>
  <c r="J3" i="1"/>
  <c r="H7" i="1"/>
  <c r="H14" i="1"/>
  <c r="F14" i="1"/>
  <c r="J39" i="1"/>
  <c r="I40" i="1"/>
  <c r="K13" i="1"/>
  <c r="F3" i="1"/>
  <c r="G4" i="1"/>
  <c r="H4" i="1"/>
  <c r="H5" i="1"/>
  <c r="I13" i="1"/>
  <c r="K9" i="1"/>
  <c r="F40" i="1"/>
  <c r="G9" i="1"/>
  <c r="G45" i="1"/>
  <c r="I6" i="1"/>
  <c r="K6" i="1"/>
  <c r="F12" i="1"/>
  <c r="G38" i="1"/>
  <c r="H3" i="1"/>
  <c r="H6" i="1"/>
  <c r="J8" i="1"/>
  <c r="I35" i="1"/>
  <c r="K35" i="1"/>
  <c r="I5" i="1"/>
  <c r="G37" i="1"/>
  <c r="J12" i="1"/>
  <c r="F46" i="1"/>
  <c r="I16" i="1"/>
  <c r="F39" i="1"/>
  <c r="G3" i="1"/>
  <c r="J35" i="1"/>
  <c r="H9" i="1"/>
  <c r="K37" i="1"/>
  <c r="H8" i="1"/>
  <c r="I9" i="1"/>
  <c r="J5" i="1"/>
  <c r="I3" i="1"/>
  <c r="F36" i="1"/>
  <c r="G36" i="1"/>
  <c r="I17" i="1"/>
  <c r="H16" i="1"/>
  <c r="K45" i="1"/>
  <c r="K17" i="1"/>
  <c r="F17" i="1"/>
  <c r="H17" i="1"/>
  <c r="F5" i="1"/>
  <c r="F38" i="1"/>
  <c r="G18" i="1"/>
  <c r="G14" i="1"/>
  <c r="G46" i="1"/>
  <c r="I37" i="1"/>
  <c r="H46" i="1"/>
  <c r="I38" i="1"/>
  <c r="I36" i="1"/>
  <c r="H37" i="1"/>
  <c r="K18" i="1"/>
  <c r="K36" i="1"/>
  <c r="G17" i="1"/>
  <c r="F16" i="1"/>
  <c r="J36" i="1"/>
  <c r="K38" i="1"/>
  <c r="F13" i="1"/>
  <c r="G16" i="1"/>
  <c r="G39" i="1"/>
  <c r="G13" i="1"/>
  <c r="H39" i="1"/>
  <c r="J46" i="1"/>
  <c r="H38" i="1"/>
  <c r="F45" i="1"/>
  <c r="H45" i="1"/>
  <c r="I45" i="1"/>
  <c r="J16" i="1"/>
  <c r="G7" i="1"/>
  <c r="K8" i="1"/>
  <c r="K7" i="1"/>
  <c r="H2" i="1"/>
  <c r="I7" i="1"/>
  <c r="F8" i="1"/>
  <c r="J40" i="1"/>
  <c r="K2" i="1"/>
  <c r="I2" i="1"/>
  <c r="G8" i="1"/>
  <c r="I11" i="1"/>
  <c r="K40" i="1"/>
  <c r="F11" i="1"/>
  <c r="F10" i="1"/>
  <c r="J11" i="1"/>
  <c r="F7" i="1"/>
  <c r="G10" i="1"/>
  <c r="K10" i="1"/>
  <c r="I10" i="1"/>
  <c r="H10" i="1"/>
  <c r="T13" i="7" l="1"/>
  <c r="T14" i="7"/>
  <c r="T8" i="7"/>
  <c r="T7" i="7"/>
  <c r="T15" i="7"/>
  <c r="T5" i="7"/>
  <c r="T6" i="7"/>
  <c r="T3" i="7"/>
  <c r="T20" i="7"/>
  <c r="T4" i="7"/>
  <c r="T2" i="7"/>
  <c r="T18" i="7"/>
  <c r="T11" i="7"/>
  <c r="T16" i="7"/>
  <c r="T12" i="7"/>
  <c r="T19" i="7"/>
  <c r="T21" i="7"/>
  <c r="T1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4FD2EB-9473-44CF-B281-D12391EA6203}" keepAlive="1" name="Query - 10yr" description="Connection to the '10yr' query in the workbook." type="5" refreshedVersion="8" background="1" saveData="1">
    <dbPr connection="Provider=Microsoft.Mashup.OleDb.1;Data Source=$Workbook$;Location=10yr;Extended Properties=&quot;&quot;" command="SELECT * FROM [10yr]"/>
  </connection>
  <connection id="2" xr16:uid="{4D347797-7D4F-4F1D-BB66-79358F8FBE7D}" keepAlive="1" name="Query - 1yr" description="Connection to the '1yr' query in the workbook." type="5" refreshedVersion="8" background="1" saveData="1">
    <dbPr connection="Provider=Microsoft.Mashup.OleDb.1;Data Source=$Workbook$;Location=1yr;Extended Properties=&quot;&quot;" command="SELECT * FROM [1yr]"/>
  </connection>
  <connection id="3" xr16:uid="{C016519F-9DE6-4CCD-BFB0-5A98A17DF3DE}" keepAlive="1" name="Query - 20yr" description="Connection to the '20yr' query in the workbook." type="5" refreshedVersion="8" background="1" saveData="1">
    <dbPr connection="Provider=Microsoft.Mashup.OleDb.1;Data Source=$Workbook$;Location=20yr;Extended Properties=&quot;&quot;" command="SELECT * FROM [20yr]"/>
  </connection>
  <connection id="4" xr16:uid="{21DA100A-9285-4B66-BCFC-B3070E6B1516}" keepAlive="1" name="Query - 2yr" description="Connection to the '2yr' query in the workbook." type="5" refreshedVersion="8" background="1" saveData="1">
    <dbPr connection="Provider=Microsoft.Mashup.OleDb.1;Data Source=$Workbook$;Location=2yr;Extended Properties=&quot;&quot;" command="SELECT * FROM [2yr]"/>
  </connection>
  <connection id="5" xr16:uid="{2FFF5A7A-3313-41C8-9EE1-47ED33429474}" keepAlive="1" name="Query - 30yr" description="Connection to the '30yr' query in the workbook." type="5" refreshedVersion="8" background="1" saveData="1">
    <dbPr connection="Provider=Microsoft.Mashup.OleDb.1;Data Source=$Workbook$;Location=30yr;Extended Properties=&quot;&quot;" command="SELECT * FROM [30yr]"/>
  </connection>
  <connection id="6" xr16:uid="{EA343372-A422-4228-A580-A09C543EE34B}" keepAlive="1" name="Query - 5yr" description="Connection to the '5yr' query in the workbook." type="5" refreshedVersion="8" background="1" saveData="1">
    <dbPr connection="Provider=Microsoft.Mashup.OleDb.1;Data Source=$Workbook$;Location=5yr;Extended Properties=&quot;&quot;" command="SELECT * FROM [5yr]"/>
  </connection>
  <connection id="7" xr16:uid="{0967D428-5200-4FC5-B80C-B28152E5D985}" keepAlive="1" name="Query - Dow above MAs" description="Connection to the 'Dow above MAs' query in the workbook." type="5" refreshedVersion="8" background="1" saveData="1">
    <dbPr connection="Provider=Microsoft.Mashup.OleDb.1;Data Source=$Workbook$;Location=&quot;Dow above MAs&quot;;Extended Properties=&quot;&quot;" command="SELECT * FROM [Dow above MAs]"/>
  </connection>
  <connection id="8" xr16:uid="{C48E90D8-5885-422D-9A38-B64AC188BD23}" keepAlive="1" name="Query - industry data" description="Connection to the 'industry data' query in the workbook." type="5" refreshedVersion="8" background="1" saveData="1">
    <dbPr connection="Provider=Microsoft.Mashup.OleDb.1;Data Source=$Workbook$;Location=&quot;industry data&quot;;Extended Properties=&quot;&quot;" command="SELECT * FROM [industry data]"/>
  </connection>
  <connection id="9" xr16:uid="{3E94D362-5A63-4662-B90B-BEB519389059}" keepAlive="1" name="Query - Nasdaq above MAs" description="Connection to the 'Nasdaq above MAs' query in the workbook." type="5" refreshedVersion="8" background="1" saveData="1">
    <dbPr connection="Provider=Microsoft.Mashup.OleDb.1;Data Source=$Workbook$;Location=&quot;Nasdaq above MAs&quot;;Extended Properties=&quot;&quot;" command="SELECT * FROM [Nasdaq above MAs]"/>
  </connection>
  <connection id="10" xr16:uid="{5CB21FB9-CD4A-4A4C-9E81-A9D63450CB7F}" keepAlive="1" name="Query - overall market above MAs" description="Connection to the 'overall market above MAs' query in the workbook." type="5" refreshedVersion="8" background="1" saveData="1">
    <dbPr connection="Provider=Microsoft.Mashup.OleDb.1;Data Source=$Workbook$;Location=&quot;overall market above MAs&quot;;Extended Properties=&quot;&quot;" command="SELECT * FROM [overall market above MAs]"/>
  </connection>
  <connection id="11" xr16:uid="{A727219F-5688-4C0E-A218-502F982A18E9}" keepAlive="1" name="Query - Rates" description="Connection to the 'Rates' query in the workbook." type="5" refreshedVersion="8" background="1" saveData="1">
    <dbPr connection="Provider=Microsoft.Mashup.OleDb.1;Data Source=$Workbook$;Location=Rates;Extended Properties=&quot;&quot;" command="SELECT * FROM [Rates]"/>
  </connection>
  <connection id="12" xr16:uid="{4C9A4B6A-2FE8-4A80-83AF-9FE8CE5ED28F}" keepAlive="1" name="Query - Sectors above MAs" description="Connection to the 'Sectors above MAs' query in the workbook." type="5" refreshedVersion="8" background="1" saveData="1">
    <dbPr connection="Provider=Microsoft.Mashup.OleDb.1;Data Source=$Workbook$;Location=&quot;Sectors above MAs&quot;;Extended Properties=&quot;&quot;" command="SELECT * FROM [Sectors above MAs]"/>
  </connection>
  <connection id="13" xr16:uid="{B17D0940-B678-47A2-B7EF-306DA289C0E8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14" xr16:uid="{5C6AD78F-547F-4242-9A67-466E9130ED02}" keepAlive="1" name="Query - Small caps above MAs" description="Connection to the 'Small caps above MAs' query in the workbook." type="5" refreshedVersion="8" background="1" saveData="1">
    <dbPr connection="Provider=Microsoft.Mashup.OleDb.1;Data Source=$Workbook$;Location=&quot;Small caps above MAs&quot;;Extended Properties=&quot;&quot;" command="SELECT * FROM [Small caps above MAs]"/>
  </connection>
  <connection id="15" xr16:uid="{A6D7B062-A968-4BF3-9D5F-970EAD5067A6}" keepAlive="1" name="Query - Styles above MAs" description="Connection to the 'Styles above MAs' query in the workbook." type="5" refreshedVersion="8" background="1" saveData="1">
    <dbPr connection="Provider=Microsoft.Mashup.OleDb.1;Data Source=$Workbook$;Location=&quot;Styles above MAs&quot;;Extended Properties=&quot;&quot;" command="SELECT * FROM [Styles above MAs]"/>
  </connection>
  <connection id="16" xr16:uid="{341C0E86-0C99-4F8F-85BE-BFC549C1A351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17" xr16:uid="{E9C92C40-E393-4A0C-A9B2-B84DDA73AFC7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18" xr16:uid="{AFF8C31B-7CD5-4219-956E-DBB18BB6FC00}" keepAlive="1" name="Query - Table 0 (3)" description="Connection to the 'Table 0 (3)' query in the workbook." type="5" refreshedVersion="8" background="1" saveData="1">
    <dbPr connection="Provider=Microsoft.Mashup.OleDb.1;Data Source=$Workbook$;Location=&quot;Table 0 (3)&quot;;Extended Properties=&quot;&quot;" command="SELECT * FROM [Table 0 (3)]"/>
  </connection>
  <connection id="19" xr16:uid="{5C6A17F3-4B82-41BB-968B-819D35BEB1A3}" keepAlive="1" name="Query - Table 0 (4)" description="Connection to the 'Table 0 (4)' query in the workbook." type="5" refreshedVersion="0" background="1">
    <dbPr connection="Provider=Microsoft.Mashup.OleDb.1;Data Source=$Workbook$;Location=&quot;Table 0 (4)&quot;;Extended Properties=&quot;&quot;" command="SELECT * FROM [Table 0 (4)]"/>
  </connection>
  <connection id="20" xr16:uid="{649B7229-3AE1-49B0-A607-508DCCD1A527}" keepAlive="1" name="Query - Table 0 (5)" description="Connection to the 'Table 0 (5)' query in the workbook." type="5" refreshedVersion="8" background="1" saveData="1">
    <dbPr connection="Provider=Microsoft.Mashup.OleDb.1;Data Source=$Workbook$;Location=&quot;Table 0 (5)&quot;;Extended Properties=&quot;&quot;" command="SELECT * FROM [Table 0 (5)]"/>
  </connection>
  <connection id="21" xr16:uid="{4CC99718-D0E7-4180-946E-81AD451F38FC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<sst xmlns="http://schemas.openxmlformats.org/spreadsheetml/2006/main" count="2158" uniqueCount="1557">
  <si>
    <t>Date</t>
  </si>
  <si>
    <t>XLB</t>
  </si>
  <si>
    <t>XLC</t>
  </si>
  <si>
    <t>XLY</t>
  </si>
  <si>
    <t>XLP</t>
  </si>
  <si>
    <t>XLE</t>
  </si>
  <si>
    <t>XLF</t>
  </si>
  <si>
    <t>XLV</t>
  </si>
  <si>
    <t>XLI</t>
  </si>
  <si>
    <t>XLK</t>
  </si>
  <si>
    <t>XLU</t>
  </si>
  <si>
    <t>XLRE</t>
  </si>
  <si>
    <t>EVX</t>
  </si>
  <si>
    <t>TAN</t>
  </si>
  <si>
    <t>PBD</t>
  </si>
  <si>
    <t>BJK</t>
  </si>
  <si>
    <t>PBJ</t>
  </si>
  <si>
    <t>XHB</t>
  </si>
  <si>
    <t>XRT</t>
  </si>
  <si>
    <t>PEJ</t>
  </si>
  <si>
    <t>PBS</t>
  </si>
  <si>
    <t>PXE</t>
  </si>
  <si>
    <t>PXJ</t>
  </si>
  <si>
    <t>FCG</t>
  </si>
  <si>
    <t>URA</t>
  </si>
  <si>
    <t>IAI</t>
  </si>
  <si>
    <t>PSP</t>
  </si>
  <si>
    <t>KBWP</t>
  </si>
  <si>
    <t>KIE</t>
  </si>
  <si>
    <t>KBWR</t>
  </si>
  <si>
    <t>PBE</t>
  </si>
  <si>
    <t>PJP</t>
  </si>
  <si>
    <t>IHF</t>
  </si>
  <si>
    <t>IHI</t>
  </si>
  <si>
    <t>XHE</t>
  </si>
  <si>
    <t>CNCR</t>
  </si>
  <si>
    <t>IYT</t>
  </si>
  <si>
    <t>PPA</t>
  </si>
  <si>
    <t>GII</t>
  </si>
  <si>
    <t>PIO</t>
  </si>
  <si>
    <t>JETS</t>
  </si>
  <si>
    <t>IDRV</t>
  </si>
  <si>
    <t>GDX</t>
  </si>
  <si>
    <t>XME</t>
  </si>
  <si>
    <t>SLX</t>
  </si>
  <si>
    <t>SIL</t>
  </si>
  <si>
    <t>COPX</t>
  </si>
  <si>
    <t>PSI</t>
  </si>
  <si>
    <t>AIQ</t>
  </si>
  <si>
    <t>CIBR</t>
  </si>
  <si>
    <t>ESPO</t>
  </si>
  <si>
    <t>PNQI</t>
  </si>
  <si>
    <t>SKYY</t>
  </si>
  <si>
    <t>NXTG</t>
  </si>
  <si>
    <t>SOCL</t>
  </si>
  <si>
    <t>ROBO</t>
  </si>
  <si>
    <t>BLOK</t>
  </si>
  <si>
    <t>GRID</t>
  </si>
  <si>
    <t>IGV</t>
  </si>
  <si>
    <t>SPY</t>
  </si>
  <si>
    <t>QQQ</t>
  </si>
  <si>
    <t>IWM</t>
  </si>
  <si>
    <t>IWF</t>
  </si>
  <si>
    <t>IWD</t>
  </si>
  <si>
    <t>MTUM</t>
  </si>
  <si>
    <t>IJR</t>
  </si>
  <si>
    <t>USMV</t>
  </si>
  <si>
    <t>VYM</t>
  </si>
  <si>
    <t>IPO</t>
  </si>
  <si>
    <t>QUAL</t>
  </si>
  <si>
    <t>IVE</t>
  </si>
  <si>
    <t>IVW</t>
  </si>
  <si>
    <t>IJJ</t>
  </si>
  <si>
    <t>IJH</t>
  </si>
  <si>
    <t>IJK</t>
  </si>
  <si>
    <t>IWO</t>
  </si>
  <si>
    <t>QQQE</t>
  </si>
  <si>
    <t>RSP</t>
  </si>
  <si>
    <t>MGK</t>
  </si>
  <si>
    <t>SPLV</t>
  </si>
  <si>
    <t>SPHB</t>
  </si>
  <si>
    <t>Price</t>
  </si>
  <si>
    <t>% Change 1D</t>
  </si>
  <si>
    <t>% Change 1W</t>
  </si>
  <si>
    <t>% Change 1M</t>
  </si>
  <si>
    <t>% Change 3M</t>
  </si>
  <si>
    <t>% Change 6m</t>
  </si>
  <si>
    <t>% Change 1Y</t>
  </si>
  <si>
    <t>DBC</t>
  </si>
  <si>
    <t>ARKK</t>
  </si>
  <si>
    <t>Symbol</t>
  </si>
  <si>
    <t>S&amp;P 500</t>
  </si>
  <si>
    <t>Nasdaq 100</t>
  </si>
  <si>
    <t>DIA</t>
  </si>
  <si>
    <t>Dow Jones</t>
  </si>
  <si>
    <t>Equal Weight Tech</t>
  </si>
  <si>
    <t>Equal Weight S&amp;P</t>
  </si>
  <si>
    <t>VNQ</t>
  </si>
  <si>
    <t>ITB</t>
  </si>
  <si>
    <t>OIH</t>
  </si>
  <si>
    <t>KRE</t>
  </si>
  <si>
    <t>IBB</t>
  </si>
  <si>
    <t>SMH</t>
  </si>
  <si>
    <t>XOP</t>
  </si>
  <si>
    <t>PBW</t>
  </si>
  <si>
    <t>PHO</t>
  </si>
  <si>
    <t>Consumer Discretionary</t>
  </si>
  <si>
    <t>Consumer Staples</t>
  </si>
  <si>
    <t>Technology</t>
  </si>
  <si>
    <t>Financials</t>
  </si>
  <si>
    <t>Energy</t>
  </si>
  <si>
    <t>Materials</t>
  </si>
  <si>
    <t>Industrials</t>
  </si>
  <si>
    <t>Real Estate</t>
  </si>
  <si>
    <t>Utilities</t>
  </si>
  <si>
    <t>Healthcare</t>
  </si>
  <si>
    <t>Communcation Services</t>
  </si>
  <si>
    <t>Inputs</t>
  </si>
  <si>
    <t>20MA</t>
  </si>
  <si>
    <t>50MA</t>
  </si>
  <si>
    <t>100MA</t>
  </si>
  <si>
    <t>200MA</t>
  </si>
  <si>
    <t>IWN</t>
  </si>
  <si>
    <t>S&amp;P Value</t>
  </si>
  <si>
    <t>S&amp;P Growth</t>
  </si>
  <si>
    <t>Russell 1000 Growth</t>
  </si>
  <si>
    <t>Russell 2000 Growth</t>
  </si>
  <si>
    <t>Russell 2000 Value</t>
  </si>
  <si>
    <t>Russell 1000 Value</t>
  </si>
  <si>
    <t>Momentum Factor</t>
  </si>
  <si>
    <t>S&amp;P Midcap Growth</t>
  </si>
  <si>
    <t>S&amp;P Midcap Value</t>
  </si>
  <si>
    <t>US Min Vol</t>
  </si>
  <si>
    <t>S&amp;P Small Cap</t>
  </si>
  <si>
    <t>Low Beta</t>
  </si>
  <si>
    <t>High Beta</t>
  </si>
  <si>
    <t>Mega Cap Growth S&amp;P</t>
  </si>
  <si>
    <t xml:space="preserve">High Dividend Yield </t>
  </si>
  <si>
    <t>Gold Miners</t>
  </si>
  <si>
    <t>Regional Banks</t>
  </si>
  <si>
    <t>Retail</t>
  </si>
  <si>
    <t>Biotech</t>
  </si>
  <si>
    <t>Semiconductors</t>
  </si>
  <si>
    <t>Oil &amp; Gas Exploration</t>
  </si>
  <si>
    <t>Clean Energy</t>
  </si>
  <si>
    <t>Insurance</t>
  </si>
  <si>
    <t>Water</t>
  </si>
  <si>
    <t>Solar</t>
  </si>
  <si>
    <t>Airlines</t>
  </si>
  <si>
    <t>Consumer</t>
  </si>
  <si>
    <t>Gaming</t>
  </si>
  <si>
    <t>Food &amp; Beverage</t>
  </si>
  <si>
    <t>Liesure &amp; Entertainment</t>
  </si>
  <si>
    <t>Media</t>
  </si>
  <si>
    <t>Oil &amp; Gas Equip &amp; Services</t>
  </si>
  <si>
    <t>Uranium</t>
  </si>
  <si>
    <t>KBWB</t>
  </si>
  <si>
    <t>Broker Dealers</t>
  </si>
  <si>
    <t>Private Equity</t>
  </si>
  <si>
    <t>Property &amp; Casualty Insurance</t>
  </si>
  <si>
    <t>Banks</t>
  </si>
  <si>
    <t>Pharmaceuticals</t>
  </si>
  <si>
    <t>Healthcare Providers</t>
  </si>
  <si>
    <t>Medical Devices</t>
  </si>
  <si>
    <t>Medical Equipment</t>
  </si>
  <si>
    <t>Industrials &amp; Infra</t>
  </si>
  <si>
    <t>Materials, Metals &amp; Minings</t>
  </si>
  <si>
    <t>Transport</t>
  </si>
  <si>
    <t>Aerospace &amp; Defense</t>
  </si>
  <si>
    <t>Global Infra</t>
  </si>
  <si>
    <t>Global Water Resources</t>
  </si>
  <si>
    <t>Autonomous Vehicles</t>
  </si>
  <si>
    <t>Metals &amp; Miners</t>
  </si>
  <si>
    <t>Steel Production</t>
  </si>
  <si>
    <t>Silver Miners</t>
  </si>
  <si>
    <t>Copper</t>
  </si>
  <si>
    <t>Big Data</t>
  </si>
  <si>
    <t>Cybersecurity</t>
  </si>
  <si>
    <t>Social Media</t>
  </si>
  <si>
    <t>Robotics</t>
  </si>
  <si>
    <t>Blockchain</t>
  </si>
  <si>
    <t>Software</t>
  </si>
  <si>
    <t>Internet</t>
  </si>
  <si>
    <t>Cloud Computing</t>
  </si>
  <si>
    <t>Description</t>
  </si>
  <si>
    <t>% From 52w Low</t>
  </si>
  <si>
    <t>Russell 2000</t>
  </si>
  <si>
    <t>ARKK Growth</t>
  </si>
  <si>
    <t>Industry</t>
  </si>
  <si>
    <t>Market / Sector</t>
  </si>
  <si>
    <t xml:space="preserve">Style </t>
  </si>
  <si>
    <t>50 Above 200</t>
  </si>
  <si>
    <t>% of 52w High</t>
  </si>
  <si>
    <t xml:space="preserve">Intermarket </t>
  </si>
  <si>
    <t>PERMIT</t>
  </si>
  <si>
    <t>AWHMAN</t>
  </si>
  <si>
    <t>NEWORDER</t>
  </si>
  <si>
    <t>ACDGNO</t>
  </si>
  <si>
    <t>ACMSNO</t>
  </si>
  <si>
    <t>ICSA</t>
  </si>
  <si>
    <t>IC4WSA</t>
  </si>
  <si>
    <t>UMCSENT</t>
  </si>
  <si>
    <t>NFCICREDIT</t>
  </si>
  <si>
    <t>lin</t>
  </si>
  <si>
    <t>Thousands of Units, Seasonally Adjusted Annual Rate</t>
  </si>
  <si>
    <t>Hours, Seasonally Adjusted</t>
  </si>
  <si>
    <t>Millions of Dollars, Seasonally Adjusted</t>
  </si>
  <si>
    <t>Number, Seasonally Adjusted</t>
  </si>
  <si>
    <t>Index 1966:Q1=100, Not Seasonally Adjusted</t>
  </si>
  <si>
    <t>Index, Not Seasonally Adjusted</t>
  </si>
  <si>
    <t>m</t>
  </si>
  <si>
    <t>Monthly</t>
  </si>
  <si>
    <t>w</t>
  </si>
  <si>
    <t>Weekly, Ending Saturday</t>
  </si>
  <si>
    <t>Weekly, Ending Friday</t>
  </si>
  <si>
    <t>n=36</t>
  </si>
  <si>
    <t>2020-04-01 to 2023-03-01</t>
  </si>
  <si>
    <t>2020-05-01 to 2023-04-01</t>
  </si>
  <si>
    <t>n=53</t>
  </si>
  <si>
    <t>2022-05-07 to 2023-05-06</t>
  </si>
  <si>
    <t>2018-11-01 to 2023-03-01</t>
  </si>
  <si>
    <t>New Privately-Owned Housing Units Authorized in Permit-Issuing Places: Total Units</t>
  </si>
  <si>
    <t>Average Weekly Hours of Production and Nonsupervisory Employees, Manufacturing</t>
  </si>
  <si>
    <t>Manufacturers' New Orders: Nondefense Capital Goods Excluding Aircraft</t>
  </si>
  <si>
    <t>Manufacturers' New Orders: Consumer Durable Goods</t>
  </si>
  <si>
    <t>Manufacturers' New Orders: Construction Materials and Supplies</t>
  </si>
  <si>
    <t>Initial Claims</t>
  </si>
  <si>
    <t>4-Week Moving Average of Initial Claims</t>
  </si>
  <si>
    <t>University of Michigan: Consumer Sentiment</t>
  </si>
  <si>
    <t>Chicago Fed National Financial Conditions Credit Subindex</t>
  </si>
  <si>
    <t>U.S. Census Bureau, U.S. Department of Housing and Urban Development</t>
  </si>
  <si>
    <t>U.S. Bureau of Labor Statistics</t>
  </si>
  <si>
    <t>U.S. Census Bureau</t>
  </si>
  <si>
    <t>U.S. Employment and Training Administration</t>
  </si>
  <si>
    <t>University of Michigan</t>
  </si>
  <si>
    <t>Federal Reserve Bank of Chicago</t>
  </si>
  <si>
    <t>date</t>
  </si>
  <si>
    <t>value</t>
  </si>
  <si>
    <t>PAYEMS</t>
  </si>
  <si>
    <t>RPI</t>
  </si>
  <si>
    <t>INDPRO</t>
  </si>
  <si>
    <t>CMRMTSPL</t>
  </si>
  <si>
    <t>MRTSSM4400AUSS</t>
  </si>
  <si>
    <t>PSAVERT</t>
  </si>
  <si>
    <t>chg</t>
  </si>
  <si>
    <t>Change, Thousands of Persons, Seasonally Adjusted</t>
  </si>
  <si>
    <t>Billions of Chained 2012 Dollars, Seasonally Adjusted Annual Rate</t>
  </si>
  <si>
    <t>Index 2017=100, Seasonally Adjusted</t>
  </si>
  <si>
    <t>Millions of Chained 2012 Dollars, Seasonally Adjusted</t>
  </si>
  <si>
    <t>Percent, Seasonally Adjusted Annual Rate</t>
  </si>
  <si>
    <t>2020-03-01 to 2023-02-01</t>
  </si>
  <si>
    <t>All Employees, Total Nonfarm</t>
  </si>
  <si>
    <t>Real Personal Income</t>
  </si>
  <si>
    <t>Industrial Production: Total Index</t>
  </si>
  <si>
    <t>Real Manufacturing and Trade Industries Sales</t>
  </si>
  <si>
    <t>Retail Sales: Retail Trade, Excluding Motor Vehicle and Parts Dealers</t>
  </si>
  <si>
    <t>Personal Saving Rate</t>
  </si>
  <si>
    <t>U.S. Bureau of Economic Analysis</t>
  </si>
  <si>
    <t>Board of Governors of the Federal Reserve System (US)</t>
  </si>
  <si>
    <t>Federal Reserve Bank of St. Louis</t>
  </si>
  <si>
    <t>Percent, Not Seasonally Adjusted</t>
  </si>
  <si>
    <t>d</t>
  </si>
  <si>
    <t>n=500</t>
  </si>
  <si>
    <t>BAMLH0A0HYM2</t>
  </si>
  <si>
    <t>Daily, Close</t>
  </si>
  <si>
    <t>ICE BofA US High Yield Index Option-Adjusted Spread</t>
  </si>
  <si>
    <t>Ice Data Indices, LLC</t>
  </si>
  <si>
    <t>TLT</t>
  </si>
  <si>
    <t>VCLT</t>
  </si>
  <si>
    <t>SHY</t>
  </si>
  <si>
    <t>IEF</t>
  </si>
  <si>
    <t>Commodities</t>
  </si>
  <si>
    <t>IJK/IJJ</t>
  </si>
  <si>
    <t>IWF/IWD</t>
  </si>
  <si>
    <t>IWO/IWN</t>
  </si>
  <si>
    <t>SPHB/SPLV</t>
  </si>
  <si>
    <t>XLY/XLP</t>
  </si>
  <si>
    <t>XLK/XLP</t>
  </si>
  <si>
    <t>IWM/SPY</t>
  </si>
  <si>
    <t>ARKK/SPY</t>
  </si>
  <si>
    <t>IVW/IVE</t>
  </si>
  <si>
    <t>Russell 1000 Growth / Value</t>
  </si>
  <si>
    <t>Russell 2000 Growth / Value</t>
  </si>
  <si>
    <t>High Beta / Low Beta</t>
  </si>
  <si>
    <t>Arkk / S&amp;P</t>
  </si>
  <si>
    <t>Discretionary / Staples</t>
  </si>
  <si>
    <t>Tech / Staples</t>
  </si>
  <si>
    <t>Small caps / S&amp;P</t>
  </si>
  <si>
    <t>S&amp;P Midcap Growth / Value</t>
  </si>
  <si>
    <t>S&amp;P Growth / Value</t>
  </si>
  <si>
    <t>Commodity Index</t>
  </si>
  <si>
    <t>Homebuilders</t>
  </si>
  <si>
    <t>S&amp;P Megacap Growth / Value</t>
  </si>
  <si>
    <t>MGV</t>
  </si>
  <si>
    <t>MGK/MGV</t>
  </si>
  <si>
    <t>2022-05-13 to 2023-05-12</t>
  </si>
  <si>
    <t>2021-06-24 to 2023-05-16</t>
  </si>
  <si>
    <t>Column1</t>
  </si>
  <si>
    <t>5-Day MA</t>
  </si>
  <si>
    <t>20-Day MA</t>
  </si>
  <si>
    <t>50-Day MA</t>
  </si>
  <si>
    <t>100-Day MA</t>
  </si>
  <si>
    <t>150-Day MA</t>
  </si>
  <si>
    <t>200-Day MA</t>
  </si>
  <si>
    <t>Today</t>
  </si>
  <si>
    <t>Yesterday</t>
  </si>
  <si>
    <t>Last Week</t>
  </si>
  <si>
    <t>Last Month</t>
  </si>
  <si>
    <t>5-Day</t>
  </si>
  <si>
    <t>1-Month</t>
  </si>
  <si>
    <t>3-Month</t>
  </si>
  <si>
    <t>6-Month</t>
  </si>
  <si>
    <t>52-Week</t>
  </si>
  <si>
    <t>Year-to-Date</t>
  </si>
  <si>
    <t>Today's New Highs (% of total)</t>
  </si>
  <si>
    <t>Today's New Lows (% of total)</t>
  </si>
  <si>
    <t>Difference</t>
  </si>
  <si>
    <t>Name</t>
  </si>
  <si>
    <t>5 Day Mov Avg</t>
  </si>
  <si>
    <t>20 Day Mov Avg</t>
  </si>
  <si>
    <t>50 Day Mov Avg</t>
  </si>
  <si>
    <t>100 Day Mov Avg</t>
  </si>
  <si>
    <t>150 Day Mov Avg</t>
  </si>
  <si>
    <t>200 Day Mov Avg</t>
  </si>
  <si>
    <t>S&amp;P 500 Index</t>
  </si>
  <si>
    <t>S&amp;P 500 Consumer Discretionary</t>
  </si>
  <si>
    <t>S&amp;P 500 Consumer Staples</t>
  </si>
  <si>
    <t>S&amp;P 500 Energy</t>
  </si>
  <si>
    <t>S&amp;P 500 Financials</t>
  </si>
  <si>
    <t>S&amp;P 500 Health Care</t>
  </si>
  <si>
    <t>S&amp;P 500 Industrials</t>
  </si>
  <si>
    <t>S&amp;P 500 Information Technology</t>
  </si>
  <si>
    <t>S&amp;P 500 Materials</t>
  </si>
  <si>
    <t>S&amp;P 500 Real Estate</t>
  </si>
  <si>
    <t>S&amp;P 500 Comm Services</t>
  </si>
  <si>
    <t>S&amp;P 500 Utilities</t>
  </si>
  <si>
    <t>S&amp;P 100 Index</t>
  </si>
  <si>
    <t>S&amp;P 500 ESG Index</t>
  </si>
  <si>
    <t>S&amp;P 500 Growth Index</t>
  </si>
  <si>
    <t>S&amp;P 500 Value Index</t>
  </si>
  <si>
    <t>S&amp;P Midcap 400</t>
  </si>
  <si>
    <t>S&amp;P Smallcap 600</t>
  </si>
  <si>
    <t>Russell 1000 Index</t>
  </si>
  <si>
    <t>Russell 2000 Index</t>
  </si>
  <si>
    <t>Russell 3000 Index</t>
  </si>
  <si>
    <t>Dow Industrials</t>
  </si>
  <si>
    <t>Nasdaq Composite</t>
  </si>
  <si>
    <t>No.</t>
  </si>
  <si>
    <t>Change</t>
  </si>
  <si>
    <t>Volume</t>
  </si>
  <si>
    <t>Advertising Agencies</t>
  </si>
  <si>
    <t>Agricultural Inputs</t>
  </si>
  <si>
    <t>Airports &amp; Air Services</t>
  </si>
  <si>
    <t>Aluminum</t>
  </si>
  <si>
    <t>Apparel Manufacturing</t>
  </si>
  <si>
    <t>Apparel Retail</t>
  </si>
  <si>
    <t>Asset Management</t>
  </si>
  <si>
    <t>Auto &amp; Truck Dealerships</t>
  </si>
  <si>
    <t>Auto Manufacturers</t>
  </si>
  <si>
    <t>Auto Parts</t>
  </si>
  <si>
    <t>Banks - Diversified</t>
  </si>
  <si>
    <t>Banks - Regional</t>
  </si>
  <si>
    <t>Beverages - Brewers</t>
  </si>
  <si>
    <t>Beverages - Non-Alcoholic</t>
  </si>
  <si>
    <t>Beverages - Wineries &amp; Distilleries</t>
  </si>
  <si>
    <t>Biotechnology</t>
  </si>
  <si>
    <t>Broadcasting</t>
  </si>
  <si>
    <t>Building Materials</t>
  </si>
  <si>
    <t>Building Products &amp; Equipment</t>
  </si>
  <si>
    <t>Business Equipment &amp; Supplies</t>
  </si>
  <si>
    <t>Capital Markets</t>
  </si>
  <si>
    <t>Chemicals</t>
  </si>
  <si>
    <t>Coking Coal</t>
  </si>
  <si>
    <t>Communication Equipment</t>
  </si>
  <si>
    <t>Computer Hardware</t>
  </si>
  <si>
    <t>Confectioners</t>
  </si>
  <si>
    <t>Conglomerates</t>
  </si>
  <si>
    <t>Consulting Services</t>
  </si>
  <si>
    <t>Consumer Electronics</t>
  </si>
  <si>
    <t>-</t>
  </si>
  <si>
    <t>Credit Services</t>
  </si>
  <si>
    <t>Department Stores</t>
  </si>
  <si>
    <t>Diagnostics &amp; Research</t>
  </si>
  <si>
    <t>Discount Stores</t>
  </si>
  <si>
    <t>Drug Manufacturers - General</t>
  </si>
  <si>
    <t>Drug Manufacturers - Specialty &amp; Generic</t>
  </si>
  <si>
    <t>Education &amp; Training Services</t>
  </si>
  <si>
    <t>Electrical Equipment &amp; Parts</t>
  </si>
  <si>
    <t>Electronic Components</t>
  </si>
  <si>
    <t>Electronic Gaming &amp; Multimedia</t>
  </si>
  <si>
    <t>Electronics &amp; Computer Distribution</t>
  </si>
  <si>
    <t>Engineering &amp; Construction</t>
  </si>
  <si>
    <t>Entertainment</t>
  </si>
  <si>
    <t>Farm &amp; Heavy Construction Machinery</t>
  </si>
  <si>
    <t>Farm Products</t>
  </si>
  <si>
    <t>Financial Conglomerates</t>
  </si>
  <si>
    <t>Financial Data &amp; Stock Exchanges</t>
  </si>
  <si>
    <t>Food Distribution</t>
  </si>
  <si>
    <t>Footwear &amp; Accessories</t>
  </si>
  <si>
    <t>Furnishings, Fixtures &amp; Appliances</t>
  </si>
  <si>
    <t>Gambling</t>
  </si>
  <si>
    <t>Gold</t>
  </si>
  <si>
    <t>Grocery Stores</t>
  </si>
  <si>
    <t>Health Information Services</t>
  </si>
  <si>
    <t>Healthcare Plans</t>
  </si>
  <si>
    <t>Home Improvement Retail</t>
  </si>
  <si>
    <t>Household &amp; Personal Products</t>
  </si>
  <si>
    <t>Industrial Distribution</t>
  </si>
  <si>
    <t>Information Technology Services</t>
  </si>
  <si>
    <t>Insurance - Diversified</t>
  </si>
  <si>
    <t>Insurance - Life</t>
  </si>
  <si>
    <t>Insurance - Property &amp; Casualty</t>
  </si>
  <si>
    <t>Insurance - Reinsurance</t>
  </si>
  <si>
    <t>Insurance - Specialty</t>
  </si>
  <si>
    <t>Insurance Brokers</t>
  </si>
  <si>
    <t>Integrated Freight &amp; Logistics</t>
  </si>
  <si>
    <t>Internet Content &amp; Information</t>
  </si>
  <si>
    <t>Internet Retail</t>
  </si>
  <si>
    <t>Leisure</t>
  </si>
  <si>
    <t>Lodging</t>
  </si>
  <si>
    <t>Lumber &amp; Wood Production</t>
  </si>
  <si>
    <t>Luxury Goods</t>
  </si>
  <si>
    <t>Marine Shipping</t>
  </si>
  <si>
    <t>Medical Care Facilities</t>
  </si>
  <si>
    <t>Medical Distribution</t>
  </si>
  <si>
    <t>Medical Instruments &amp; Supplies</t>
  </si>
  <si>
    <t>Metal Fabrication</t>
  </si>
  <si>
    <t>Mortgage Finance</t>
  </si>
  <si>
    <t>Oil &amp; Gas Drilling</t>
  </si>
  <si>
    <t>Oil &amp; Gas E&amp;P</t>
  </si>
  <si>
    <t>Oil &amp; Gas Equipment &amp; Services</t>
  </si>
  <si>
    <t>Oil &amp; Gas Integrated</t>
  </si>
  <si>
    <t>Oil &amp; Gas Midstream</t>
  </si>
  <si>
    <t>Oil &amp; Gas Refining &amp; Marketing</t>
  </si>
  <si>
    <t>Other Industrial Metals &amp; Mining</t>
  </si>
  <si>
    <t>Other Precious Metals &amp; Mining</t>
  </si>
  <si>
    <t>Packaged Foods</t>
  </si>
  <si>
    <t>Packaging &amp; Containers</t>
  </si>
  <si>
    <t>Paper &amp; Paper Products</t>
  </si>
  <si>
    <t>Personal Services</t>
  </si>
  <si>
    <t>Pharmaceutical Retailers</t>
  </si>
  <si>
    <t>Pollution &amp; Treatment Controls</t>
  </si>
  <si>
    <t>Publishing</t>
  </si>
  <si>
    <t>Railroads</t>
  </si>
  <si>
    <t>Real Estate - Development</t>
  </si>
  <si>
    <t>Real Estate - Diversified</t>
  </si>
  <si>
    <t>Real Estate Services</t>
  </si>
  <si>
    <t>Recreational Vehicles</t>
  </si>
  <si>
    <t>REIT - Diversified</t>
  </si>
  <si>
    <t>REIT - Healthcare Facilities</t>
  </si>
  <si>
    <t>REIT - Hotel &amp; Motel</t>
  </si>
  <si>
    <t>REIT - Industrial</t>
  </si>
  <si>
    <t>REIT - Mortgage</t>
  </si>
  <si>
    <t>REIT - Office</t>
  </si>
  <si>
    <t>REIT - Residential</t>
  </si>
  <si>
    <t>REIT - Retail</t>
  </si>
  <si>
    <t>REIT - Specialty</t>
  </si>
  <si>
    <t>Rental &amp; Leasing Services</t>
  </si>
  <si>
    <t>Residential Construction</t>
  </si>
  <si>
    <t>Resorts &amp; Casinos</t>
  </si>
  <si>
    <t>Restaurants</t>
  </si>
  <si>
    <t>Scientific &amp; Technical Instruments</t>
  </si>
  <si>
    <t>Security &amp; Protection Services</t>
  </si>
  <si>
    <t>Semiconductor Equipment &amp; Materials</t>
  </si>
  <si>
    <t>Shell Companies</t>
  </si>
  <si>
    <t>Silver</t>
  </si>
  <si>
    <t>Software - Application</t>
  </si>
  <si>
    <t>Software - Infrastructure</t>
  </si>
  <si>
    <t>Specialty Business Services</t>
  </si>
  <si>
    <t>Specialty Chemicals</t>
  </si>
  <si>
    <t>Specialty Industrial Machinery</t>
  </si>
  <si>
    <t>Specialty Retail</t>
  </si>
  <si>
    <t>Staffing &amp; Employment Services</t>
  </si>
  <si>
    <t>Steel</t>
  </si>
  <si>
    <t>Telecom Services</t>
  </si>
  <si>
    <t>Textile Manufacturing</t>
  </si>
  <si>
    <t>Thermal Coal</t>
  </si>
  <si>
    <t>Tobacco</t>
  </si>
  <si>
    <t>Tools &amp; Accessories</t>
  </si>
  <si>
    <t>Travel Services</t>
  </si>
  <si>
    <t>Trucking</t>
  </si>
  <si>
    <t>Utilities - Diversified</t>
  </si>
  <si>
    <t>Utilities - Independent Power Producers</t>
  </si>
  <si>
    <t>Utilities - Regulated Electric</t>
  </si>
  <si>
    <t>Utilities - Regulated Gas</t>
  </si>
  <si>
    <t>Utilities - Regulated Water</t>
  </si>
  <si>
    <t>Utilities - Renewable</t>
  </si>
  <si>
    <t>Waste Management</t>
  </si>
  <si>
    <t>Perf Week</t>
  </si>
  <si>
    <t>Perf Month</t>
  </si>
  <si>
    <t>Perf Quart</t>
  </si>
  <si>
    <t>Perf Half</t>
  </si>
  <si>
    <t>Perf Year</t>
  </si>
  <si>
    <t>Perf YTD</t>
  </si>
  <si>
    <t>Recom</t>
  </si>
  <si>
    <t>Avg Volume</t>
  </si>
  <si>
    <t>Rel Volume</t>
  </si>
  <si>
    <t>Table 0 (2).Market Cap</t>
  </si>
  <si>
    <t>Table 0 (2).P/E</t>
  </si>
  <si>
    <t>Table 0 (2).Fwd P/E</t>
  </si>
  <si>
    <t>Table 0 (2).PEG</t>
  </si>
  <si>
    <t>Table 0 (2).P/S</t>
  </si>
  <si>
    <t>Table 0 (2).P/B</t>
  </si>
  <si>
    <t>Table 0 (2).P/C</t>
  </si>
  <si>
    <t>Table 0 (2).P/FCF</t>
  </si>
  <si>
    <t>Table 0 (2).EPS past 5Y</t>
  </si>
  <si>
    <t>Table 0 (2).EPS next 5Y</t>
  </si>
  <si>
    <t>Table 0 (2).Sales past 5Y</t>
  </si>
  <si>
    <t>Table 0 (2).Volume</t>
  </si>
  <si>
    <t>Period</t>
  </si>
  <si>
    <t>OVERALL</t>
  </si>
  <si>
    <t>NYSE</t>
  </si>
  <si>
    <t>NASDAQ</t>
  </si>
  <si>
    <t>NYSE Arca</t>
  </si>
  <si>
    <t>ETFs</t>
  </si>
  <si>
    <t>OTC-US</t>
  </si>
  <si>
    <t>PRICE &lt; $10</t>
  </si>
  <si>
    <t>PRICE &gt; $10</t>
  </si>
  <si>
    <t>VOL &lt; 100K</t>
  </si>
  <si>
    <t>VOL &gt; 100K</t>
  </si>
  <si>
    <t>1-Month Highs</t>
  </si>
  <si>
    <t>1-Month Lows</t>
  </si>
  <si>
    <t>3-Month Highs</t>
  </si>
  <si>
    <t>3-Month Lows</t>
  </si>
  <si>
    <t>6-Month Highs</t>
  </si>
  <si>
    <t>6-Month Lows</t>
  </si>
  <si>
    <t>52-Week Highs</t>
  </si>
  <si>
    <t>52-Week Lows</t>
  </si>
  <si>
    <t>YTD Highs</t>
  </si>
  <si>
    <t>YTD Lows</t>
  </si>
  <si>
    <t>2-Year Highs</t>
  </si>
  <si>
    <t>2-Year Lows</t>
  </si>
  <si>
    <t>3-Year Highs</t>
  </si>
  <si>
    <t>3-Year Lows</t>
  </si>
  <si>
    <t>5-Year Highs</t>
  </si>
  <si>
    <t>5-Year Lows</t>
  </si>
  <si>
    <t>10-Year Highs</t>
  </si>
  <si>
    <t>10-Year Lows</t>
  </si>
  <si>
    <t>20-Year Highs</t>
  </si>
  <si>
    <t>20-Year Lows</t>
  </si>
  <si>
    <t>All-Time Highs</t>
  </si>
  <si>
    <t>All-Time Lows</t>
  </si>
  <si>
    <t>Performance.1</t>
  </si>
  <si>
    <t>Performance.2</t>
  </si>
  <si>
    <t>YTD</t>
  </si>
  <si>
    <t>2-Year</t>
  </si>
  <si>
    <t>3-Year</t>
  </si>
  <si>
    <t>5-Year</t>
  </si>
  <si>
    <t>10-Year</t>
  </si>
  <si>
    <t>20-Year</t>
  </si>
  <si>
    <t>1yr.Performance.1</t>
  </si>
  <si>
    <t>1yr.Performance.2</t>
  </si>
  <si>
    <t>2yr.Performance.1</t>
  </si>
  <si>
    <t>2yr.Performance.2</t>
  </si>
  <si>
    <t>5yr.Performance.1</t>
  </si>
  <si>
    <t>5yr.Performance.2</t>
  </si>
  <si>
    <t>10yr.Performance.1</t>
  </si>
  <si>
    <t>10yr.Performance.2</t>
  </si>
  <si>
    <t>20yr.Performance.1</t>
  </si>
  <si>
    <t>20yr.Performance.2</t>
  </si>
  <si>
    <t>30yr.Performance.1</t>
  </si>
  <si>
    <t>30yr.Performance.2</t>
  </si>
  <si>
    <t>3 Mo</t>
  </si>
  <si>
    <t>1 Yr</t>
  </si>
  <si>
    <t>2 Yr</t>
  </si>
  <si>
    <t>5 Yr</t>
  </si>
  <si>
    <t>10 Yr</t>
  </si>
  <si>
    <t>20 Yr.1</t>
  </si>
  <si>
    <t>30 Yr.1</t>
  </si>
  <si>
    <t>Markets</t>
  </si>
  <si>
    <t>Breadth</t>
  </si>
  <si>
    <t>% 1D</t>
  </si>
  <si>
    <t>% 1W</t>
  </si>
  <si>
    <t>% 1M</t>
  </si>
  <si>
    <t>% 3M</t>
  </si>
  <si>
    <t>% 6m</t>
  </si>
  <si>
    <t>% 1Y</t>
  </si>
  <si>
    <t>% 52w Low</t>
  </si>
  <si>
    <t>P/E</t>
  </si>
  <si>
    <t>Fwd P/E</t>
  </si>
  <si>
    <t>PEG</t>
  </si>
  <si>
    <t>P/S</t>
  </si>
  <si>
    <t>P/B</t>
  </si>
  <si>
    <t>P/FCF</t>
  </si>
  <si>
    <t>% &gt; 20MA</t>
  </si>
  <si>
    <t>% &gt; 50MA</t>
  </si>
  <si>
    <t>% &gt; 100MA</t>
  </si>
  <si>
    <t>% &gt; 200MA</t>
  </si>
  <si>
    <t>New Highs/Lows</t>
  </si>
  <si>
    <t>NASDAQ Net New H/Ls</t>
  </si>
  <si>
    <t>NYSE Net New H/Ls</t>
  </si>
  <si>
    <t>Overall Net New H/Ls</t>
  </si>
  <si>
    <t>1M</t>
  </si>
  <si>
    <t>3M</t>
  </si>
  <si>
    <t>6M</t>
  </si>
  <si>
    <t>52W</t>
  </si>
  <si>
    <t>ATH/L</t>
  </si>
  <si>
    <t>Rates</t>
  </si>
  <si>
    <t>20 Yr</t>
  </si>
  <si>
    <t>30 Yr</t>
  </si>
  <si>
    <t>Current</t>
  </si>
  <si>
    <t>Last</t>
  </si>
  <si>
    <t>3M ago</t>
  </si>
  <si>
    <t>6M ago</t>
  </si>
  <si>
    <t>Inudstry</t>
  </si>
  <si>
    <t>Market Cap</t>
  </si>
  <si>
    <t>EPS next 5Y</t>
  </si>
  <si>
    <t>P/C</t>
  </si>
  <si>
    <t>EPS past 5Y</t>
  </si>
  <si>
    <t>Sales past 5Y</t>
  </si>
  <si>
    <t>Basic Materials</t>
  </si>
  <si>
    <t>Communication Services</t>
  </si>
  <si>
    <t>Consumer Cyclical</t>
  </si>
  <si>
    <t>Consumer Defensive</t>
  </si>
  <si>
    <t>Financial</t>
  </si>
  <si>
    <t>Sector</t>
  </si>
  <si>
    <t>% 1Q</t>
  </si>
  <si>
    <t>150MA</t>
  </si>
  <si>
    <t>5MA</t>
  </si>
  <si>
    <t>% above MA</t>
  </si>
  <si>
    <t>S&amp;P 100</t>
  </si>
  <si>
    <t>^IXIC</t>
  </si>
  <si>
    <t>OEF</t>
  </si>
  <si>
    <t>20 Above 50</t>
  </si>
  <si>
    <t>50 Above 100</t>
  </si>
  <si>
    <t>% From 20MA</t>
  </si>
  <si>
    <t>% From 50MA</t>
  </si>
  <si>
    <t>20yr Treasury</t>
  </si>
  <si>
    <t>7-10yr Treasury</t>
  </si>
  <si>
    <t>20 yr Corporate</t>
  </si>
  <si>
    <t>Oil</t>
  </si>
  <si>
    <t>^VIX</t>
  </si>
  <si>
    <t>Dollar</t>
  </si>
  <si>
    <t>Volatility</t>
  </si>
  <si>
    <t>Copper / Gold</t>
  </si>
  <si>
    <t>XLU+XLV+XLP</t>
  </si>
  <si>
    <t>XLK+XLY+XLF+XLI+XLB</t>
  </si>
  <si>
    <t>Cyclical</t>
  </si>
  <si>
    <t>Defensive</t>
  </si>
  <si>
    <t>Score 1-10</t>
  </si>
  <si>
    <t>% 6M</t>
  </si>
  <si>
    <t>1.07</t>
  </si>
  <si>
    <t>1.19</t>
  </si>
  <si>
    <t>2.44</t>
  </si>
  <si>
    <t>3.29</t>
  </si>
  <si>
    <t>1.77</t>
  </si>
  <si>
    <t>2.66</t>
  </si>
  <si>
    <t>2.72</t>
  </si>
  <si>
    <t>24.79</t>
  </si>
  <si>
    <t>2.01</t>
  </si>
  <si>
    <t>2.86</t>
  </si>
  <si>
    <t>2.94</t>
  </si>
  <si>
    <t>2.25</t>
  </si>
  <si>
    <t>6.79%</t>
  </si>
  <si>
    <t>0.30</t>
  </si>
  <si>
    <t>2.05</t>
  </si>
  <si>
    <t>2.32</t>
  </si>
  <si>
    <t>24.10</t>
  </si>
  <si>
    <t>2.09</t>
  </si>
  <si>
    <t>1.54</t>
  </si>
  <si>
    <t>11.86%</t>
  </si>
  <si>
    <t>7.98%</t>
  </si>
  <si>
    <t>3.13</t>
  </si>
  <si>
    <t>10.13%</t>
  </si>
  <si>
    <t>0.78</t>
  </si>
  <si>
    <t>1.70</t>
  </si>
  <si>
    <t>2.28</t>
  </si>
  <si>
    <t>17.15%</t>
  </si>
  <si>
    <t>20.76</t>
  </si>
  <si>
    <t>1.99</t>
  </si>
  <si>
    <t>8.70%</t>
  </si>
  <si>
    <t>23.25</t>
  </si>
  <si>
    <t>10.19%</t>
  </si>
  <si>
    <t>1.18</t>
  </si>
  <si>
    <t>18.28</t>
  </si>
  <si>
    <t>2.04</t>
  </si>
  <si>
    <t>1.69</t>
  </si>
  <si>
    <t>8.10%</t>
  </si>
  <si>
    <t>11.45</t>
  </si>
  <si>
    <t>58.17</t>
  </si>
  <si>
    <t>5.43</t>
  </si>
  <si>
    <t>21.12</t>
  </si>
  <si>
    <t>1.74</t>
  </si>
  <si>
    <t>19.57</t>
  </si>
  <si>
    <t>0.82</t>
  </si>
  <si>
    <t>6.16%</t>
  </si>
  <si>
    <t>3.94</t>
  </si>
  <si>
    <t>2.26</t>
  </si>
  <si>
    <t>4.37</t>
  </si>
  <si>
    <t>2.30</t>
  </si>
  <si>
    <t>7.52%</t>
  </si>
  <si>
    <t>0.76</t>
  </si>
  <si>
    <t>3.58</t>
  </si>
  <si>
    <t>13.91%</t>
  </si>
  <si>
    <t>16.23M</t>
  </si>
  <si>
    <t>11.00%</t>
  </si>
  <si>
    <t>18.59</t>
  </si>
  <si>
    <t>7.03%</t>
  </si>
  <si>
    <t>7.93%</t>
  </si>
  <si>
    <t>27.59</t>
  </si>
  <si>
    <t>3.44</t>
  </si>
  <si>
    <t>Infrastructure Operations</t>
  </si>
  <si>
    <t>13.60%</t>
  </si>
  <si>
    <t>13.44</t>
  </si>
  <si>
    <t>1.43</t>
  </si>
  <si>
    <t>0.99</t>
  </si>
  <si>
    <t>28.30</t>
  </si>
  <si>
    <t>1.31</t>
  </si>
  <si>
    <t>1.39</t>
  </si>
  <si>
    <t>17.92</t>
  </si>
  <si>
    <t>15.64%</t>
  </si>
  <si>
    <t>8.56%</t>
  </si>
  <si>
    <t>24.36%</t>
  </si>
  <si>
    <t>18.41</t>
  </si>
  <si>
    <t>17.76</t>
  </si>
  <si>
    <t>1.14</t>
  </si>
  <si>
    <t>2.19</t>
  </si>
  <si>
    <t>2.87</t>
  </si>
  <si>
    <t>28.36M</t>
  </si>
  <si>
    <t>5.71%</t>
  </si>
  <si>
    <t>28.08</t>
  </si>
  <si>
    <t>30.39</t>
  </si>
  <si>
    <t>3.73</t>
  </si>
  <si>
    <t>8.34%</t>
  </si>
  <si>
    <t>3.72</t>
  </si>
  <si>
    <t>13.05</t>
  </si>
  <si>
    <t>9.80%</t>
  </si>
  <si>
    <t>22.67</t>
  </si>
  <si>
    <t>30.38</t>
  </si>
  <si>
    <t>11.34%</t>
  </si>
  <si>
    <t>1.53</t>
  </si>
  <si>
    <t>7.37%</t>
  </si>
  <si>
    <t>18.17</t>
  </si>
  <si>
    <t>2.29</t>
  </si>
  <si>
    <t>11.24%</t>
  </si>
  <si>
    <t>2.20</t>
  </si>
  <si>
    <t>13.57</t>
  </si>
  <si>
    <t>5.03M</t>
  </si>
  <si>
    <t>8.77%</t>
  </si>
  <si>
    <t>11.04%</t>
  </si>
  <si>
    <t>10.76%</t>
  </si>
  <si>
    <t>9.24%</t>
  </si>
  <si>
    <t>3.09</t>
  </si>
  <si>
    <t>15.50</t>
  </si>
  <si>
    <t>1.56</t>
  </si>
  <si>
    <t>2.58</t>
  </si>
  <si>
    <t>25.19</t>
  </si>
  <si>
    <t>8.39%</t>
  </si>
  <si>
    <t>12 (6%)</t>
  </si>
  <si>
    <t>5.07%</t>
  </si>
  <si>
    <t>2.76</t>
  </si>
  <si>
    <t>13.28%</t>
  </si>
  <si>
    <t>5.51%</t>
  </si>
  <si>
    <t>0.58</t>
  </si>
  <si>
    <t>20.42</t>
  </si>
  <si>
    <t>34.27</t>
  </si>
  <si>
    <t>6.22%</t>
  </si>
  <si>
    <t>9.27%</t>
  </si>
  <si>
    <t>10.86%</t>
  </si>
  <si>
    <t>22.35</t>
  </si>
  <si>
    <t>0.66</t>
  </si>
  <si>
    <t>20.79%</t>
  </si>
  <si>
    <t>1.15</t>
  </si>
  <si>
    <t>13.82%</t>
  </si>
  <si>
    <t>21.08</t>
  </si>
  <si>
    <t>4.49%</t>
  </si>
  <si>
    <t>17.99M</t>
  </si>
  <si>
    <t>3.69</t>
  </si>
  <si>
    <t>7.21%</t>
  </si>
  <si>
    <t>-3.31%</t>
  </si>
  <si>
    <t>1.93</t>
  </si>
  <si>
    <t>9.74%</t>
  </si>
  <si>
    <t>7.19%</t>
  </si>
  <si>
    <t>7.00%</t>
  </si>
  <si>
    <t>14.48%</t>
  </si>
  <si>
    <t>1.55</t>
  </si>
  <si>
    <t>18.50%</t>
  </si>
  <si>
    <t>29.46</t>
  </si>
  <si>
    <t>3.90</t>
  </si>
  <si>
    <t>1.06</t>
  </si>
  <si>
    <t>2.69</t>
  </si>
  <si>
    <t>8.07%</t>
  </si>
  <si>
    <t>13.08%</t>
  </si>
  <si>
    <t>6.78%</t>
  </si>
  <si>
    <t>3.30</t>
  </si>
  <si>
    <t>28.25</t>
  </si>
  <si>
    <t>9.93%</t>
  </si>
  <si>
    <t>8.91%</t>
  </si>
  <si>
    <t>2.22</t>
  </si>
  <si>
    <t>11.93%</t>
  </si>
  <si>
    <t>10.84%</t>
  </si>
  <si>
    <t>9.68%</t>
  </si>
  <si>
    <t>7.51%</t>
  </si>
  <si>
    <t>33.41</t>
  </si>
  <si>
    <t>1.65</t>
  </si>
  <si>
    <t>10.69%</t>
  </si>
  <si>
    <t>11.82%</t>
  </si>
  <si>
    <t>23.38</t>
  </si>
  <si>
    <t>1.84</t>
  </si>
  <si>
    <t>1.36</t>
  </si>
  <si>
    <t>17.13</t>
  </si>
  <si>
    <t>16.79%</t>
  </si>
  <si>
    <t>11.73%</t>
  </si>
  <si>
    <t>21.13</t>
  </si>
  <si>
    <t>2.04%</t>
  </si>
  <si>
    <t>5.80%</t>
  </si>
  <si>
    <t>1.92</t>
  </si>
  <si>
    <t>8.04%</t>
  </si>
  <si>
    <t>0.89</t>
  </si>
  <si>
    <t>12.53%</t>
  </si>
  <si>
    <t>9.59%</t>
  </si>
  <si>
    <t>14.23%</t>
  </si>
  <si>
    <t>12.16%</t>
  </si>
  <si>
    <t>2.45</t>
  </si>
  <si>
    <t>7.60%</t>
  </si>
  <si>
    <t>5.42%</t>
  </si>
  <si>
    <t>2.02</t>
  </si>
  <si>
    <t>11.44%</t>
  </si>
  <si>
    <t>15.61M</t>
  </si>
  <si>
    <t>3.48</t>
  </si>
  <si>
    <t>6.52%</t>
  </si>
  <si>
    <t>8.36%</t>
  </si>
  <si>
    <t>9.42%</t>
  </si>
  <si>
    <t>35.74</t>
  </si>
  <si>
    <t>13.06%</t>
  </si>
  <si>
    <t>8.78%</t>
  </si>
  <si>
    <t>1.07%</t>
  </si>
  <si>
    <t>9.02%</t>
  </si>
  <si>
    <t>11.68</t>
  </si>
  <si>
    <t>4.67</t>
  </si>
  <si>
    <t>8.41%</t>
  </si>
  <si>
    <t>0.67%</t>
  </si>
  <si>
    <t>7.77</t>
  </si>
  <si>
    <t>8.21%</t>
  </si>
  <si>
    <t>13.45</t>
  </si>
  <si>
    <t>3.68M</t>
  </si>
  <si>
    <t>8.76%</t>
  </si>
  <si>
    <t>6.36%</t>
  </si>
  <si>
    <t>11.42%</t>
  </si>
  <si>
    <t>4.92</t>
  </si>
  <si>
    <t>12.04%</t>
  </si>
  <si>
    <t>12.08%</t>
  </si>
  <si>
    <t>12.89%</t>
  </si>
  <si>
    <t>1.22</t>
  </si>
  <si>
    <t>19.35%</t>
  </si>
  <si>
    <t>44.96</t>
  </si>
  <si>
    <t>0.83</t>
  </si>
  <si>
    <t>53.94%</t>
  </si>
  <si>
    <t>12.01%</t>
  </si>
  <si>
    <t>10.99%</t>
  </si>
  <si>
    <t>17.99</t>
  </si>
  <si>
    <t>15.92</t>
  </si>
  <si>
    <t>0.80</t>
  </si>
  <si>
    <t>10.64</t>
  </si>
  <si>
    <t>23.04%</t>
  </si>
  <si>
    <t>13.35%</t>
  </si>
  <si>
    <t>26.07</t>
  </si>
  <si>
    <t>5.46%</t>
  </si>
  <si>
    <t>12.21%</t>
  </si>
  <si>
    <t>-16.28%</t>
  </si>
  <si>
    <t>10.67%</t>
  </si>
  <si>
    <t>11.31%</t>
  </si>
  <si>
    <t>4.80%</t>
  </si>
  <si>
    <t>24.79%</t>
  </si>
  <si>
    <t>2.18</t>
  </si>
  <si>
    <t>7.62%</t>
  </si>
  <si>
    <t>16.71</t>
  </si>
  <si>
    <t>4.99%</t>
  </si>
  <si>
    <t>24.02%</t>
  </si>
  <si>
    <t>18.17%</t>
  </si>
  <si>
    <t>17.55%</t>
  </si>
  <si>
    <t>13.66</t>
  </si>
  <si>
    <t>1.16</t>
  </si>
  <si>
    <t>16.83%</t>
  </si>
  <si>
    <t>10.75M</t>
  </si>
  <si>
    <t>12.47%</t>
  </si>
  <si>
    <t>22.09</t>
  </si>
  <si>
    <t>15.76</t>
  </si>
  <si>
    <t>1.68</t>
  </si>
  <si>
    <t>16.70%</t>
  </si>
  <si>
    <t>16.44%</t>
  </si>
  <si>
    <t>1.45</t>
  </si>
  <si>
    <t>15.39%</t>
  </si>
  <si>
    <t>0.72</t>
  </si>
  <si>
    <t>21.91%</t>
  </si>
  <si>
    <t>3.27</t>
  </si>
  <si>
    <t>11.20%</t>
  </si>
  <si>
    <t>2.75</t>
  </si>
  <si>
    <t>2.12</t>
  </si>
  <si>
    <t>25.86</t>
  </si>
  <si>
    <t>10.54%</t>
  </si>
  <si>
    <t>9.16%</t>
  </si>
  <si>
    <t>1.35</t>
  </si>
  <si>
    <t>12.10%</t>
  </si>
  <si>
    <t>3.20%</t>
  </si>
  <si>
    <t>6.81%</t>
  </si>
  <si>
    <t>2.43</t>
  </si>
  <si>
    <t>9.63%</t>
  </si>
  <si>
    <t>16.03%</t>
  </si>
  <si>
    <t>7.97%</t>
  </si>
  <si>
    <t>2.85</t>
  </si>
  <si>
    <t>7.06%</t>
  </si>
  <si>
    <t>9.52%</t>
  </si>
  <si>
    <t>6 WEEKS BANK DISCOUNT</t>
  </si>
  <si>
    <t>COUPON EQUIVALENT4</t>
  </si>
  <si>
    <t>1.5 Mo</t>
  </si>
  <si>
    <t>N/A</t>
  </si>
  <si>
    <t>5yr.Performance.12</t>
  </si>
  <si>
    <t>5yr.Performance.13</t>
  </si>
  <si>
    <t>5yr.Performance.14</t>
  </si>
  <si>
    <t>-94</t>
  </si>
  <si>
    <t>38 (2%)</t>
  </si>
  <si>
    <t>40</t>
  </si>
  <si>
    <t>39</t>
  </si>
  <si>
    <t>6 (3%)</t>
  </si>
  <si>
    <t>10 (5%)</t>
  </si>
  <si>
    <t>3</t>
  </si>
  <si>
    <t>36.66</t>
  </si>
  <si>
    <t>40.35</t>
  </si>
  <si>
    <t>12.44%</t>
  </si>
  <si>
    <t>8.52%</t>
  </si>
  <si>
    <t>18.51%</t>
  </si>
  <si>
    <t>12.05%</t>
  </si>
  <si>
    <t>12.18%</t>
  </si>
  <si>
    <t>22.76</t>
  </si>
  <si>
    <t>23.80</t>
  </si>
  <si>
    <t>18.39</t>
  </si>
  <si>
    <t>28.45M</t>
  </si>
  <si>
    <t>32.50</t>
  </si>
  <si>
    <t>8.61%</t>
  </si>
  <si>
    <t>16.15%</t>
  </si>
  <si>
    <t>18.00</t>
  </si>
  <si>
    <t>15.93</t>
  </si>
  <si>
    <t>19.45</t>
  </si>
  <si>
    <t>16.72</t>
  </si>
  <si>
    <t>9.68M</t>
  </si>
  <si>
    <t>3.36</t>
  </si>
  <si>
    <t>29.28</t>
  </si>
  <si>
    <t>6.17M</t>
  </si>
  <si>
    <t>11.94</t>
  </si>
  <si>
    <t>3.82%</t>
  </si>
  <si>
    <t>10.83</t>
  </si>
  <si>
    <t>28.98</t>
  </si>
  <si>
    <t>-0.99%</t>
  </si>
  <si>
    <t>4.24M</t>
  </si>
  <si>
    <t>23.41</t>
  </si>
  <si>
    <t>16.34</t>
  </si>
  <si>
    <t>21.20</t>
  </si>
  <si>
    <t>1.81</t>
  </si>
  <si>
    <t>15.94</t>
  </si>
  <si>
    <t>8.82M</t>
  </si>
  <si>
    <t>24.51</t>
  </si>
  <si>
    <t>4.45%</t>
  </si>
  <si>
    <t>53.74</t>
  </si>
  <si>
    <t>6.25</t>
  </si>
  <si>
    <t>38.23</t>
  </si>
  <si>
    <t>30.92</t>
  </si>
  <si>
    <t>23.28</t>
  </si>
  <si>
    <t>15.81%</t>
  </si>
  <si>
    <t>21.07M</t>
  </si>
  <si>
    <t>47.77</t>
  </si>
  <si>
    <t>1.05</t>
  </si>
  <si>
    <t>6.03%</t>
  </si>
  <si>
    <t>23.80%</t>
  </si>
  <si>
    <t>24.12</t>
  </si>
  <si>
    <t>29.18</t>
  </si>
  <si>
    <t>25.87</t>
  </si>
  <si>
    <t>1.85</t>
  </si>
  <si>
    <t>9.75</t>
  </si>
  <si>
    <t>2.56</t>
  </si>
  <si>
    <t>1.49%</t>
  </si>
  <si>
    <t>32.21</t>
  </si>
  <si>
    <t>18.66</t>
  </si>
  <si>
    <t>18.28%</t>
  </si>
  <si>
    <t>24.81</t>
  </si>
  <si>
    <t>17.91</t>
  </si>
  <si>
    <t>11.79%</t>
  </si>
  <si>
    <t>0.87</t>
  </si>
  <si>
    <t>29.38</t>
  </si>
  <si>
    <t>4.42%</t>
  </si>
  <si>
    <t>20.16</t>
  </si>
  <si>
    <t>16.05</t>
  </si>
  <si>
    <t>2.48M</t>
  </si>
  <si>
    <t>13.01%</t>
  </si>
  <si>
    <t>5.63%</t>
  </si>
  <si>
    <t>38</t>
  </si>
  <si>
    <t>9</t>
  </si>
  <si>
    <t>15.26</t>
  </si>
  <si>
    <t>1.48</t>
  </si>
  <si>
    <t>8.89</t>
  </si>
  <si>
    <t>10.34%</t>
  </si>
  <si>
    <t>43.82M</t>
  </si>
  <si>
    <t>93.33M</t>
  </si>
  <si>
    <t>29.36</t>
  </si>
  <si>
    <t>8.93%</t>
  </si>
  <si>
    <t>6.92%</t>
  </si>
  <si>
    <t>20.54M</t>
  </si>
  <si>
    <t>20.73%</t>
  </si>
  <si>
    <t>24.41%</t>
  </si>
  <si>
    <t>107.99M</t>
  </si>
  <si>
    <t>20.28</t>
  </si>
  <si>
    <t>12.98%</t>
  </si>
  <si>
    <t>14.06M</t>
  </si>
  <si>
    <t>34.19</t>
  </si>
  <si>
    <t>321.02</t>
  </si>
  <si>
    <t>41.67%</t>
  </si>
  <si>
    <t>8.03M</t>
  </si>
  <si>
    <t>11.80</t>
  </si>
  <si>
    <t>12.37%</t>
  </si>
  <si>
    <t>38.87M</t>
  </si>
  <si>
    <t>21.29</t>
  </si>
  <si>
    <t>23.53</t>
  </si>
  <si>
    <t>49.88M</t>
  </si>
  <si>
    <t>22.38</t>
  </si>
  <si>
    <t>15.75%</t>
  </si>
  <si>
    <t>46.97%</t>
  </si>
  <si>
    <t>140.92M</t>
  </si>
  <si>
    <t>34.29</t>
  </si>
  <si>
    <t>34.14%</t>
  </si>
  <si>
    <t>20.65%</t>
  </si>
  <si>
    <t>19.83</t>
  </si>
  <si>
    <t>108.30</t>
  </si>
  <si>
    <t>17.37%</t>
  </si>
  <si>
    <t>49.99%</t>
  </si>
  <si>
    <t>608.28M</t>
  </si>
  <si>
    <t>16.10</t>
  </si>
  <si>
    <t>13.36</t>
  </si>
  <si>
    <t>14.10%</t>
  </si>
  <si>
    <t>125.75M</t>
  </si>
  <si>
    <t>12.05</t>
  </si>
  <si>
    <t>9.88</t>
  </si>
  <si>
    <t>151.21M</t>
  </si>
  <si>
    <t>8.58</t>
  </si>
  <si>
    <t>13.57%</t>
  </si>
  <si>
    <t>18.85%</t>
  </si>
  <si>
    <t>341.85M</t>
  </si>
  <si>
    <t>39.18M</t>
  </si>
  <si>
    <t>26.58</t>
  </si>
  <si>
    <t>34.66</t>
  </si>
  <si>
    <t>58.91M</t>
  </si>
  <si>
    <t>20.51</t>
  </si>
  <si>
    <t>24.14</t>
  </si>
  <si>
    <t>-0.73%</t>
  </si>
  <si>
    <t>6.26%</t>
  </si>
  <si>
    <t>66.32</t>
  </si>
  <si>
    <t>3.65</t>
  </si>
  <si>
    <t>18.15%</t>
  </si>
  <si>
    <t>419.72%</t>
  </si>
  <si>
    <t>1.06B</t>
  </si>
  <si>
    <t>6.43</t>
  </si>
  <si>
    <t>104.22%</t>
  </si>
  <si>
    <t>23.09M</t>
  </si>
  <si>
    <t>18.82</t>
  </si>
  <si>
    <t>19.44M</t>
  </si>
  <si>
    <t>32.25</t>
  </si>
  <si>
    <t>6.69</t>
  </si>
  <si>
    <t>26.53%</t>
  </si>
  <si>
    <t>1.40M</t>
  </si>
  <si>
    <t>19.48</t>
  </si>
  <si>
    <t>31.42%</t>
  </si>
  <si>
    <t>301.59M</t>
  </si>
  <si>
    <t>28.85</t>
  </si>
  <si>
    <t>24.27</t>
  </si>
  <si>
    <t>4.73%</t>
  </si>
  <si>
    <t>17.60M</t>
  </si>
  <si>
    <t>10.38</t>
  </si>
  <si>
    <t>0.56</t>
  </si>
  <si>
    <t>10.78</t>
  </si>
  <si>
    <t>18.58%</t>
  </si>
  <si>
    <t>14.49%</t>
  </si>
  <si>
    <t>3.06M</t>
  </si>
  <si>
    <t>29.37</t>
  </si>
  <si>
    <t>4.76%</t>
  </si>
  <si>
    <t>133.66M</t>
  </si>
  <si>
    <t>19.98%</t>
  </si>
  <si>
    <t>15.57%</t>
  </si>
  <si>
    <t>500.20M</t>
  </si>
  <si>
    <t>21.56</t>
  </si>
  <si>
    <t>7.14M</t>
  </si>
  <si>
    <t>21.74</t>
  </si>
  <si>
    <t>33.70</t>
  </si>
  <si>
    <t>-0.20%</t>
  </si>
  <si>
    <t>11.90M</t>
  </si>
  <si>
    <t>32.69</t>
  </si>
  <si>
    <t>2.50</t>
  </si>
  <si>
    <t>13.07%</t>
  </si>
  <si>
    <t>32.82</t>
  </si>
  <si>
    <t>28.29</t>
  </si>
  <si>
    <t>64.27M</t>
  </si>
  <si>
    <t>26.77</t>
  </si>
  <si>
    <t>47.27M</t>
  </si>
  <si>
    <t>15.68</t>
  </si>
  <si>
    <t>110.59M</t>
  </si>
  <si>
    <t>9.32</t>
  </si>
  <si>
    <t>-9.21%</t>
  </si>
  <si>
    <t>1.91%</t>
  </si>
  <si>
    <t>36.46</t>
  </si>
  <si>
    <t>27.11</t>
  </si>
  <si>
    <t>41.93M</t>
  </si>
  <si>
    <t>36.12</t>
  </si>
  <si>
    <t>44.01</t>
  </si>
  <si>
    <t>33.41M</t>
  </si>
  <si>
    <t>33.54</t>
  </si>
  <si>
    <t>21.18</t>
  </si>
  <si>
    <t>20.28%</t>
  </si>
  <si>
    <t>105.57M</t>
  </si>
  <si>
    <t>36.14</t>
  </si>
  <si>
    <t>3.06</t>
  </si>
  <si>
    <t>15.40</t>
  </si>
  <si>
    <t>388.50%</t>
  </si>
  <si>
    <t>162.57M</t>
  </si>
  <si>
    <t>16.64%</t>
  </si>
  <si>
    <t>12.24%</t>
  </si>
  <si>
    <t>20.42M</t>
  </si>
  <si>
    <t>31.39</t>
  </si>
  <si>
    <t>22.97</t>
  </si>
  <si>
    <t>18.54%</t>
  </si>
  <si>
    <t>72.02%</t>
  </si>
  <si>
    <t>110.61M</t>
  </si>
  <si>
    <t>28.59</t>
  </si>
  <si>
    <t>22.78</t>
  </si>
  <si>
    <t>13.94%</t>
  </si>
  <si>
    <t>7.85%</t>
  </si>
  <si>
    <t>69.67M</t>
  </si>
  <si>
    <t>33.99</t>
  </si>
  <si>
    <t>21.59</t>
  </si>
  <si>
    <t>21.40%</t>
  </si>
  <si>
    <t>24.64M</t>
  </si>
  <si>
    <t>1.41</t>
  </si>
  <si>
    <t>6.85</t>
  </si>
  <si>
    <t>18.62%</t>
  </si>
  <si>
    <t>2.34M</t>
  </si>
  <si>
    <t>22.56M</t>
  </si>
  <si>
    <t>48.37</t>
  </si>
  <si>
    <t>19.80%</t>
  </si>
  <si>
    <t>14.80%</t>
  </si>
  <si>
    <t>133.56M</t>
  </si>
  <si>
    <t>8.01</t>
  </si>
  <si>
    <t>27.92M</t>
  </si>
  <si>
    <t>12.14M</t>
  </si>
  <si>
    <t>11.15</t>
  </si>
  <si>
    <t>34.61</t>
  </si>
  <si>
    <t>3.61</t>
  </si>
  <si>
    <t>25.23</t>
  </si>
  <si>
    <t>21.08%</t>
  </si>
  <si>
    <t>34.01M</t>
  </si>
  <si>
    <t>23.77</t>
  </si>
  <si>
    <t>1.66</t>
  </si>
  <si>
    <t>18.75</t>
  </si>
  <si>
    <t>14.28%</t>
  </si>
  <si>
    <t>12.30%</t>
  </si>
  <si>
    <t>7.31M</t>
  </si>
  <si>
    <t>24.05</t>
  </si>
  <si>
    <t>18.45</t>
  </si>
  <si>
    <t>-0.12%</t>
  </si>
  <si>
    <t>13.53%</t>
  </si>
  <si>
    <t>25.08M</t>
  </si>
  <si>
    <t>21.95</t>
  </si>
  <si>
    <t>12.15%</t>
  </si>
  <si>
    <t>7.82%</t>
  </si>
  <si>
    <t>20.71M</t>
  </si>
  <si>
    <t>82.91</t>
  </si>
  <si>
    <t>28.14</t>
  </si>
  <si>
    <t>28.21%</t>
  </si>
  <si>
    <t>44.83%</t>
  </si>
  <si>
    <t>17.56M</t>
  </si>
  <si>
    <t>24.37</t>
  </si>
  <si>
    <t>28.24</t>
  </si>
  <si>
    <t>262.99M</t>
  </si>
  <si>
    <t>20.82</t>
  </si>
  <si>
    <t>19.69M</t>
  </si>
  <si>
    <t>74.73</t>
  </si>
  <si>
    <t>4.62</t>
  </si>
  <si>
    <t>16.18%</t>
  </si>
  <si>
    <t>22.03%</t>
  </si>
  <si>
    <t>52.73M</t>
  </si>
  <si>
    <t>24.58</t>
  </si>
  <si>
    <t>40.20M</t>
  </si>
  <si>
    <t>22.01</t>
  </si>
  <si>
    <t>19.93</t>
  </si>
  <si>
    <t>6.32%</t>
  </si>
  <si>
    <t>7.06M</t>
  </si>
  <si>
    <t>4.23</t>
  </si>
  <si>
    <t>22.14</t>
  </si>
  <si>
    <t>69.70M</t>
  </si>
  <si>
    <t>23.16</t>
  </si>
  <si>
    <t>12.54M</t>
  </si>
  <si>
    <t>30.03</t>
  </si>
  <si>
    <t>3.24</t>
  </si>
  <si>
    <t>20.08</t>
  </si>
  <si>
    <t>168.34M</t>
  </si>
  <si>
    <t>9.94</t>
  </si>
  <si>
    <t>35.64</t>
  </si>
  <si>
    <t>1.42M</t>
  </si>
  <si>
    <t>22.45</t>
  </si>
  <si>
    <t>22.29M</t>
  </si>
  <si>
    <t>18.75M</t>
  </si>
  <si>
    <t>14.21</t>
  </si>
  <si>
    <t>1.73</t>
  </si>
  <si>
    <t>7.73</t>
  </si>
  <si>
    <t>23.26M</t>
  </si>
  <si>
    <t>10.53</t>
  </si>
  <si>
    <t>15.91%</t>
  </si>
  <si>
    <t>18.31%</t>
  </si>
  <si>
    <t>2.90M</t>
  </si>
  <si>
    <t>17.31%</t>
  </si>
  <si>
    <t>11.46M</t>
  </si>
  <si>
    <t>11.12%</t>
  </si>
  <si>
    <t>9.87M</t>
  </si>
  <si>
    <t>18.34</t>
  </si>
  <si>
    <t>20.39</t>
  </si>
  <si>
    <t>20.80M</t>
  </si>
  <si>
    <t>38.19</t>
  </si>
  <si>
    <t>2.39</t>
  </si>
  <si>
    <t>27.78</t>
  </si>
  <si>
    <t>15.95%</t>
  </si>
  <si>
    <t>158.25%</t>
  </si>
  <si>
    <t>293.13M</t>
  </si>
  <si>
    <t>29.02</t>
  </si>
  <si>
    <t>50.38</t>
  </si>
  <si>
    <t>22.17%</t>
  </si>
  <si>
    <t>29.42%</t>
  </si>
  <si>
    <t>135.43M</t>
  </si>
  <si>
    <t>32.45</t>
  </si>
  <si>
    <t>27.20%</t>
  </si>
  <si>
    <t>45.68M</t>
  </si>
  <si>
    <t>26.56</t>
  </si>
  <si>
    <t>13.02%</t>
  </si>
  <si>
    <t>9.73M</t>
  </si>
  <si>
    <t>26.79</t>
  </si>
  <si>
    <t>25.79</t>
  </si>
  <si>
    <t>16.71%</t>
  </si>
  <si>
    <t>878.72K</t>
  </si>
  <si>
    <t>19.24</t>
  </si>
  <si>
    <t>2.23</t>
  </si>
  <si>
    <t>4.24%</t>
  </si>
  <si>
    <t>12.69M</t>
  </si>
  <si>
    <t>5.87</t>
  </si>
  <si>
    <t>16.46%</t>
  </si>
  <si>
    <t>22.77%</t>
  </si>
  <si>
    <t>51.47M</t>
  </si>
  <si>
    <t>15.03</t>
  </si>
  <si>
    <t>13.71</t>
  </si>
  <si>
    <t>12.67%</t>
  </si>
  <si>
    <t>39.22M</t>
  </si>
  <si>
    <t>32.04</t>
  </si>
  <si>
    <t>35.09</t>
  </si>
  <si>
    <t>14.50%</t>
  </si>
  <si>
    <t>130.10M</t>
  </si>
  <si>
    <t>30.16</t>
  </si>
  <si>
    <t>67.68</t>
  </si>
  <si>
    <t>7.57M</t>
  </si>
  <si>
    <t>47.98</t>
  </si>
  <si>
    <t>36.34</t>
  </si>
  <si>
    <t>53.53M</t>
  </si>
  <si>
    <t>23.60</t>
  </si>
  <si>
    <t>5.73M</t>
  </si>
  <si>
    <t>238.67</t>
  </si>
  <si>
    <t>13.19</t>
  </si>
  <si>
    <t>15.29</t>
  </si>
  <si>
    <t>50.50M</t>
  </si>
  <si>
    <t>14.04</t>
  </si>
  <si>
    <t>26.49%</t>
  </si>
  <si>
    <t>197.30M</t>
  </si>
  <si>
    <t>12.97%</t>
  </si>
  <si>
    <t>10.04%</t>
  </si>
  <si>
    <t>80.41M</t>
  </si>
  <si>
    <t>13.74</t>
  </si>
  <si>
    <t>8.49</t>
  </si>
  <si>
    <t>12.00%</t>
  </si>
  <si>
    <t>76.35M</t>
  </si>
  <si>
    <t>8.80%</t>
  </si>
  <si>
    <t>70.67M</t>
  </si>
  <si>
    <t>18.54</t>
  </si>
  <si>
    <t>10.46</t>
  </si>
  <si>
    <t>14.32</t>
  </si>
  <si>
    <t>-2.33%</t>
  </si>
  <si>
    <t>251.16M</t>
  </si>
  <si>
    <t>39.63</t>
  </si>
  <si>
    <t>55.17</t>
  </si>
  <si>
    <t>22.76%</t>
  </si>
  <si>
    <t>23.86%</t>
  </si>
  <si>
    <t>48.04M</t>
  </si>
  <si>
    <t>18.63</t>
  </si>
  <si>
    <t>13.59</t>
  </si>
  <si>
    <t>5.05%</t>
  </si>
  <si>
    <t>5.31%</t>
  </si>
  <si>
    <t>56.69M</t>
  </si>
  <si>
    <t>26.15</t>
  </si>
  <si>
    <t>24.16</t>
  </si>
  <si>
    <t>26.48%</t>
  </si>
  <si>
    <t>51.48M</t>
  </si>
  <si>
    <t>55.31</t>
  </si>
  <si>
    <t>12.83</t>
  </si>
  <si>
    <t>7.34%</t>
  </si>
  <si>
    <t>28.01</t>
  </si>
  <si>
    <t>8.12%</t>
  </si>
  <si>
    <t>477.62</t>
  </si>
  <si>
    <t>3.11%</t>
  </si>
  <si>
    <t>74.09M</t>
  </si>
  <si>
    <t>10.26%</t>
  </si>
  <si>
    <t>7.17%</t>
  </si>
  <si>
    <t>9.37M</t>
  </si>
  <si>
    <t>25.91</t>
  </si>
  <si>
    <t>2.25%</t>
  </si>
  <si>
    <t>20.96</t>
  </si>
  <si>
    <t>22.23M</t>
  </si>
  <si>
    <t>-3.26%</t>
  </si>
  <si>
    <t>28.63%</t>
  </si>
  <si>
    <t>1.08M</t>
  </si>
  <si>
    <t>23.92</t>
  </si>
  <si>
    <t>14.43</t>
  </si>
  <si>
    <t>573.14K</t>
  </si>
  <si>
    <t>52.15</t>
  </si>
  <si>
    <t>35.82</t>
  </si>
  <si>
    <t>13.79%</t>
  </si>
  <si>
    <t>82.54M</t>
  </si>
  <si>
    <t>19.47</t>
  </si>
  <si>
    <t>8.41</t>
  </si>
  <si>
    <t>5.89M</t>
  </si>
  <si>
    <t>16.77</t>
  </si>
  <si>
    <t>11.77</t>
  </si>
  <si>
    <t>99.36</t>
  </si>
  <si>
    <t>3.77</t>
  </si>
  <si>
    <t>26.38%</t>
  </si>
  <si>
    <t>14.07%</t>
  </si>
  <si>
    <t>35.73M</t>
  </si>
  <si>
    <t>20.66</t>
  </si>
  <si>
    <t>11.54</t>
  </si>
  <si>
    <t>1.02%</t>
  </si>
  <si>
    <t>26.38M</t>
  </si>
  <si>
    <t>21.84</t>
  </si>
  <si>
    <t>18.62M</t>
  </si>
  <si>
    <t>13.67</t>
  </si>
  <si>
    <t>2.60</t>
  </si>
  <si>
    <t>9.07</t>
  </si>
  <si>
    <t>5.25%</t>
  </si>
  <si>
    <t>40.64%</t>
  </si>
  <si>
    <t>59.44M</t>
  </si>
  <si>
    <t>87.01</t>
  </si>
  <si>
    <t>14.61</t>
  </si>
  <si>
    <t>74.88%</t>
  </si>
  <si>
    <t>4.59%</t>
  </si>
  <si>
    <t>40.24</t>
  </si>
  <si>
    <t>5.37</t>
  </si>
  <si>
    <t>7.49%</t>
  </si>
  <si>
    <t>23.25M</t>
  </si>
  <si>
    <t>3.85</t>
  </si>
  <si>
    <t>12.73%</t>
  </si>
  <si>
    <t>33.79M</t>
  </si>
  <si>
    <t>56.52</t>
  </si>
  <si>
    <t>42.00</t>
  </si>
  <si>
    <t>115.27%</t>
  </si>
  <si>
    <t>25.30M</t>
  </si>
  <si>
    <t>85.93</t>
  </si>
  <si>
    <t>22.05M</t>
  </si>
  <si>
    <t>9.03</t>
  </si>
  <si>
    <t>15.20</t>
  </si>
  <si>
    <t>4.48%</t>
  </si>
  <si>
    <t>12.75M</t>
  </si>
  <si>
    <t>14.31%</t>
  </si>
  <si>
    <t>33.25%</t>
  </si>
  <si>
    <t>24.46M</t>
  </si>
  <si>
    <t>32.74</t>
  </si>
  <si>
    <t>65.83M</t>
  </si>
  <si>
    <t>28.31</t>
  </si>
  <si>
    <t>24.99</t>
  </si>
  <si>
    <t>9.72%</t>
  </si>
  <si>
    <t>21.79M</t>
  </si>
  <si>
    <t>13.54</t>
  </si>
  <si>
    <t>21.47M</t>
  </si>
  <si>
    <t>28.07</t>
  </si>
  <si>
    <t>26.47</t>
  </si>
  <si>
    <t>34.93M</t>
  </si>
  <si>
    <t>38.85</t>
  </si>
  <si>
    <t>41.52</t>
  </si>
  <si>
    <t>27.21%</t>
  </si>
  <si>
    <t>42.84%</t>
  </si>
  <si>
    <t>638.60M</t>
  </si>
  <si>
    <t>107.20</t>
  </si>
  <si>
    <t>-0.68%</t>
  </si>
  <si>
    <t>13.62M</t>
  </si>
  <si>
    <t>48.85</t>
  </si>
  <si>
    <t>82.40</t>
  </si>
  <si>
    <t>56.10%</t>
  </si>
  <si>
    <t>9.01%</t>
  </si>
  <si>
    <t>45.23M</t>
  </si>
  <si>
    <t>52.52</t>
  </si>
  <si>
    <t>362.99M</t>
  </si>
  <si>
    <t>39.47</t>
  </si>
  <si>
    <t>18.66%</t>
  </si>
  <si>
    <t>378.94M</t>
  </si>
  <si>
    <t>30.19</t>
  </si>
  <si>
    <t>25.24%</t>
  </si>
  <si>
    <t>64.56M</t>
  </si>
  <si>
    <t>36.67</t>
  </si>
  <si>
    <t>31.84</t>
  </si>
  <si>
    <t>22.60M</t>
  </si>
  <si>
    <t>34.14</t>
  </si>
  <si>
    <t>76.69M</t>
  </si>
  <si>
    <t>24.82</t>
  </si>
  <si>
    <t>27.26</t>
  </si>
  <si>
    <t>7.50%</t>
  </si>
  <si>
    <t>83.46M</t>
  </si>
  <si>
    <t>67.39M</t>
  </si>
  <si>
    <t>23.61</t>
  </si>
  <si>
    <t>12.33</t>
  </si>
  <si>
    <t>4.34%</t>
  </si>
  <si>
    <t>5.60M</t>
  </si>
  <si>
    <t>32.29</t>
  </si>
  <si>
    <t>22.49%</t>
  </si>
  <si>
    <t>96.47M</t>
  </si>
  <si>
    <t>16.36</t>
  </si>
  <si>
    <t>10.20</t>
  </si>
  <si>
    <t>11.05%</t>
  </si>
  <si>
    <t>129.87M</t>
  </si>
  <si>
    <t>3.18%</t>
  </si>
  <si>
    <t>490.58K</t>
  </si>
  <si>
    <t>8.18</t>
  </si>
  <si>
    <t>10.10</t>
  </si>
  <si>
    <t>10.17%</t>
  </si>
  <si>
    <t>11.09%</t>
  </si>
  <si>
    <t>8.48M</t>
  </si>
  <si>
    <t>19.65</t>
  </si>
  <si>
    <t>2.89</t>
  </si>
  <si>
    <t>14.47</t>
  </si>
  <si>
    <t>36.95M</t>
  </si>
  <si>
    <t>19.37</t>
  </si>
  <si>
    <t>42.25%</t>
  </si>
  <si>
    <t>75.95M</t>
  </si>
  <si>
    <t>29.52</t>
  </si>
  <si>
    <t>25.85%</t>
  </si>
  <si>
    <t>144.17</t>
  </si>
  <si>
    <t>61.23</t>
  </si>
  <si>
    <t>46.09%</t>
  </si>
  <si>
    <t>268.53%</t>
  </si>
  <si>
    <t>84.85M</t>
  </si>
  <si>
    <t>14.69</t>
  </si>
  <si>
    <t>3.33</t>
  </si>
  <si>
    <t>44.09</t>
  </si>
  <si>
    <t>9.26%</t>
  </si>
  <si>
    <t>36.26M</t>
  </si>
  <si>
    <t>13.97</t>
  </si>
  <si>
    <t>1.75</t>
  </si>
  <si>
    <t>20.50</t>
  </si>
  <si>
    <t>18.82%</t>
  </si>
  <si>
    <t>8.32M</t>
  </si>
  <si>
    <t>20.20</t>
  </si>
  <si>
    <t>126.14</t>
  </si>
  <si>
    <t>4.66%</t>
  </si>
  <si>
    <t>118.43M</t>
  </si>
  <si>
    <t>22.06</t>
  </si>
  <si>
    <t>54.24</t>
  </si>
  <si>
    <t>17.29M</t>
  </si>
  <si>
    <t>55.03</t>
  </si>
  <si>
    <t>6.00M</t>
  </si>
  <si>
    <t>28.44</t>
  </si>
  <si>
    <t>42.07</t>
  </si>
  <si>
    <t>26.11M</t>
  </si>
  <si>
    <t>43.14</t>
  </si>
  <si>
    <t>3.64</t>
  </si>
  <si>
    <t>41.27</t>
  </si>
  <si>
    <t>11.13M</t>
  </si>
  <si>
    <t>Overall (5218 Total Components)</t>
  </si>
  <si>
    <t>1,387 (27%)</t>
  </si>
  <si>
    <t>321 (6%)</t>
  </si>
  <si>
    <t>173 (3%)</t>
  </si>
  <si>
    <t>97 (2%)</t>
  </si>
  <si>
    <t>74 (1%)</t>
  </si>
  <si>
    <t>181 (3%)</t>
  </si>
  <si>
    <t>737 (14%)</t>
  </si>
  <si>
    <t>388 (7%)</t>
  </si>
  <si>
    <t>286 (5%)</t>
  </si>
  <si>
    <t>207 (4%)</t>
  </si>
  <si>
    <t>143 (3%)</t>
  </si>
  <si>
    <t>299 (6%)</t>
  </si>
  <si>
    <t>650</t>
  </si>
  <si>
    <t>-67</t>
  </si>
  <si>
    <t>-113</t>
  </si>
  <si>
    <t>-110</t>
  </si>
  <si>
    <t>-69</t>
  </si>
  <si>
    <t>-118</t>
  </si>
  <si>
    <t>NYSE (1909 Total Components)</t>
  </si>
  <si>
    <t>628 (33%)</t>
  </si>
  <si>
    <t>150 (8%)</t>
  </si>
  <si>
    <t>93 (5%)</t>
  </si>
  <si>
    <t>56 (3%)</t>
  </si>
  <si>
    <t>43 (2%)</t>
  </si>
  <si>
    <t>97 (5%)</t>
  </si>
  <si>
    <t>144 (8%)</t>
  </si>
  <si>
    <t>79 (4%)</t>
  </si>
  <si>
    <t>54 (3%)</t>
  </si>
  <si>
    <t>20 (1%)</t>
  </si>
  <si>
    <t>57 (3%)</t>
  </si>
  <si>
    <t>484</t>
  </si>
  <si>
    <t>71</t>
  </si>
  <si>
    <t>18</t>
  </si>
  <si>
    <t>23</t>
  </si>
  <si>
    <t>NASDAQ (3101 Total Components)</t>
  </si>
  <si>
    <t>687 (22%)</t>
  </si>
  <si>
    <t>142 (5%)</t>
  </si>
  <si>
    <t>61 (2%)</t>
  </si>
  <si>
    <t>35 (1%)</t>
  </si>
  <si>
    <t>26 (1%)</t>
  </si>
  <si>
    <t>65 (2%)</t>
  </si>
  <si>
    <t>559 (18%)</t>
  </si>
  <si>
    <t>293 (9%)</t>
  </si>
  <si>
    <t>222 (7%)</t>
  </si>
  <si>
    <t>166 (5%)</t>
  </si>
  <si>
    <t>120 (4%)</t>
  </si>
  <si>
    <t>230 (7%)</t>
  </si>
  <si>
    <t>128</t>
  </si>
  <si>
    <t>-151</t>
  </si>
  <si>
    <t>-161</t>
  </si>
  <si>
    <t>-131</t>
  </si>
  <si>
    <t>-165</t>
  </si>
  <si>
    <t>NYSE Arca (208 Total Components)</t>
  </si>
  <si>
    <t>72 (35%)</t>
  </si>
  <si>
    <t>29 (14%)</t>
  </si>
  <si>
    <t>19 (9%)</t>
  </si>
  <si>
    <t>5 (2%)</t>
  </si>
  <si>
    <t>34 (16%)</t>
  </si>
  <si>
    <t>16 (8%)</t>
  </si>
  <si>
    <t>3 (1%)</t>
  </si>
  <si>
    <t>13</t>
  </si>
  <si>
    <t>2</t>
  </si>
  <si>
    <t>7</t>
  </si>
  <si>
    <t>CPER</t>
  </si>
  <si>
    <t>GLD</t>
  </si>
  <si>
    <t>USO</t>
  </si>
  <si>
    <t>UUP</t>
  </si>
  <si>
    <t>CPER/GLD</t>
  </si>
  <si>
    <t>1991.27</t>
  </si>
  <si>
    <t>901.08</t>
  </si>
  <si>
    <t>8146.57</t>
  </si>
  <si>
    <t>652.35</t>
  </si>
  <si>
    <t>7694.66</t>
  </si>
  <si>
    <t>4086.87</t>
  </si>
  <si>
    <t>370.36</t>
  </si>
  <si>
    <t>3550.29</t>
  </si>
  <si>
    <t>596.94</t>
  </si>
  <si>
    <t>12430.95</t>
  </si>
  <si>
    <t>1.20</t>
  </si>
  <si>
    <t>7918.45</t>
  </si>
  <si>
    <t>5536.42</t>
  </si>
  <si>
    <t>728.98</t>
  </si>
  <si>
    <t>1666.08</t>
  </si>
  <si>
    <t>347.95</t>
  </si>
  <si>
    <t>19636.18</t>
  </si>
  <si>
    <t>1614.75</t>
  </si>
  <si>
    <t>212.41</t>
  </si>
  <si>
    <t>Market Dashboard</t>
  </si>
  <si>
    <t>The dashboard pulls historical stock price data using yfinance in Python. This allows for easy access to stock price data for multiple tickers over a specified date range</t>
  </si>
  <si>
    <t>Using Excel formulas, I transformed the imported data into easily digestible performance indicators for various sectors and factors.</t>
  </si>
  <si>
    <t>Overview:</t>
  </si>
  <si>
    <t>Additional data is collected through web scraping via Power Query from reputable financial websites like Barchart, which provides data points not directly available through yfinance. This includes sector performance, % of stocks above moving averages within those sectors, and other relevant financial metrics</t>
  </si>
  <si>
    <t xml:space="preserve">This Excel dashboard is a  tool for analyzing performance trends and market breadth leveraging  Python and Power Query within Excel.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</si>
</sst>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"/>
    <numFmt numFmtId="166" formatCode="0.0000%"/>
    <numFmt numFmtId="167" formatCode="0.000"/>
  </numFmts>
  <fonts count="25" x14ac:knownFonts="1">
    <font>
      <sz val="10"/>
      <color theme="1"/>
      <name val="Arial Nova"/>
      <family val="2"/>
    </font>
    <font>
      <sz val="10"/>
      <color theme="1"/>
      <name val="Arial Nova"/>
      <family val="2"/>
    </font>
    <font>
      <b/>
      <sz val="10"/>
      <color theme="1"/>
      <name val="Arial Nova"/>
      <family val="2"/>
    </font>
    <font>
      <sz val="10"/>
      <color theme="0"/>
      <name val="Arial Nova"/>
      <family val="2"/>
    </font>
    <font>
      <sz val="8"/>
      <name val="Arial Nova"/>
      <family val="2"/>
    </font>
    <font>
      <sz val="10"/>
      <name val="Arial Nova"/>
      <family val="2"/>
    </font>
    <font>
      <b/>
      <sz val="11"/>
      <color theme="1"/>
      <name val="Arial Nova"/>
      <family val="2"/>
    </font>
    <font>
      <b/>
      <sz val="12"/>
      <color theme="1"/>
      <name val="Arial Nova"/>
      <family val="2"/>
    </font>
    <font>
      <sz val="14"/>
      <color theme="1"/>
      <name val="Arial Nova"/>
      <family val="2"/>
    </font>
    <font>
      <sz val="9"/>
      <color theme="1"/>
      <name val="Arial Nova"/>
      <family val="2"/>
    </font>
    <font>
      <sz val="9"/>
      <color theme="0"/>
      <name val="Arial Nova"/>
      <family val="2"/>
    </font>
    <font>
      <sz val="9"/>
      <name val="Arial Nova"/>
      <family val="2"/>
    </font>
    <font>
      <sz val="8"/>
      <color theme="1"/>
      <name val="Arial Nova"/>
      <family val="2"/>
    </font>
    <font>
      <b/>
      <sz val="14"/>
      <name val="Arial Nova"/>
      <family val="2"/>
    </font>
    <font>
      <sz val="11"/>
      <color theme="1"/>
      <name val="Arial Nova"/>
      <family val="2"/>
    </font>
    <font>
      <sz val="8"/>
      <color theme="0"/>
      <name val="Arial Nova"/>
      <family val="2"/>
    </font>
    <font>
      <b/>
      <sz val="8"/>
      <color theme="1"/>
      <name val="Arial Nova"/>
      <family val="2"/>
    </font>
    <font>
      <b/>
      <sz val="9"/>
      <color theme="1"/>
      <name val="Arial Nova"/>
      <family val="2"/>
    </font>
    <font>
      <b/>
      <sz val="8"/>
      <color theme="0"/>
      <name val="Arial Nova"/>
      <family val="2"/>
    </font>
    <font>
      <sz val="7"/>
      <color theme="1"/>
      <name val="Arial Nova"/>
      <family val="2"/>
    </font>
    <font>
      <sz val="14"/>
      <name val="Calibri"/>
      <family val="2"/>
      <scheme val="minor"/>
    </font>
    <font>
      <sz val="12"/>
      <color theme="1"/>
      <name val="Arial Nova"/>
      <family val="2"/>
    </font>
    <font>
      <b/>
      <sz val="14"/>
      <color theme="1"/>
      <name val="Arial Nova"/>
      <family val="2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249977111117893"/>
      </top>
      <bottom style="hair">
        <color theme="0" tint="-0.34998626667073579"/>
      </bottom>
      <diagonal/>
    </border>
    <border>
      <left/>
      <right/>
      <top style="thin">
        <color theme="0" tint="-0.249977111117893"/>
      </top>
      <bottom/>
      <diagonal/>
    </border>
    <border>
      <left style="hair">
        <color theme="0" tint="-0.34998626667073579"/>
      </left>
      <right style="thin">
        <color theme="0" tint="-0.249977111117893"/>
      </right>
      <top style="thin">
        <color theme="0" tint="-0.249977111117893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249977111117893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hair">
        <color theme="0" tint="-0.34998626667073579"/>
      </left>
      <right style="thin">
        <color theme="0" tint="-0.249977111117893"/>
      </right>
      <top style="hair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medium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249977111117893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34998626667073579"/>
      </right>
      <top style="thin">
        <color theme="0" tint="-0.249977111117893"/>
      </top>
      <bottom style="hair">
        <color theme="0" tint="-0.34998626667073579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medium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theme="0" tint="-0.34998626667073579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hair">
        <color theme="0" tint="-0.34998626667073579"/>
      </left>
      <right style="thin">
        <color theme="0" tint="-0.249977111117893"/>
      </right>
      <top style="hair">
        <color theme="0" tint="-0.34998626667073579"/>
      </top>
      <bottom style="medium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hair">
        <color theme="0" tint="-0.34998626667073579"/>
      </left>
      <right style="medium">
        <color indexed="64"/>
      </right>
      <top style="thin">
        <color theme="0" tint="-0.249977111117893"/>
      </top>
      <bottom style="hair">
        <color theme="0" tint="-0.34998626667073579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thin">
        <color theme="0" tint="-0.249977111117893"/>
      </bottom>
      <diagonal/>
    </border>
    <border>
      <left style="hair">
        <color theme="0" tint="-0.34998626667073579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34998626667073579"/>
      </right>
      <top style="thin">
        <color theme="0" tint="-0.249977111117893"/>
      </top>
      <bottom style="medium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0">
    <xf numFmtId="0" fontId="0" fillId="0" borderId="0" xfId="0"/>
    <xf numFmtId="14" fontId="0" fillId="0" borderId="0" xfId="0" applyNumberFormat="1"/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2" quotePrefix="1" applyNumberFormat="1" applyFont="1" applyBorder="1" applyAlignment="1">
      <alignment horizontal="center" vertical="center"/>
    </xf>
    <xf numFmtId="10" fontId="5" fillId="0" borderId="0" xfId="2" applyNumberFormat="1" applyFont="1" applyBorder="1" applyAlignment="1">
      <alignment horizontal="center" vertical="center"/>
    </xf>
    <xf numFmtId="10" fontId="0" fillId="0" borderId="0" xfId="2" applyNumberFormat="1" applyFon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64" fontId="8" fillId="0" borderId="0" xfId="2" applyNumberFormat="1" applyFont="1" applyBorder="1" applyAlignment="1">
      <alignment horizontal="center" vertical="center"/>
    </xf>
    <xf numFmtId="164" fontId="9" fillId="0" borderId="0" xfId="2" quotePrefix="1" applyNumberFormat="1" applyFont="1" applyBorder="1" applyAlignment="1">
      <alignment horizontal="center" vertical="center"/>
    </xf>
    <xf numFmtId="164" fontId="9" fillId="0" borderId="0" xfId="2" applyNumberFormat="1" applyFont="1" applyBorder="1" applyAlignment="1">
      <alignment horizontal="center" vertical="center"/>
    </xf>
    <xf numFmtId="164" fontId="12" fillId="0" borderId="0" xfId="2" applyNumberFormat="1" applyFont="1" applyBorder="1" applyAlignment="1">
      <alignment horizontal="center" vertical="center"/>
    </xf>
    <xf numFmtId="0" fontId="9" fillId="0" borderId="0" xfId="0" applyFont="1"/>
    <xf numFmtId="0" fontId="12" fillId="0" borderId="0" xfId="0" applyFont="1"/>
    <xf numFmtId="164" fontId="14" fillId="0" borderId="0" xfId="2" applyNumberFormat="1" applyFont="1" applyBorder="1" applyAlignment="1">
      <alignment horizontal="center" vertical="center"/>
    </xf>
    <xf numFmtId="164" fontId="12" fillId="0" borderId="4" xfId="2" quotePrefix="1" applyNumberFormat="1" applyFont="1" applyBorder="1" applyAlignment="1">
      <alignment horizontal="center" vertical="center"/>
    </xf>
    <xf numFmtId="164" fontId="4" fillId="0" borderId="4" xfId="2" applyNumberFormat="1" applyFont="1" applyBorder="1" applyAlignment="1">
      <alignment horizontal="center" vertical="center"/>
    </xf>
    <xf numFmtId="164" fontId="12" fillId="0" borderId="4" xfId="2" applyNumberFormat="1" applyFont="1" applyBorder="1" applyAlignment="1">
      <alignment horizontal="center" vertical="center"/>
    </xf>
    <xf numFmtId="164" fontId="12" fillId="0" borderId="0" xfId="2" quotePrefix="1" applyNumberFormat="1" applyFont="1" applyBorder="1" applyAlignment="1">
      <alignment horizontal="center" vertical="center"/>
    </xf>
    <xf numFmtId="164" fontId="4" fillId="0" borderId="0" xfId="2" applyNumberFormat="1" applyFont="1" applyBorder="1" applyAlignment="1">
      <alignment horizontal="center" vertical="center"/>
    </xf>
    <xf numFmtId="164" fontId="12" fillId="0" borderId="8" xfId="2" quotePrefix="1" applyNumberFormat="1" applyFont="1" applyBorder="1" applyAlignment="1">
      <alignment horizontal="center" vertical="center"/>
    </xf>
    <xf numFmtId="164" fontId="4" fillId="0" borderId="8" xfId="2" applyNumberFormat="1" applyFont="1" applyBorder="1" applyAlignment="1">
      <alignment horizontal="center" vertical="center"/>
    </xf>
    <xf numFmtId="164" fontId="12" fillId="0" borderId="8" xfId="2" applyNumberFormat="1" applyFont="1" applyBorder="1" applyAlignment="1">
      <alignment horizontal="center" vertical="center"/>
    </xf>
    <xf numFmtId="10" fontId="12" fillId="0" borderId="0" xfId="2" quotePrefix="1" applyNumberFormat="1" applyFont="1" applyBorder="1" applyAlignment="1">
      <alignment horizontal="center" vertical="center"/>
    </xf>
    <xf numFmtId="10" fontId="4" fillId="0" borderId="0" xfId="2" applyNumberFormat="1" applyFont="1" applyBorder="1" applyAlignment="1">
      <alignment horizontal="center" vertical="center"/>
    </xf>
    <xf numFmtId="10" fontId="12" fillId="0" borderId="0" xfId="2" applyNumberFormat="1" applyFont="1" applyBorder="1" applyAlignment="1">
      <alignment horizontal="center" vertical="center"/>
    </xf>
    <xf numFmtId="10" fontId="12" fillId="0" borderId="8" xfId="2" quotePrefix="1" applyNumberFormat="1" applyFont="1" applyBorder="1" applyAlignment="1">
      <alignment horizontal="center" vertical="center"/>
    </xf>
    <xf numFmtId="10" fontId="4" fillId="0" borderId="8" xfId="2" applyNumberFormat="1" applyFont="1" applyBorder="1" applyAlignment="1">
      <alignment horizontal="center" vertical="center"/>
    </xf>
    <xf numFmtId="10" fontId="12" fillId="0" borderId="8" xfId="2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165" fontId="0" fillId="0" borderId="0" xfId="0" applyNumberFormat="1"/>
    <xf numFmtId="43" fontId="0" fillId="0" borderId="0" xfId="1" applyFont="1"/>
    <xf numFmtId="9" fontId="0" fillId="0" borderId="0" xfId="2" applyFont="1"/>
    <xf numFmtId="10" fontId="0" fillId="0" borderId="0" xfId="2" applyNumberFormat="1" applyFont="1"/>
    <xf numFmtId="166" fontId="0" fillId="0" borderId="0" xfId="2" applyNumberFormat="1" applyFont="1"/>
    <xf numFmtId="43" fontId="0" fillId="0" borderId="0" xfId="1" applyFont="1" applyAlignment="1">
      <alignment horizontal="right"/>
    </xf>
    <xf numFmtId="9" fontId="12" fillId="0" borderId="4" xfId="2" applyFont="1" applyBorder="1" applyAlignment="1">
      <alignment horizontal="center" vertical="center"/>
    </xf>
    <xf numFmtId="9" fontId="12" fillId="0" borderId="5" xfId="2" applyFont="1" applyBorder="1" applyAlignment="1">
      <alignment horizontal="center" vertical="center"/>
    </xf>
    <xf numFmtId="9" fontId="12" fillId="0" borderId="0" xfId="2" applyFont="1" applyBorder="1" applyAlignment="1">
      <alignment horizontal="center" vertical="center"/>
    </xf>
    <xf numFmtId="164" fontId="12" fillId="0" borderId="6" xfId="2" applyNumberFormat="1" applyFont="1" applyBorder="1" applyAlignment="1">
      <alignment horizontal="center" vertical="center"/>
    </xf>
    <xf numFmtId="9" fontId="12" fillId="0" borderId="8" xfId="2" applyFont="1" applyBorder="1" applyAlignment="1">
      <alignment horizontal="center" vertical="center"/>
    </xf>
    <xf numFmtId="164" fontId="12" fillId="0" borderId="9" xfId="2" applyNumberFormat="1" applyFont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2" fontId="12" fillId="0" borderId="2" xfId="1" applyNumberFormat="1" applyFont="1" applyBorder="1" applyAlignment="1">
      <alignment horizontal="center" vertical="center"/>
    </xf>
    <xf numFmtId="1" fontId="12" fillId="0" borderId="17" xfId="1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2" fontId="12" fillId="0" borderId="21" xfId="1" applyNumberFormat="1" applyFont="1" applyBorder="1" applyAlignment="1">
      <alignment horizontal="center" vertical="center"/>
    </xf>
    <xf numFmtId="10" fontId="12" fillId="0" borderId="10" xfId="2" quotePrefix="1" applyNumberFormat="1" applyFont="1" applyBorder="1" applyAlignment="1">
      <alignment horizontal="center" vertical="center"/>
    </xf>
    <xf numFmtId="10" fontId="12" fillId="0" borderId="11" xfId="2" quotePrefix="1" applyNumberFormat="1" applyFont="1" applyBorder="1" applyAlignment="1">
      <alignment horizontal="center" vertical="center"/>
    </xf>
    <xf numFmtId="2" fontId="12" fillId="0" borderId="10" xfId="1" applyNumberFormat="1" applyFont="1" applyBorder="1" applyAlignment="1">
      <alignment horizontal="center" vertical="center"/>
    </xf>
    <xf numFmtId="2" fontId="12" fillId="0" borderId="10" xfId="1" applyNumberFormat="1" applyFont="1" applyFill="1" applyBorder="1" applyAlignment="1">
      <alignment horizontal="center" vertical="center"/>
    </xf>
    <xf numFmtId="2" fontId="12" fillId="0" borderId="22" xfId="1" applyNumberFormat="1" applyFont="1" applyBorder="1" applyAlignment="1">
      <alignment horizontal="center" vertical="center"/>
    </xf>
    <xf numFmtId="10" fontId="12" fillId="0" borderId="22" xfId="2" quotePrefix="1" applyNumberFormat="1" applyFont="1" applyBorder="1" applyAlignment="1">
      <alignment horizontal="center" vertical="center"/>
    </xf>
    <xf numFmtId="10" fontId="12" fillId="0" borderId="23" xfId="2" quotePrefix="1" applyNumberFormat="1" applyFont="1" applyBorder="1" applyAlignment="1">
      <alignment horizontal="center" vertical="center"/>
    </xf>
    <xf numFmtId="43" fontId="0" fillId="0" borderId="0" xfId="0" applyNumberFormat="1"/>
    <xf numFmtId="2" fontId="0" fillId="0" borderId="0" xfId="0" applyNumberFormat="1" applyAlignment="1">
      <alignment horizontal="right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2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164" fontId="0" fillId="0" borderId="8" xfId="2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11" xfId="2" applyNumberFormat="1" applyFont="1" applyBorder="1" applyAlignment="1">
      <alignment horizontal="center" vertical="center"/>
    </xf>
    <xf numFmtId="164" fontId="0" fillId="0" borderId="23" xfId="2" applyNumberFormat="1" applyFont="1" applyBorder="1" applyAlignment="1">
      <alignment horizontal="center" vertical="center"/>
    </xf>
    <xf numFmtId="43" fontId="12" fillId="0" borderId="2" xfId="1" applyFont="1" applyBorder="1" applyAlignment="1">
      <alignment horizontal="right" vertical="center"/>
    </xf>
    <xf numFmtId="0" fontId="11" fillId="0" borderId="13" xfId="0" applyFont="1" applyBorder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9" fontId="9" fillId="0" borderId="2" xfId="2" applyFont="1" applyBorder="1" applyAlignment="1">
      <alignment horizontal="center"/>
    </xf>
    <xf numFmtId="164" fontId="12" fillId="0" borderId="5" xfId="2" applyNumberFormat="1" applyFont="1" applyBorder="1" applyAlignment="1">
      <alignment horizontal="center" vertical="center"/>
    </xf>
    <xf numFmtId="164" fontId="12" fillId="0" borderId="3" xfId="2" applyNumberFormat="1" applyFont="1" applyBorder="1" applyAlignment="1">
      <alignment horizontal="center" vertical="center"/>
    </xf>
    <xf numFmtId="164" fontId="12" fillId="0" borderId="1" xfId="2" applyNumberFormat="1" applyFont="1" applyBorder="1" applyAlignment="1">
      <alignment horizontal="center" vertical="center"/>
    </xf>
    <xf numFmtId="164" fontId="12" fillId="0" borderId="7" xfId="2" applyNumberFormat="1" applyFont="1" applyBorder="1" applyAlignment="1">
      <alignment horizontal="center" vertical="center"/>
    </xf>
    <xf numFmtId="164" fontId="1" fillId="0" borderId="0" xfId="2" applyNumberFormat="1" applyFont="1" applyBorder="1" applyAlignment="1">
      <alignment horizontal="center" vertical="center"/>
    </xf>
    <xf numFmtId="2" fontId="12" fillId="3" borderId="2" xfId="1" applyNumberFormat="1" applyFont="1" applyFill="1" applyBorder="1" applyAlignment="1">
      <alignment horizontal="center" vertical="center"/>
    </xf>
    <xf numFmtId="9" fontId="12" fillId="0" borderId="29" xfId="2" applyFont="1" applyBorder="1" applyAlignment="1">
      <alignment horizontal="center" vertical="center"/>
    </xf>
    <xf numFmtId="9" fontId="12" fillId="0" borderId="0" xfId="2" applyFont="1" applyFill="1" applyBorder="1" applyAlignment="1">
      <alignment horizontal="center" vertical="center"/>
    </xf>
    <xf numFmtId="9" fontId="12" fillId="0" borderId="0" xfId="2" applyFont="1"/>
    <xf numFmtId="164" fontId="12" fillId="0" borderId="31" xfId="2" applyNumberFormat="1" applyFont="1" applyBorder="1" applyAlignment="1">
      <alignment horizontal="center" vertical="center"/>
    </xf>
    <xf numFmtId="43" fontId="12" fillId="0" borderId="0" xfId="1" applyFont="1" applyBorder="1" applyAlignment="1">
      <alignment horizontal="center" vertical="center"/>
    </xf>
    <xf numFmtId="43" fontId="12" fillId="0" borderId="0" xfId="1" applyFont="1" applyBorder="1" applyAlignment="1">
      <alignment horizontal="right" vertical="center"/>
    </xf>
    <xf numFmtId="164" fontId="9" fillId="0" borderId="0" xfId="2" applyNumberFormat="1" applyFont="1" applyFill="1" applyBorder="1" applyAlignment="1">
      <alignment horizontal="center" vertical="center"/>
    </xf>
    <xf numFmtId="164" fontId="12" fillId="0" borderId="0" xfId="2" quotePrefix="1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>
      <alignment horizontal="center" vertical="center"/>
    </xf>
    <xf numFmtId="164" fontId="12" fillId="0" borderId="0" xfId="2" applyNumberFormat="1" applyFont="1" applyFill="1" applyBorder="1" applyAlignment="1">
      <alignment horizontal="center" vertical="center"/>
    </xf>
    <xf numFmtId="164" fontId="12" fillId="0" borderId="32" xfId="2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15" fillId="2" borderId="35" xfId="0" applyFont="1" applyFill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2" fontId="4" fillId="0" borderId="39" xfId="0" applyNumberFormat="1" applyFont="1" applyBorder="1" applyAlignment="1">
      <alignment horizontal="center" vertical="center"/>
    </xf>
    <xf numFmtId="164" fontId="12" fillId="0" borderId="40" xfId="2" quotePrefix="1" applyNumberFormat="1" applyFont="1" applyBorder="1" applyAlignment="1">
      <alignment horizontal="center" vertical="center"/>
    </xf>
    <xf numFmtId="164" fontId="4" fillId="0" borderId="40" xfId="2" applyNumberFormat="1" applyFont="1" applyBorder="1" applyAlignment="1">
      <alignment horizontal="center" vertical="center"/>
    </xf>
    <xf numFmtId="164" fontId="12" fillId="0" borderId="40" xfId="2" applyNumberFormat="1" applyFont="1" applyBorder="1" applyAlignment="1">
      <alignment horizontal="center" vertical="center"/>
    </xf>
    <xf numFmtId="164" fontId="12" fillId="0" borderId="39" xfId="2" applyNumberFormat="1" applyFont="1" applyBorder="1" applyAlignment="1">
      <alignment horizontal="center" vertical="center"/>
    </xf>
    <xf numFmtId="164" fontId="12" fillId="0" borderId="41" xfId="2" applyNumberFormat="1" applyFont="1" applyBorder="1" applyAlignment="1">
      <alignment horizontal="center" vertical="center"/>
    </xf>
    <xf numFmtId="164" fontId="12" fillId="0" borderId="42" xfId="2" applyNumberFormat="1" applyFont="1" applyBorder="1" applyAlignment="1">
      <alignment horizontal="center" vertical="center"/>
    </xf>
    <xf numFmtId="9" fontId="12" fillId="0" borderId="40" xfId="2" applyFont="1" applyBorder="1" applyAlignment="1">
      <alignment horizontal="center" vertical="center"/>
    </xf>
    <xf numFmtId="9" fontId="12" fillId="0" borderId="43" xfId="2" applyFont="1" applyBorder="1" applyAlignment="1">
      <alignment horizontal="center" vertical="center"/>
    </xf>
    <xf numFmtId="9" fontId="12" fillId="0" borderId="41" xfId="2" applyFont="1" applyBorder="1" applyAlignment="1">
      <alignment horizontal="center" vertical="center"/>
    </xf>
    <xf numFmtId="43" fontId="12" fillId="0" borderId="44" xfId="1" applyFont="1" applyBorder="1" applyAlignment="1">
      <alignment horizontal="right" vertical="center"/>
    </xf>
    <xf numFmtId="0" fontId="15" fillId="2" borderId="45" xfId="0" applyFont="1" applyFill="1" applyBorder="1" applyAlignment="1">
      <alignment horizontal="center" vertical="center"/>
    </xf>
    <xf numFmtId="9" fontId="12" fillId="0" borderId="46" xfId="2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9" fontId="12" fillId="0" borderId="48" xfId="2" applyFont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9" fontId="12" fillId="0" borderId="50" xfId="2" applyFont="1" applyBorder="1" applyAlignment="1">
      <alignment horizontal="center" vertical="center"/>
    </xf>
    <xf numFmtId="9" fontId="12" fillId="0" borderId="51" xfId="2" applyFont="1" applyBorder="1" applyAlignment="1">
      <alignment horizontal="center" vertical="center"/>
    </xf>
    <xf numFmtId="9" fontId="12" fillId="0" borderId="52" xfId="2" applyFont="1" applyBorder="1" applyAlignment="1">
      <alignment horizontal="center" vertical="center"/>
    </xf>
    <xf numFmtId="164" fontId="12" fillId="0" borderId="29" xfId="2" applyNumberFormat="1" applyFont="1" applyBorder="1" applyAlignment="1">
      <alignment horizontal="center" vertical="center"/>
    </xf>
    <xf numFmtId="164" fontId="12" fillId="0" borderId="53" xfId="2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2" fillId="0" borderId="43" xfId="1" applyNumberFormat="1" applyFont="1" applyBorder="1" applyAlignment="1">
      <alignment horizontal="center" vertical="center"/>
    </xf>
    <xf numFmtId="0" fontId="12" fillId="0" borderId="0" xfId="1" applyNumberFormat="1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2" fontId="4" fillId="0" borderId="30" xfId="0" applyNumberFormat="1" applyFont="1" applyBorder="1" applyAlignment="1">
      <alignment horizontal="center" vertical="center"/>
    </xf>
    <xf numFmtId="2" fontId="12" fillId="4" borderId="2" xfId="1" applyNumberFormat="1" applyFont="1" applyFill="1" applyBorder="1" applyAlignment="1">
      <alignment horizontal="center" vertical="center"/>
    </xf>
    <xf numFmtId="1" fontId="12" fillId="4" borderId="17" xfId="1" applyNumberFormat="1" applyFont="1" applyFill="1" applyBorder="1" applyAlignment="1">
      <alignment horizontal="center" vertical="center"/>
    </xf>
    <xf numFmtId="1" fontId="16" fillId="4" borderId="19" xfId="0" applyNumberFormat="1" applyFont="1" applyFill="1" applyBorder="1" applyAlignment="1">
      <alignment horizontal="center" vertical="center"/>
    </xf>
    <xf numFmtId="9" fontId="9" fillId="4" borderId="2" xfId="2" applyFont="1" applyFill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167" fontId="4" fillId="0" borderId="39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4" xfId="0" applyBorder="1" applyAlignment="1">
      <alignment horizontal="center" vertical="center"/>
    </xf>
    <xf numFmtId="2" fontId="5" fillId="0" borderId="54" xfId="0" applyNumberFormat="1" applyFont="1" applyBorder="1" applyAlignment="1">
      <alignment horizontal="center" vertical="center"/>
    </xf>
    <xf numFmtId="10" fontId="0" fillId="0" borderId="54" xfId="2" quotePrefix="1" applyNumberFormat="1" applyFont="1" applyBorder="1" applyAlignment="1">
      <alignment horizontal="center" vertical="center"/>
    </xf>
    <xf numFmtId="10" fontId="5" fillId="0" borderId="54" xfId="2" applyNumberFormat="1" applyFont="1" applyBorder="1" applyAlignment="1">
      <alignment horizontal="center" vertical="center"/>
    </xf>
    <xf numFmtId="10" fontId="0" fillId="0" borderId="54" xfId="2" applyNumberFormat="1" applyFont="1" applyBorder="1" applyAlignment="1">
      <alignment horizontal="center" vertical="center"/>
    </xf>
    <xf numFmtId="164" fontId="1" fillId="0" borderId="54" xfId="2" applyNumberFormat="1" applyFont="1" applyBorder="1" applyAlignment="1">
      <alignment horizontal="center" vertical="center"/>
    </xf>
    <xf numFmtId="164" fontId="0" fillId="0" borderId="54" xfId="2" applyNumberFormat="1" applyFont="1" applyBorder="1" applyAlignment="1">
      <alignment horizontal="center" vertical="center"/>
    </xf>
    <xf numFmtId="9" fontId="0" fillId="0" borderId="54" xfId="2" applyFon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applyFill="1"/>
    <xf numFmtId="0" fontId="15" fillId="0" borderId="0" xfId="0" applyFont="1" applyFill="1" applyBorder="1" applyAlignment="1">
      <alignment horizontal="center" vertical="center"/>
    </xf>
    <xf numFmtId="43" fontId="12" fillId="0" borderId="0" xfId="1" applyFont="1" applyFill="1" applyBorder="1" applyAlignment="1">
      <alignment horizontal="right" vertical="center"/>
    </xf>
    <xf numFmtId="2" fontId="0" fillId="0" borderId="0" xfId="0" applyNumberFormat="1" applyFill="1" applyAlignment="1">
      <alignment horizontal="right"/>
    </xf>
    <xf numFmtId="43" fontId="0" fillId="0" borderId="0" xfId="1" applyFont="1" applyFill="1" applyAlignment="1">
      <alignment horizontal="right"/>
    </xf>
    <xf numFmtId="0" fontId="15" fillId="2" borderId="55" xfId="0" applyFont="1" applyFill="1" applyBorder="1" applyAlignment="1">
      <alignment horizontal="center" vertical="center"/>
    </xf>
    <xf numFmtId="43" fontId="12" fillId="0" borderId="56" xfId="1" applyFont="1" applyBorder="1" applyAlignment="1">
      <alignment horizontal="right" vertical="center"/>
    </xf>
    <xf numFmtId="43" fontId="12" fillId="0" borderId="57" xfId="1" applyFont="1" applyBorder="1" applyAlignment="1">
      <alignment horizontal="right" vertical="center"/>
    </xf>
    <xf numFmtId="0" fontId="20" fillId="5" borderId="0" xfId="0" applyFont="1" applyFill="1" applyBorder="1"/>
    <xf numFmtId="0" fontId="20" fillId="5" borderId="64" xfId="0" applyFont="1" applyFill="1" applyBorder="1"/>
    <xf numFmtId="0" fontId="21" fillId="5" borderId="0" xfId="0" applyFont="1" applyFill="1"/>
    <xf numFmtId="0" fontId="21" fillId="5" borderId="0" xfId="0" applyFont="1" applyFill="1" applyAlignment="1">
      <alignment horizontal="left" vertical="top" wrapText="1"/>
    </xf>
    <xf numFmtId="0" fontId="22" fillId="5" borderId="0" xfId="0" applyFont="1" applyFill="1"/>
    <xf numFmtId="0" fontId="21" fillId="5" borderId="0" xfId="0" applyFont="1" applyFill="1" applyAlignment="1">
      <alignment horizontal="left" vertical="top" wrapText="1"/>
    </xf>
    <xf numFmtId="0" fontId="8" fillId="0" borderId="0" xfId="0" applyFont="1"/>
    <xf numFmtId="0" fontId="20" fillId="5" borderId="58" xfId="0" applyFont="1" applyFill="1" applyBorder="1"/>
    <xf numFmtId="0" fontId="20" fillId="5" borderId="59" xfId="0" applyFont="1" applyFill="1" applyBorder="1"/>
    <xf numFmtId="0" fontId="20" fillId="5" borderId="60" xfId="0" applyFont="1" applyFill="1" applyBorder="1"/>
    <xf numFmtId="0" fontId="20" fillId="5" borderId="61" xfId="0" applyFont="1" applyFill="1" applyBorder="1"/>
    <xf numFmtId="0" fontId="20" fillId="5" borderId="62" xfId="0" applyFont="1" applyFill="1" applyBorder="1"/>
    <xf numFmtId="0" fontId="23" fillId="5" borderId="0" xfId="0" applyFont="1" applyFill="1" applyBorder="1" applyAlignment="1"/>
    <xf numFmtId="0" fontId="8" fillId="5" borderId="0" xfId="0" applyFont="1" applyFill="1" applyAlignment="1">
      <alignment horizontal="left" vertical="top" wrapText="1"/>
    </xf>
    <xf numFmtId="0" fontId="23" fillId="5" borderId="61" xfId="0" applyFont="1" applyFill="1" applyBorder="1" applyAlignment="1"/>
    <xf numFmtId="0" fontId="24" fillId="5" borderId="0" xfId="0" applyFont="1" applyFill="1" applyBorder="1"/>
    <xf numFmtId="0" fontId="20" fillId="5" borderId="63" xfId="0" applyFont="1" applyFill="1" applyBorder="1"/>
    <xf numFmtId="0" fontId="8" fillId="5" borderId="64" xfId="0" applyFont="1" applyFill="1" applyBorder="1" applyAlignment="1">
      <alignment horizontal="left" vertical="center" indent="1"/>
    </xf>
    <xf numFmtId="0" fontId="20" fillId="5" borderId="65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47">
    <dxf>
      <font>
        <b/>
        <i val="0"/>
        <color rgb="FF63C77B"/>
      </font>
    </dxf>
    <dxf>
      <font>
        <b/>
        <i val="0"/>
        <color rgb="FFC00000"/>
      </font>
    </dxf>
    <dxf>
      <font>
        <b/>
        <i val="0"/>
        <color rgb="FF9C0006"/>
      </font>
    </dxf>
    <dxf>
      <font>
        <b/>
        <i val="0"/>
        <color rgb="FF63C77B"/>
      </font>
    </dxf>
    <dxf>
      <font>
        <b/>
        <i val="0"/>
        <color rgb="FF9C0006"/>
      </font>
    </dxf>
    <dxf>
      <font>
        <b/>
        <i val="0"/>
        <color rgb="FF63C77B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Nova"/>
        <family val="2"/>
        <scheme val="none"/>
      </font>
    </dxf>
    <dxf>
      <numFmt numFmtId="14" formatCode="0.00%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63C77B"/>
      <color rgb="FFF8696B"/>
      <color rgb="FF5002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Rates!$M$17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Rates!$N$16:$T$16</c:f>
              <c:strCache>
                <c:ptCount val="7"/>
                <c:pt idx="0">
                  <c:v>3 Mo</c:v>
                </c:pt>
                <c:pt idx="1">
                  <c:v>1 Yr</c:v>
                </c:pt>
                <c:pt idx="2">
                  <c:v>2 Yr</c:v>
                </c:pt>
                <c:pt idx="3">
                  <c:v>5 Yr</c:v>
                </c:pt>
                <c:pt idx="4">
                  <c:v>10 Yr</c:v>
                </c:pt>
                <c:pt idx="5">
                  <c:v>20 Yr</c:v>
                </c:pt>
                <c:pt idx="6">
                  <c:v>30 Yr</c:v>
                </c:pt>
              </c:strCache>
            </c:strRef>
          </c:cat>
          <c:val>
            <c:numRef>
              <c:f>Rates!$N$17:$T$17</c:f>
              <c:numCache>
                <c:formatCode>0.00%</c:formatCode>
                <c:ptCount val="7"/>
                <c:pt idx="0">
                  <c:v>5.5899999999999998E-2</c:v>
                </c:pt>
                <c:pt idx="1">
                  <c:v>5.4400000000000004E-2</c:v>
                </c:pt>
                <c:pt idx="2">
                  <c:v>5.0700000000000002E-2</c:v>
                </c:pt>
                <c:pt idx="3">
                  <c:v>4.8200000000000007E-2</c:v>
                </c:pt>
                <c:pt idx="4">
                  <c:v>4.8800000000000003E-2</c:v>
                </c:pt>
                <c:pt idx="5">
                  <c:v>5.21E-2</c:v>
                </c:pt>
                <c:pt idx="6">
                  <c:v>5.04E-2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2-4C0A-A49B-82C80C1E7FBA}"/>
            </c:ext>
          </c:extLst>
        </c:ser>
        <c:ser>
          <c:idx val="1"/>
          <c:order val="1"/>
          <c:tx>
            <c:strRef>
              <c:f>Rates!$M$18</c:f>
              <c:strCache>
                <c:ptCount val="1"/>
                <c:pt idx="0">
                  <c:v>3M ago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Rates!$N$16:$T$16</c:f>
              <c:strCache>
                <c:ptCount val="7"/>
                <c:pt idx="0">
                  <c:v>3 Mo</c:v>
                </c:pt>
                <c:pt idx="1">
                  <c:v>1 Yr</c:v>
                </c:pt>
                <c:pt idx="2">
                  <c:v>2 Yr</c:v>
                </c:pt>
                <c:pt idx="3">
                  <c:v>5 Yr</c:v>
                </c:pt>
                <c:pt idx="4">
                  <c:v>10 Yr</c:v>
                </c:pt>
                <c:pt idx="5">
                  <c:v>20 Yr</c:v>
                </c:pt>
                <c:pt idx="6">
                  <c:v>30 Yr</c:v>
                </c:pt>
              </c:strCache>
            </c:strRef>
          </c:cat>
          <c:val>
            <c:numRef>
              <c:f>Rates!$N$18:$T$18</c:f>
              <c:numCache>
                <c:formatCode>0.00%</c:formatCode>
                <c:ptCount val="7"/>
                <c:pt idx="0">
                  <c:v>5.6099999999999997E-2</c:v>
                </c:pt>
                <c:pt idx="1">
                  <c:v>5.6100000000000004E-2</c:v>
                </c:pt>
                <c:pt idx="2">
                  <c:v>5.3800000000000001E-2</c:v>
                </c:pt>
                <c:pt idx="3">
                  <c:v>5.1500000000000004E-2</c:v>
                </c:pt>
                <c:pt idx="4">
                  <c:v>5.0900000000000001E-2</c:v>
                </c:pt>
                <c:pt idx="5">
                  <c:v>5.3400000000000003E-2</c:v>
                </c:pt>
                <c:pt idx="6">
                  <c:v>5.11E-2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2-4C0A-A49B-82C80C1E7FBA}"/>
            </c:ext>
          </c:extLst>
        </c:ser>
        <c:ser>
          <c:idx val="2"/>
          <c:order val="2"/>
          <c:tx>
            <c:strRef>
              <c:f>Rates!$M$19</c:f>
              <c:strCache>
                <c:ptCount val="1"/>
                <c:pt idx="0">
                  <c:v>6M ago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Rates!$N$16:$T$16</c:f>
              <c:strCache>
                <c:ptCount val="7"/>
                <c:pt idx="0">
                  <c:v>3 Mo</c:v>
                </c:pt>
                <c:pt idx="1">
                  <c:v>1 Yr</c:v>
                </c:pt>
                <c:pt idx="2">
                  <c:v>2 Yr</c:v>
                </c:pt>
                <c:pt idx="3">
                  <c:v>5 Yr</c:v>
                </c:pt>
                <c:pt idx="4">
                  <c:v>10 Yr</c:v>
                </c:pt>
                <c:pt idx="5">
                  <c:v>20 Yr</c:v>
                </c:pt>
                <c:pt idx="6">
                  <c:v>30 Yr</c:v>
                </c:pt>
              </c:strCache>
            </c:strRef>
          </c:cat>
          <c:val>
            <c:numRef>
              <c:f>Rates!$N$19:$T$19</c:f>
              <c:numCache>
                <c:formatCode>0.00%</c:formatCode>
                <c:ptCount val="7"/>
                <c:pt idx="0">
                  <c:v>6.0899999999999996E-2</c:v>
                </c:pt>
                <c:pt idx="1">
                  <c:v>5.2600000000000001E-2</c:v>
                </c:pt>
                <c:pt idx="2">
                  <c:v>4.6400000000000004E-2</c:v>
                </c:pt>
                <c:pt idx="3">
                  <c:v>4.2200000000000008E-2</c:v>
                </c:pt>
                <c:pt idx="4">
                  <c:v>4.2900000000000001E-2</c:v>
                </c:pt>
                <c:pt idx="5">
                  <c:v>4.6800000000000001E-2</c:v>
                </c:pt>
                <c:pt idx="6">
                  <c:v>4.4900000000000002E-2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2-4C0A-A49B-82C80C1E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643343"/>
        <c:axId val="1613732735"/>
      </c:lineChart>
      <c:catAx>
        <c:axId val="153764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732735"/>
        <c:crosses val="autoZero"/>
        <c:auto val="1"/>
        <c:lblAlgn val="ctr"/>
        <c:lblOffset val="100"/>
        <c:noMultiLvlLbl val="0"/>
      </c:catAx>
      <c:valAx>
        <c:axId val="1613732735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4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Rates!$M$17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Rates!$N$16:$T$16</c:f>
              <c:strCache>
                <c:ptCount val="7"/>
                <c:pt idx="0">
                  <c:v>3 Mo</c:v>
                </c:pt>
                <c:pt idx="1">
                  <c:v>1 Yr</c:v>
                </c:pt>
                <c:pt idx="2">
                  <c:v>2 Yr</c:v>
                </c:pt>
                <c:pt idx="3">
                  <c:v>5 Yr</c:v>
                </c:pt>
                <c:pt idx="4">
                  <c:v>10 Yr</c:v>
                </c:pt>
                <c:pt idx="5">
                  <c:v>20 Yr</c:v>
                </c:pt>
                <c:pt idx="6">
                  <c:v>30 Yr</c:v>
                </c:pt>
              </c:strCache>
            </c:strRef>
          </c:cat>
          <c:val>
            <c:numRef>
              <c:f>Rates!$N$17:$T$17</c:f>
              <c:numCache>
                <c:formatCode>0.00%</c:formatCode>
                <c:ptCount val="7"/>
                <c:pt idx="0">
                  <c:v>5.5899999999999998E-2</c:v>
                </c:pt>
                <c:pt idx="1">
                  <c:v>5.4400000000000004E-2</c:v>
                </c:pt>
                <c:pt idx="2">
                  <c:v>5.0700000000000002E-2</c:v>
                </c:pt>
                <c:pt idx="3">
                  <c:v>4.8200000000000007E-2</c:v>
                </c:pt>
                <c:pt idx="4">
                  <c:v>4.8800000000000003E-2</c:v>
                </c:pt>
                <c:pt idx="5">
                  <c:v>5.21E-2</c:v>
                </c:pt>
                <c:pt idx="6">
                  <c:v>5.04E-2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5-43A8-BA1D-5D63858DBFF3}"/>
            </c:ext>
          </c:extLst>
        </c:ser>
        <c:ser>
          <c:idx val="1"/>
          <c:order val="1"/>
          <c:tx>
            <c:strRef>
              <c:f>Rates!$M$18</c:f>
              <c:strCache>
                <c:ptCount val="1"/>
                <c:pt idx="0">
                  <c:v>3M ago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Rates!$N$16:$T$16</c:f>
              <c:strCache>
                <c:ptCount val="7"/>
                <c:pt idx="0">
                  <c:v>3 Mo</c:v>
                </c:pt>
                <c:pt idx="1">
                  <c:v>1 Yr</c:v>
                </c:pt>
                <c:pt idx="2">
                  <c:v>2 Yr</c:v>
                </c:pt>
                <c:pt idx="3">
                  <c:v>5 Yr</c:v>
                </c:pt>
                <c:pt idx="4">
                  <c:v>10 Yr</c:v>
                </c:pt>
                <c:pt idx="5">
                  <c:v>20 Yr</c:v>
                </c:pt>
                <c:pt idx="6">
                  <c:v>30 Yr</c:v>
                </c:pt>
              </c:strCache>
            </c:strRef>
          </c:cat>
          <c:val>
            <c:numRef>
              <c:f>Rates!$N$18:$T$18</c:f>
              <c:numCache>
                <c:formatCode>0.00%</c:formatCode>
                <c:ptCount val="7"/>
                <c:pt idx="0">
                  <c:v>5.6099999999999997E-2</c:v>
                </c:pt>
                <c:pt idx="1">
                  <c:v>5.6100000000000004E-2</c:v>
                </c:pt>
                <c:pt idx="2">
                  <c:v>5.3800000000000001E-2</c:v>
                </c:pt>
                <c:pt idx="3">
                  <c:v>5.1500000000000004E-2</c:v>
                </c:pt>
                <c:pt idx="4">
                  <c:v>5.0900000000000001E-2</c:v>
                </c:pt>
                <c:pt idx="5">
                  <c:v>5.3400000000000003E-2</c:v>
                </c:pt>
                <c:pt idx="6">
                  <c:v>5.11E-2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5-43A8-BA1D-5D63858DBFF3}"/>
            </c:ext>
          </c:extLst>
        </c:ser>
        <c:ser>
          <c:idx val="2"/>
          <c:order val="2"/>
          <c:tx>
            <c:strRef>
              <c:f>Rates!$M$19</c:f>
              <c:strCache>
                <c:ptCount val="1"/>
                <c:pt idx="0">
                  <c:v>6M ago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Rates!$N$16:$T$16</c:f>
              <c:strCache>
                <c:ptCount val="7"/>
                <c:pt idx="0">
                  <c:v>3 Mo</c:v>
                </c:pt>
                <c:pt idx="1">
                  <c:v>1 Yr</c:v>
                </c:pt>
                <c:pt idx="2">
                  <c:v>2 Yr</c:v>
                </c:pt>
                <c:pt idx="3">
                  <c:v>5 Yr</c:v>
                </c:pt>
                <c:pt idx="4">
                  <c:v>10 Yr</c:v>
                </c:pt>
                <c:pt idx="5">
                  <c:v>20 Yr</c:v>
                </c:pt>
                <c:pt idx="6">
                  <c:v>30 Yr</c:v>
                </c:pt>
              </c:strCache>
            </c:strRef>
          </c:cat>
          <c:val>
            <c:numRef>
              <c:f>Rates!$N$19:$T$19</c:f>
              <c:numCache>
                <c:formatCode>0.00%</c:formatCode>
                <c:ptCount val="7"/>
                <c:pt idx="0">
                  <c:v>6.0899999999999996E-2</c:v>
                </c:pt>
                <c:pt idx="1">
                  <c:v>5.2600000000000001E-2</c:v>
                </c:pt>
                <c:pt idx="2">
                  <c:v>4.6400000000000004E-2</c:v>
                </c:pt>
                <c:pt idx="3">
                  <c:v>4.2200000000000008E-2</c:v>
                </c:pt>
                <c:pt idx="4">
                  <c:v>4.2900000000000001E-2</c:v>
                </c:pt>
                <c:pt idx="5">
                  <c:v>4.6800000000000001E-2</c:v>
                </c:pt>
                <c:pt idx="6">
                  <c:v>4.4900000000000002E-2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5-43A8-BA1D-5D63858DB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643343"/>
        <c:axId val="1613732735"/>
      </c:lineChart>
      <c:catAx>
        <c:axId val="153764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732735"/>
        <c:crosses val="autoZero"/>
        <c:auto val="1"/>
        <c:lblAlgn val="ctr"/>
        <c:lblOffset val="100"/>
        <c:noMultiLvlLbl val="0"/>
      </c:catAx>
      <c:valAx>
        <c:axId val="1613732735"/>
        <c:scaling>
          <c:orientation val="minMax"/>
          <c:min val="3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4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81457</xdr:colOff>
      <xdr:row>55</xdr:row>
      <xdr:rowOff>62992</xdr:rowOff>
    </xdr:from>
    <xdr:to>
      <xdr:col>19</xdr:col>
      <xdr:colOff>190831</xdr:colOff>
      <xdr:row>76</xdr:row>
      <xdr:rowOff>63611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3DEFD-ACC5-44E4-8FEB-FF451E924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329978</xdr:colOff>
      <xdr:row>20</xdr:row>
      <xdr:rowOff>83488</xdr:rowOff>
    </xdr:from>
    <xdr:to>
      <xdr:col>19</xdr:col>
      <xdr:colOff>95415</xdr:colOff>
      <xdr:row>39</xdr:row>
      <xdr:rowOff>103367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978360-3CCB-6BC0-0554-3DC20CA83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8" xr16:uid="{0F3A44CF-9360-4E0A-9319-1B33194ADE9F}" autoFormatId="16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Name" tableColumnId="2"/>
      <queryTableField id="3" name="Change" tableColumnId="3"/>
      <queryTableField id="4" name="Perf Week" tableColumnId="4"/>
      <queryTableField id="5" name="Perf Month" tableColumnId="5"/>
      <queryTableField id="6" name="Perf Quart" tableColumnId="6"/>
      <queryTableField id="7" name="Perf Half" tableColumnId="7"/>
      <queryTableField id="8" name="Perf Year" tableColumnId="8"/>
      <queryTableField id="9" name="Perf YTD" tableColumnId="9"/>
      <queryTableField id="10" name="Recom" tableColumnId="10"/>
      <queryTableField id="11" name="Avg Volume" tableColumnId="11"/>
      <queryTableField id="12" name="Rel Volume" tableColumnId="12"/>
      <queryTableField id="13" name="Volume" tableColumnId="13"/>
      <queryTableField id="14" name="Table 0 (2).Market Cap" tableColumnId="14"/>
      <queryTableField id="15" name="Table 0 (2).P/E" tableColumnId="15"/>
      <queryTableField id="16" name="Table 0 (2).Fwd P/E" tableColumnId="16"/>
      <queryTableField id="17" name="Table 0 (2).PEG" tableColumnId="17"/>
      <queryTableField id="18" name="Table 0 (2).P/S" tableColumnId="18"/>
      <queryTableField id="19" name="Table 0 (2).P/B" tableColumnId="19"/>
      <queryTableField id="20" name="Table 0 (2).P/C" tableColumnId="20"/>
      <queryTableField id="21" name="Table 0 (2).P/FCF" tableColumnId="21"/>
      <queryTableField id="22" name="Table 0 (2).EPS past 5Y" tableColumnId="22"/>
      <queryTableField id="23" name="Table 0 (2).EPS next 5Y" tableColumnId="23"/>
      <queryTableField id="24" name="Table 0 (2).Sales past 5Y" tableColumnId="24"/>
      <queryTableField id="25" name="Table 0 (2).Volume" tableColumnId="2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BA75EAC5-A44E-4409-986D-3915C40447D0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5 Day Mov Avg" tableColumnId="2"/>
      <queryTableField id="3" name="20 Day Mov Avg" tableColumnId="3"/>
      <queryTableField id="4" name="50 Day Mov Avg" tableColumnId="4"/>
      <queryTableField id="5" name="100 Day Mov Avg" tableColumnId="5"/>
      <queryTableField id="6" name="150 Day Mov Avg" tableColumnId="6"/>
      <queryTableField id="7" name="200 Day Mov Avg" tableColumnId="7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1" xr16:uid="{342614B0-6D0D-49F6-9A9B-B7EF9001891E}" autoFormatId="16" applyNumberFormats="0" applyBorderFormats="0" applyFontFormats="0" applyPatternFormats="0" applyAlignmentFormats="0" applyWidthHeightFormats="0">
  <queryTableRefresh nextId="52">
    <queryTableFields count="7">
      <queryTableField id="50" name="Overall (5218 Total Components)" tableColumnId="9"/>
      <queryTableField id="2" name="5-Day" tableColumnId="2"/>
      <queryTableField id="3" name="1-Month" tableColumnId="3"/>
      <queryTableField id="4" name="3-Month" tableColumnId="4"/>
      <queryTableField id="5" name="6-Month" tableColumnId="5"/>
      <queryTableField id="6" name="52-Week" tableColumnId="6"/>
      <queryTableField id="7" name="Year-to-Date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0B05AD87-251E-4AC0-B51B-C8A31904278B}" autoFormatId="16" applyNumberFormats="0" applyBorderFormats="0" applyFontFormats="0" applyPatternFormats="0" applyAlignmentFormats="0" applyWidthHeightFormats="0">
  <queryTableRefresh nextId="262">
    <queryTableFields count="120">
      <queryTableField id="1" name="Date" tableColumnId="1"/>
      <queryTableField id="59" name="AIQ" tableColumnId="59"/>
      <queryTableField id="95" name="ARKK" tableColumnId="95"/>
      <queryTableField id="18" name="BJK" tableColumnId="18"/>
      <queryTableField id="69" name="BLOK" tableColumnId="69"/>
      <queryTableField id="60" name="CIBR" tableColumnId="60"/>
      <queryTableField id="41" name="CNCR" tableColumnId="41"/>
      <queryTableField id="57" name="COPX" tableColumnId="57"/>
      <queryTableField id="250" name="CPER" tableColumnId="94"/>
      <queryTableField id="260" name="DBC" tableColumnId="118"/>
      <queryTableField id="96" name="DIA" tableColumnId="96"/>
      <queryTableField id="61" name="ESPO" tableColumnId="61"/>
      <queryTableField id="13" name="EVX" tableColumnId="13"/>
      <queryTableField id="28" name="FCG" tableColumnId="28"/>
      <queryTableField id="50" name="GDX" tableColumnId="50"/>
      <queryTableField id="44" name="GII" tableColumnId="44"/>
      <queryTableField id="251" name="GLD" tableColumnId="113"/>
      <queryTableField id="70" name="GRID" tableColumnId="70"/>
      <queryTableField id="30" name="IAI" tableColumnId="30"/>
      <queryTableField id="100" name="IBB" tableColumnId="100"/>
      <queryTableField id="49" name="IDRV" tableColumnId="49"/>
      <queryTableField id="119" name="IEF" tableColumnId="27"/>
      <queryTableField id="71" name="IGV" tableColumnId="71"/>
      <queryTableField id="38" name="IHF" tableColumnId="38"/>
      <queryTableField id="39" name="IHI" tableColumnId="39"/>
      <queryTableField id="86" name="IJH" tableColumnId="86"/>
      <queryTableField id="85" name="IJJ" tableColumnId="85"/>
      <queryTableField id="87" name="IJK" tableColumnId="87"/>
      <queryTableField id="78" name="IJR" tableColumnId="78"/>
      <queryTableField id="81" name="IPO" tableColumnId="81"/>
      <queryTableField id="99" name="ITB" tableColumnId="99"/>
      <queryTableField id="83" name="IVE" tableColumnId="83"/>
      <queryTableField id="84" name="IVW" tableColumnId="84"/>
      <queryTableField id="76" name="IWD" tableColumnId="76"/>
      <queryTableField id="75" name="IWF" tableColumnId="75"/>
      <queryTableField id="74" name="IWM" tableColumnId="74"/>
      <queryTableField id="107" name="IWN" tableColumnId="106"/>
      <queryTableField id="88" name="IWO" tableColumnId="88"/>
      <queryTableField id="42" name="IYT" tableColumnId="42"/>
      <queryTableField id="47" name="JETS" tableColumnId="47"/>
      <queryTableField id="108" name="KBWB" tableColumnId="107"/>
      <queryTableField id="32" name="KBWP" tableColumnId="32"/>
      <queryTableField id="35" name="KBWR" tableColumnId="35"/>
      <queryTableField id="34" name="KIE" tableColumnId="34"/>
      <queryTableField id="97" name="KRE" tableColumnId="97"/>
      <queryTableField id="91" name="MGK" tableColumnId="91"/>
      <queryTableField id="131" name="MGV" tableColumnId="33"/>
      <queryTableField id="77" name="MTUM" tableColumnId="77"/>
      <queryTableField id="66" name="NXTG" tableColumnId="66"/>
      <queryTableField id="135" name="OEF" tableColumnId="112"/>
      <queryTableField id="98" name="OIH" tableColumnId="98"/>
      <queryTableField id="17" name="PBD" tableColumnId="17"/>
      <queryTableField id="36" name="PBE" tableColumnId="36"/>
      <queryTableField id="19" name="PBJ" tableColumnId="19"/>
      <queryTableField id="24" name="PBS" tableColumnId="24"/>
      <queryTableField id="103" name="PBW" tableColumnId="103"/>
      <queryTableField id="23" name="PEJ" tableColumnId="23"/>
      <queryTableField id="104" name="PHO" tableColumnId="104"/>
      <queryTableField id="45" name="PIO" tableColumnId="45"/>
      <queryTableField id="37" name="PJP" tableColumnId="37"/>
      <queryTableField id="64" name="PNQI" tableColumnId="64"/>
      <queryTableField id="43" name="PPA" tableColumnId="43"/>
      <queryTableField id="58" name="PSI" tableColumnId="58"/>
      <queryTableField id="31" name="PSP" tableColumnId="31"/>
      <queryTableField id="25" name="PXE" tableColumnId="25"/>
      <queryTableField id="26" name="PXJ" tableColumnId="26"/>
      <queryTableField id="73" name="QQQ" tableColumnId="73"/>
      <queryTableField id="89" name="QQQE" tableColumnId="89"/>
      <queryTableField id="82" name="QUAL" tableColumnId="82"/>
      <queryTableField id="68" name="ROBO" tableColumnId="68"/>
      <queryTableField id="90" name="RSP" tableColumnId="90"/>
      <queryTableField id="118" name="SHY" tableColumnId="22"/>
      <queryTableField id="55" name="SIL" tableColumnId="55"/>
      <queryTableField id="65" name="SKYY" tableColumnId="65"/>
      <queryTableField id="54" name="SLX" tableColumnId="54"/>
      <queryTableField id="101" name="SMH" tableColumnId="101"/>
      <queryTableField id="67" name="SOCL" tableColumnId="67"/>
      <queryTableField id="93" name="SPHB" tableColumnId="93"/>
      <queryTableField id="92" name="SPLV" tableColumnId="92"/>
      <queryTableField id="72" name="SPY" tableColumnId="72"/>
      <queryTableField id="15" name="TAN" tableColumnId="15"/>
      <queryTableField id="116" name="TLT" tableColumnId="14"/>
      <queryTableField id="29" name="URA" tableColumnId="29"/>
      <queryTableField id="79" name="USMV" tableColumnId="79"/>
      <queryTableField id="252" name="USO" tableColumnId="114"/>
      <queryTableField id="253" name="UUP" tableColumnId="115"/>
      <queryTableField id="117" name="VCLT" tableColumnId="16"/>
      <queryTableField id="105" name="VNQ" tableColumnId="105"/>
      <queryTableField id="80" name="VYM" tableColumnId="80"/>
      <queryTableField id="20" name="XHB" tableColumnId="20"/>
      <queryTableField id="40" name="XHE" tableColumnId="40"/>
      <queryTableField id="2" name="XLB" tableColumnId="2"/>
      <queryTableField id="3" name="XLC" tableColumnId="3"/>
      <queryTableField id="6" name="XLE" tableColumnId="6"/>
      <queryTableField id="7" name="XLF" tableColumnId="7"/>
      <queryTableField id="9" name="XLI" tableColumnId="9"/>
      <queryTableField id="10" name="XLK" tableColumnId="10"/>
      <queryTableField id="5" name="XLP" tableColumnId="5"/>
      <queryTableField id="12" name="XLRE" tableColumnId="12"/>
      <queryTableField id="11" name="XLU" tableColumnId="11"/>
      <queryTableField id="8" name="XLV" tableColumnId="8"/>
      <queryTableField id="4" name="XLY" tableColumnId="4"/>
      <queryTableField id="53" name="XME" tableColumnId="53"/>
      <queryTableField id="102" name="XOP" tableColumnId="102"/>
      <queryTableField id="21" name="XRT" tableColumnId="21"/>
      <queryTableField id="134" name="^IXIC" tableColumnId="111"/>
      <queryTableField id="144" name="^VIX" tableColumnId="116"/>
      <queryTableField id="129" name="IVW/IVE" tableColumnId="109"/>
      <queryTableField id="121" name="IJK/IJJ" tableColumnId="46"/>
      <queryTableField id="122" name="IWF/IWD" tableColumnId="48"/>
      <queryTableField id="123" name="IWO/IWN" tableColumnId="51"/>
      <queryTableField id="124" name="SPHB/SPLV" tableColumnId="52"/>
      <queryTableField id="125" name="ARKK/SPY" tableColumnId="56"/>
      <queryTableField id="126" name="XLY/XLP" tableColumnId="62"/>
      <queryTableField id="127" name="XLK/XLP" tableColumnId="63"/>
      <queryTableField id="128" name="IWM/SPY" tableColumnId="108"/>
      <queryTableField id="133" name="MGK/MGV" tableColumnId="110"/>
      <queryTableField id="258" name="CPER/GLD" tableColumnId="117"/>
      <queryTableField id="149" name="XLU+XLV+XLP" tableColumnId="119"/>
      <queryTableField id="150" name="XLK+XLY+XLF+XLI+XLB" tableColumnId="12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44681F37-F253-48EA-A365-B13122029712}" autoFormatId="16" applyNumberFormats="0" applyBorderFormats="0" applyFontFormats="0" applyPatternFormats="0" applyAlignmentFormats="0" applyWidthHeightFormats="0">
  <queryTableRefresh nextId="12">
    <queryTableFields count="11">
      <queryTableField id="1" name="Period" tableColumnId="1"/>
      <queryTableField id="2" name="OVERALL" tableColumnId="2"/>
      <queryTableField id="3" name="NYSE" tableColumnId="3"/>
      <queryTableField id="4" name="NASDAQ" tableColumnId="4"/>
      <queryTableField id="5" name="NYSE Arca" tableColumnId="5"/>
      <queryTableField id="6" name="ETFs" tableColumnId="6"/>
      <queryTableField id="7" name="OTC-US" tableColumnId="7"/>
      <queryTableField id="8" name="PRICE &lt; $10" tableColumnId="8"/>
      <queryTableField id="9" name="PRICE &gt; $10" tableColumnId="9"/>
      <queryTableField id="10" name="VOL &lt; 100K" tableColumnId="10"/>
      <queryTableField id="11" name="VOL &gt; 100K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D1AE4EA1-0BF0-4A50-8E93-5F05A8DDAB0A}" autoFormatId="16" applyNumberFormats="0" applyBorderFormats="0" applyFontFormats="0" applyPatternFormats="0" applyAlignmentFormats="0" applyWidthHeightFormats="0">
  <queryTableRefresh nextId="26">
    <queryTableFields count="15">
      <queryTableField id="1" name="No." tableColumnId="1"/>
      <queryTableField id="2" name="Name" tableColumnId="2"/>
      <queryTableField id="3" name="Market Cap" tableColumnId="3"/>
      <queryTableField id="4" name="P/E" tableColumnId="4"/>
      <queryTableField id="5" name="Fwd P/E" tableColumnId="5"/>
      <queryTableField id="6" name="PEG" tableColumnId="6"/>
      <queryTableField id="7" name="P/S" tableColumnId="7"/>
      <queryTableField id="8" name="P/B" tableColumnId="8"/>
      <queryTableField id="9" name="P/C" tableColumnId="9"/>
      <queryTableField id="10" name="P/FCF" tableColumnId="10"/>
      <queryTableField id="11" name="EPS past 5Y" tableColumnId="11"/>
      <queryTableField id="12" name="EPS next 5Y" tableColumnId="12"/>
      <queryTableField id="13" name="Sales past 5Y" tableColumnId="13"/>
      <queryTableField id="14" name="Change" tableColumnId="14"/>
      <queryTableField id="15" name="Volume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1" xr16:uid="{E246E356-57BA-4DE8-9BB8-F26455844740}" autoFormatId="16" applyNumberFormats="0" applyBorderFormats="0" applyFontFormats="0" applyPatternFormats="0" applyAlignmentFormats="0" applyWidthHeightFormats="0">
  <queryTableRefresh nextId="19">
    <queryTableFields count="18">
      <queryTableField id="1" name="Period" tableColumnId="1"/>
      <queryTableField id="2" name="Performance.1" tableColumnId="2"/>
      <queryTableField id="3" name="Performance.2" tableColumnId="3"/>
      <queryTableField id="4" name="1yr.Performance.1" tableColumnId="4"/>
      <queryTableField id="5" name="1yr.Performance.2" tableColumnId="5"/>
      <queryTableField id="6" name="2yr.Performance.1" tableColumnId="6"/>
      <queryTableField id="7" name="2yr.Performance.2" tableColumnId="7"/>
      <queryTableField id="8" name="5yr.Performance.1" tableColumnId="8"/>
      <queryTableField id="18" dataBound="0" tableColumnId="16"/>
      <queryTableField id="17" dataBound="0" tableColumnId="17"/>
      <queryTableField id="16" dataBound="0" tableColumnId="18"/>
      <queryTableField id="9" name="5yr.Performance.2" tableColumnId="9"/>
      <queryTableField id="10" name="10yr.Performance.1" tableColumnId="10"/>
      <queryTableField id="11" name="10yr.Performance.2" tableColumnId="11"/>
      <queryTableField id="12" name="20yr.Performance.1" tableColumnId="12"/>
      <queryTableField id="13" name="20yr.Performance.2" tableColumnId="13"/>
      <queryTableField id="14" name="30yr.Performance.1" tableColumnId="14"/>
      <queryTableField id="15" name="30yr.Performance.2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8" xr16:uid="{0E4DE9CC-837D-4AAB-A8AE-40A2CB465AD8}" autoFormatId="16" applyNumberFormats="0" applyBorderFormats="0" applyFontFormats="0" applyPatternFormats="0" applyAlignmentFormats="0" applyWidthHeightFormats="0">
  <queryTableRefresh nextId="15">
    <queryTableFields count="11">
      <queryTableField id="1" name="Date" tableColumnId="1"/>
      <queryTableField id="9" name="6 WEEKS BANK DISCOUNT" tableColumnId="9"/>
      <queryTableField id="10" name="COUPON EQUIVALENT4" tableColumnId="10"/>
      <queryTableField id="11" name="1.5 Mo" tableColumnId="11"/>
      <queryTableField id="2" name="3 Mo" tableColumnId="2"/>
      <queryTableField id="3" name="1 Yr" tableColumnId="3"/>
      <queryTableField id="4" name="2 Yr" tableColumnId="4"/>
      <queryTableField id="5" name="5 Yr" tableColumnId="5"/>
      <queryTableField id="6" name="10 Yr" tableColumnId="6"/>
      <queryTableField id="7" name="20 Yr.1" tableColumnId="7"/>
      <queryTableField id="8" name="30 Yr.1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BEAEBA75-20E1-4F8B-A1C1-766565C74D5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5-Day MA" tableColumnId="2"/>
      <queryTableField id="3" name="20-Day MA" tableColumnId="3"/>
      <queryTableField id="4" name="50-Day MA" tableColumnId="4"/>
      <queryTableField id="5" name="100-Day MA" tableColumnId="5"/>
      <queryTableField id="6" name="150-Day MA" tableColumnId="6"/>
      <queryTableField id="7" name="200-Day MA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7CFB6A8C-FC23-463F-9DAA-B548B37E7C5B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5 Day Mov Avg" tableColumnId="2"/>
      <queryTableField id="3" name="20 Day Mov Avg" tableColumnId="3"/>
      <queryTableField id="4" name="50 Day Mov Avg" tableColumnId="4"/>
      <queryTableField id="5" name="100 Day Mov Avg" tableColumnId="5"/>
      <queryTableField id="6" name="150 Day Mov Avg" tableColumnId="6"/>
      <queryTableField id="7" name="200 Day Mov Avg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5" xr16:uid="{36B92D08-8C24-446D-915A-3A64C148EEF0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5 Day Mov Avg" tableColumnId="2"/>
      <queryTableField id="3" name="20 Day Mov Avg" tableColumnId="3"/>
      <queryTableField id="4" name="50 Day Mov Avg" tableColumnId="4"/>
      <queryTableField id="5" name="100 Day Mov Avg" tableColumnId="5"/>
      <queryTableField id="6" name="150 Day Mov Avg" tableColumnId="6"/>
      <queryTableField id="7" name="200 Day Mov Avg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4" xr16:uid="{A3E0831A-5731-4843-A706-885C578F024D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5 Day Mov Avg" tableColumnId="2"/>
      <queryTableField id="3" name="20 Day Mov Avg" tableColumnId="3"/>
      <queryTableField id="4" name="50 Day Mov Avg" tableColumnId="4"/>
      <queryTableField id="5" name="100 Day Mov Avg" tableColumnId="5"/>
      <queryTableField id="6" name="150 Day Mov Avg" tableColumnId="6"/>
      <queryTableField id="7" name="200 Day Mov Avg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DBCA0D93-CF26-4BFE-AAE6-83B9FD4C3158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5 Day Mov Avg" tableColumnId="2"/>
      <queryTableField id="3" name="20 Day Mov Avg" tableColumnId="3"/>
      <queryTableField id="4" name="50 Day Mov Avg" tableColumnId="4"/>
      <queryTableField id="5" name="100 Day Mov Avg" tableColumnId="5"/>
      <queryTableField id="6" name="150 Day Mov Avg" tableColumnId="6"/>
      <queryTableField id="7" name="200 Day Mov Avg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AFEC775-AD2B-4DB7-8E44-0F9EE14BBD05}" name="Table_industry_data" displayName="Table_industry_data" ref="A1:Y148" tableType="queryTable" totalsRowShown="0">
  <autoFilter ref="A1:Y148" xr:uid="{FAFEC775-AD2B-4DB7-8E44-0F9EE14BBD05}"/>
  <tableColumns count="25">
    <tableColumn id="1" xr3:uid="{C957998E-CDDF-4669-AA98-3F550401176A}" uniqueName="1" name="No." queryTableFieldId="1"/>
    <tableColumn id="2" xr3:uid="{55DB35A2-BD43-4926-8913-783A4F5EE32E}" uniqueName="2" name="Name" queryTableFieldId="2" dataDxfId="46"/>
    <tableColumn id="3" xr3:uid="{F0449DEB-D36A-4FBD-AB0B-3E01A6E1CB59}" uniqueName="3" name="Change" queryTableFieldId="3"/>
    <tableColumn id="4" xr3:uid="{786C7CEA-AC77-4917-98B7-F1510D3CEC86}" uniqueName="4" name="Perf Week" queryTableFieldId="4"/>
    <tableColumn id="5" xr3:uid="{C4060804-3335-45CB-B165-9BE6878A5DA6}" uniqueName="5" name="Perf Month" queryTableFieldId="5"/>
    <tableColumn id="6" xr3:uid="{BF786FC9-1AC3-4160-9D89-C8A0332963C1}" uniqueName="6" name="Perf Quart" queryTableFieldId="6"/>
    <tableColumn id="7" xr3:uid="{16116886-6103-4A51-9E8E-ECA6EAE2F2C9}" uniqueName="7" name="Perf Half" queryTableFieldId="7"/>
    <tableColumn id="8" xr3:uid="{90226746-D6B4-4554-8E9D-8DC1590B66D2}" uniqueName="8" name="Perf Year" queryTableFieldId="8"/>
    <tableColumn id="9" xr3:uid="{FBDEFCE5-06F7-4BF6-87D9-46567A08619B}" uniqueName="9" name="Perf YTD" queryTableFieldId="9"/>
    <tableColumn id="10" xr3:uid="{96AF2318-5BA2-4A9F-AE99-8117AE6FE444}" uniqueName="10" name="Recom" queryTableFieldId="10"/>
    <tableColumn id="11" xr3:uid="{A32040B1-412E-4DDB-8DA0-DFFC9BF61264}" uniqueName="11" name="Avg Volume" queryTableFieldId="11" dataDxfId="45"/>
    <tableColumn id="12" xr3:uid="{B1CAAB7B-4A76-4DEA-879F-80FE622EF72A}" uniqueName="12" name="Rel Volume" queryTableFieldId="12"/>
    <tableColumn id="13" xr3:uid="{80C78473-1937-45EA-BAFF-6FBBA8FD9EC9}" uniqueName="13" name="Volume" queryTableFieldId="13" dataDxfId="44"/>
    <tableColumn id="14" xr3:uid="{79DA2288-023D-4BD4-9547-4106860558AD}" uniqueName="14" name="Table 0 (2).Market Cap" queryTableFieldId="14" dataDxfId="43"/>
    <tableColumn id="15" xr3:uid="{B22F8957-21A1-44CB-A6FB-6F40914A87B2}" uniqueName="15" name="Table 0 (2).P/E" queryTableFieldId="15" dataDxfId="42"/>
    <tableColumn id="16" xr3:uid="{B066F2BF-BEC2-422B-AE1F-A5269D161182}" uniqueName="16" name="Table 0 (2).Fwd P/E" queryTableFieldId="16"/>
    <tableColumn id="17" xr3:uid="{6BEDC21E-B315-4838-BB10-FAEB348E2E9C}" uniqueName="17" name="Table 0 (2).PEG" queryTableFieldId="17" dataDxfId="41"/>
    <tableColumn id="18" xr3:uid="{1FFA8941-9ED4-4BB0-9537-AC5845D7DBB8}" uniqueName="18" name="Table 0 (2).P/S" queryTableFieldId="18"/>
    <tableColumn id="19" xr3:uid="{D5494D1E-B76D-45B7-B4A4-B991FF01CD15}" uniqueName="19" name="Table 0 (2).P/B" queryTableFieldId="19"/>
    <tableColumn id="20" xr3:uid="{B5F58ABB-55F0-4DFC-B4E1-4EE39250B7FB}" uniqueName="20" name="Table 0 (2).P/C" queryTableFieldId="20"/>
    <tableColumn id="21" xr3:uid="{C64A47A2-E3EF-4CAC-B3F9-2BE11B0C5120}" uniqueName="21" name="Table 0 (2).P/FCF" queryTableFieldId="21" dataDxfId="40"/>
    <tableColumn id="22" xr3:uid="{CA7A4965-398A-43FD-8C67-A83836598B31}" uniqueName="22" name="Table 0 (2).EPS past 5Y" queryTableFieldId="22"/>
    <tableColumn id="23" xr3:uid="{756D81FB-BCD7-4BE1-B19D-E8E7E7865DEA}" uniqueName="23" name="Table 0 (2).EPS next 5Y" queryTableFieldId="23" dataDxfId="39"/>
    <tableColumn id="24" xr3:uid="{D1B54B96-F7E2-43D2-A71D-2D04051F6AEB}" uniqueName="24" name="Table 0 (2).Sales past 5Y" queryTableFieldId="24" dataDxfId="38"/>
    <tableColumn id="25" xr3:uid="{733EAF98-B9F5-44C0-A595-52616B62BAA3}" uniqueName="25" name="Table 0 (2).Volume" queryTableFieldId="25" dataDxfId="3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1568BD-94B3-4E44-9971-B4C4D1B05797}" name="Table_Nasdaq_above_MAs" displayName="Table_Nasdaq_above_MAs" ref="A50:G52" tableType="queryTable" totalsRowShown="0">
  <autoFilter ref="A50:G52" xr:uid="{4C1568BD-94B3-4E44-9971-B4C4D1B05797}"/>
  <tableColumns count="7">
    <tableColumn id="1" xr3:uid="{A85BA79D-3567-4B4C-B05A-3B2F82A1D550}" uniqueName="1" name="Name" queryTableFieldId="1" dataDxfId="27"/>
    <tableColumn id="2" xr3:uid="{D8BBCD24-9D37-4F64-9A0C-A111EFA89F0E}" uniqueName="2" name="5 Day Mov Avg" queryTableFieldId="2"/>
    <tableColumn id="3" xr3:uid="{CC1A93F7-5A62-49E9-8F7E-9070B15DA78D}" uniqueName="3" name="20 Day Mov Avg" queryTableFieldId="3"/>
    <tableColumn id="4" xr3:uid="{840E424F-34D8-4F89-8921-6B3C823AE67A}" uniqueName="4" name="50 Day Mov Avg" queryTableFieldId="4"/>
    <tableColumn id="5" xr3:uid="{C3B4313A-034B-4EB7-9923-42B66795B51F}" uniqueName="5" name="100 Day Mov Avg" queryTableFieldId="5"/>
    <tableColumn id="6" xr3:uid="{BDC1DEC1-91A0-414A-A808-9BA019E92AFE}" uniqueName="6" name="150 Day Mov Avg" queryTableFieldId="6"/>
    <tableColumn id="7" xr3:uid="{80495B83-C211-4A14-95AC-5CD24C9718FE}" uniqueName="7" name="200 Day Mov Avg" queryTableFieldId="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417499-9DFD-4E7D-8878-9651CB87AD3D}" name="Table_Table_1" displayName="Table_Table_1" ref="L1:R16" tableType="queryTable" totalsRowShown="0">
  <autoFilter ref="L1:R16" xr:uid="{2C417499-9DFD-4E7D-8878-9651CB87AD3D}"/>
  <tableColumns count="7">
    <tableColumn id="9" xr3:uid="{A46CC3E0-4340-423C-A949-5019E2B5466B}" uniqueName="9" name="Overall (5218 Total Components)" queryTableFieldId="50" dataDxfId="15"/>
    <tableColumn id="2" xr3:uid="{0D4765E3-DF54-4887-9747-542BA2DE54E3}" uniqueName="2" name="5-Day" queryTableFieldId="2" dataDxfId="26"/>
    <tableColumn id="3" xr3:uid="{E2B951D6-AEDE-47A0-AF26-2DA8D486CDD7}" uniqueName="3" name="1-Month" queryTableFieldId="3" dataDxfId="25"/>
    <tableColumn id="4" xr3:uid="{DD104E5F-0763-4F2E-BFEC-40687C28FD80}" uniqueName="4" name="3-Month" queryTableFieldId="4" dataDxfId="24"/>
    <tableColumn id="5" xr3:uid="{C2A2A663-4E3D-4438-A364-206D684E0674}" uniqueName="5" name="6-Month" queryTableFieldId="5" dataDxfId="23"/>
    <tableColumn id="6" xr3:uid="{84EA825B-8B14-41EA-8B3D-9A95E55D52F3}" uniqueName="6" name="52-Week" queryTableFieldId="6" dataDxfId="22"/>
    <tableColumn id="7" xr3:uid="{19411A3B-B6CB-4E7B-87FE-BC1EDA8B7AFA}" uniqueName="7" name="Year-to-Date" queryTableFieldId="7" dataDxfId="2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1749D5-9D75-4C2A-A744-082B71D875A9}" name="Table_Sheet1" displayName="Table_Sheet1" ref="A1:DP254" tableType="queryTable" totalsRowShown="0">
  <autoFilter ref="A1:DP254" xr:uid="{111749D5-9D75-4C2A-A744-082B71D875A9}"/>
  <sortState xmlns:xlrd2="http://schemas.microsoft.com/office/spreadsheetml/2017/richdata2" ref="A2:DP254">
    <sortCondition descending="1" ref="A1:A254"/>
  </sortState>
  <tableColumns count="120">
    <tableColumn id="1" xr3:uid="{F0C59C0B-8D50-4944-BE02-D8481F211022}" uniqueName="1" name="Date" queryTableFieldId="1" dataDxfId="14"/>
    <tableColumn id="59" xr3:uid="{AC5B9718-90EA-49E6-9D75-B9DCF810FF7C}" uniqueName="59" name="AIQ" queryTableFieldId="59"/>
    <tableColumn id="95" xr3:uid="{4FA571E3-616E-4AA0-A382-EA8C37E437FF}" uniqueName="95" name="ARKK" queryTableFieldId="95"/>
    <tableColumn id="18" xr3:uid="{6C6E84D8-3D18-4CC1-8096-866495E3B34B}" uniqueName="18" name="BJK" queryTableFieldId="18"/>
    <tableColumn id="69" xr3:uid="{45D29630-D5FA-490C-A0C8-B957F5FB70B9}" uniqueName="69" name="BLOK" queryTableFieldId="69"/>
    <tableColumn id="60" xr3:uid="{04069CE9-343A-46FF-8066-8B5F7336F501}" uniqueName="60" name="CIBR" queryTableFieldId="60"/>
    <tableColumn id="41" xr3:uid="{FFE887E8-5786-4A12-B72F-F51BE988D556}" uniqueName="41" name="CNCR" queryTableFieldId="41"/>
    <tableColumn id="57" xr3:uid="{6B37C4D9-4BD4-4023-A99B-F709B609DC9C}" uniqueName="57" name="COPX" queryTableFieldId="57"/>
    <tableColumn id="94" xr3:uid="{892765D9-8DE6-4262-A866-51711990DBE1}" uniqueName="94" name="CPER" queryTableFieldId="250"/>
    <tableColumn id="118" xr3:uid="{D1BF92B7-A7A8-428A-8A44-BC25C366F7A1}" uniqueName="118" name="DBC" queryTableFieldId="260"/>
    <tableColumn id="96" xr3:uid="{E3F6A803-E332-4AE4-820B-8CBB6D3F0F80}" uniqueName="96" name="DIA" queryTableFieldId="96"/>
    <tableColumn id="61" xr3:uid="{32DC0C66-09E0-4280-B692-B470DFAC4853}" uniqueName="61" name="ESPO" queryTableFieldId="61"/>
    <tableColumn id="13" xr3:uid="{994AF253-B764-4215-BCE0-4B6954E59928}" uniqueName="13" name="EVX" queryTableFieldId="13"/>
    <tableColumn id="28" xr3:uid="{E98E5855-B47E-4DAB-9F49-087D20C5ED07}" uniqueName="28" name="FCG" queryTableFieldId="28"/>
    <tableColumn id="50" xr3:uid="{CF79E49F-558A-4DBE-A104-033E3381B0EF}" uniqueName="50" name="GDX" queryTableFieldId="50"/>
    <tableColumn id="44" xr3:uid="{E0D38D6D-C7B5-4D7F-B81D-1D1198D632C2}" uniqueName="44" name="GII" queryTableFieldId="44"/>
    <tableColumn id="113" xr3:uid="{B0B6780A-F20B-4764-AB56-AF280167CBFE}" uniqueName="113" name="GLD" queryTableFieldId="251"/>
    <tableColumn id="70" xr3:uid="{10032052-1A2E-433F-B9CF-4CFF3F7C9352}" uniqueName="70" name="GRID" queryTableFieldId="70"/>
    <tableColumn id="30" xr3:uid="{D3D55D2F-692B-42E7-9CF3-97822A1905B8}" uniqueName="30" name="IAI" queryTableFieldId="30"/>
    <tableColumn id="100" xr3:uid="{86C3551A-B187-4150-9715-87DF2DC9B8F6}" uniqueName="100" name="IBB" queryTableFieldId="100"/>
    <tableColumn id="49" xr3:uid="{7FAFF8D6-A8CB-4746-9C73-BB529113F8E5}" uniqueName="49" name="IDRV" queryTableFieldId="49"/>
    <tableColumn id="27" xr3:uid="{34B126B2-9277-4D40-9DD0-3A6892BBDEB0}" uniqueName="27" name="IEF" queryTableFieldId="119"/>
    <tableColumn id="71" xr3:uid="{1322B8D1-F6A1-463C-8BCB-B1470B656822}" uniqueName="71" name="IGV" queryTableFieldId="71"/>
    <tableColumn id="38" xr3:uid="{D2F04E7A-858C-4630-92BE-B4487EB95DAE}" uniqueName="38" name="IHF" queryTableFieldId="38"/>
    <tableColumn id="39" xr3:uid="{4037987F-86D5-4C98-972F-920B732F9BE1}" uniqueName="39" name="IHI" queryTableFieldId="39"/>
    <tableColumn id="86" xr3:uid="{7A9890ED-352E-4DE1-A25F-68F1E934F6AE}" uniqueName="86" name="IJH" queryTableFieldId="86"/>
    <tableColumn id="85" xr3:uid="{BDFC8F1A-68D5-41E4-9E35-D630E1F5469C}" uniqueName="85" name="IJJ" queryTableFieldId="85"/>
    <tableColumn id="87" xr3:uid="{BE4F3F17-360D-4C73-A92F-4A4F87F01311}" uniqueName="87" name="IJK" queryTableFieldId="87"/>
    <tableColumn id="78" xr3:uid="{7679B007-05F6-46E8-B140-1ADB324F2A98}" uniqueName="78" name="IJR" queryTableFieldId="78"/>
    <tableColumn id="81" xr3:uid="{5C02FD80-481F-4569-9F38-9D1E471F2DF1}" uniqueName="81" name="IPO" queryTableFieldId="81"/>
    <tableColumn id="99" xr3:uid="{5F809D3A-458F-4E65-B1B5-F002F761229D}" uniqueName="99" name="ITB" queryTableFieldId="99"/>
    <tableColumn id="83" xr3:uid="{F874B90A-725F-4A05-B155-E6190403D378}" uniqueName="83" name="IVE" queryTableFieldId="83"/>
    <tableColumn id="84" xr3:uid="{40CB064D-8A14-4ACE-A890-5684D389EF63}" uniqueName="84" name="IVW" queryTableFieldId="84"/>
    <tableColumn id="76" xr3:uid="{5093AF42-4707-444D-90B0-048A3A218D11}" uniqueName="76" name="IWD" queryTableFieldId="76"/>
    <tableColumn id="75" xr3:uid="{A48EC02A-470A-43E7-ACEF-D5F0A58E4B76}" uniqueName="75" name="IWF" queryTableFieldId="75"/>
    <tableColumn id="74" xr3:uid="{42B5361A-5E0B-46F8-9A50-1ECD989C6F37}" uniqueName="74" name="IWM" queryTableFieldId="74"/>
    <tableColumn id="106" xr3:uid="{FF61EBCC-6D59-494E-807E-379346671362}" uniqueName="106" name="IWN" queryTableFieldId="107"/>
    <tableColumn id="88" xr3:uid="{BD5BD03E-F848-423E-9A62-1FFBA7BE7794}" uniqueName="88" name="IWO" queryTableFieldId="88"/>
    <tableColumn id="42" xr3:uid="{0DA7E27D-C1A7-4DB3-936B-577604CC4E1F}" uniqueName="42" name="IYT" queryTableFieldId="42"/>
    <tableColumn id="47" xr3:uid="{0C71E9E1-8029-46D8-8BAA-F785CBF1C835}" uniqueName="47" name="JETS" queryTableFieldId="47"/>
    <tableColumn id="107" xr3:uid="{CFBA853A-92F9-4353-8A26-A591D7064A82}" uniqueName="107" name="KBWB" queryTableFieldId="108"/>
    <tableColumn id="32" xr3:uid="{AC5B66F0-2981-46AE-8240-012224226AF7}" uniqueName="32" name="KBWP" queryTableFieldId="32"/>
    <tableColumn id="35" xr3:uid="{ECCF633F-D9BD-4857-8E02-F94F87EB010B}" uniqueName="35" name="KBWR" queryTableFieldId="35"/>
    <tableColumn id="34" xr3:uid="{B241FE1C-833B-49D7-8ED2-ABAE45D950B0}" uniqueName="34" name="KIE" queryTableFieldId="34"/>
    <tableColumn id="97" xr3:uid="{B3659F07-3A77-471F-BC19-6DD7008CDA8B}" uniqueName="97" name="KRE" queryTableFieldId="97"/>
    <tableColumn id="91" xr3:uid="{D2196FA3-A88A-4A8A-BE96-E367E37E6C94}" uniqueName="91" name="MGK" queryTableFieldId="91"/>
    <tableColumn id="33" xr3:uid="{534D8373-BB47-489C-8B74-FE7EE156BD63}" uniqueName="33" name="MGV" queryTableFieldId="131"/>
    <tableColumn id="77" xr3:uid="{9AAC7F05-7232-40E0-B2ED-116DAD15FAB5}" uniqueName="77" name="MTUM" queryTableFieldId="77"/>
    <tableColumn id="66" xr3:uid="{CD8627F6-72B6-4839-A5E3-2C98F9D2E4A0}" uniqueName="66" name="NXTG" queryTableFieldId="66"/>
    <tableColumn id="112" xr3:uid="{70F6AFF0-5E5F-4F4D-B8FF-71CCFC680A20}" uniqueName="112" name="OEF" queryTableFieldId="135"/>
    <tableColumn id="98" xr3:uid="{405A7DDD-B39F-41DE-89E0-C1C5E85E8610}" uniqueName="98" name="OIH" queryTableFieldId="98"/>
    <tableColumn id="17" xr3:uid="{C17D65FC-3140-40CE-AA34-3ED4A126D5DC}" uniqueName="17" name="PBD" queryTableFieldId="17"/>
    <tableColumn id="36" xr3:uid="{00566C45-F5CE-48D2-853B-068A79F2D569}" uniqueName="36" name="PBE" queryTableFieldId="36"/>
    <tableColumn id="19" xr3:uid="{6DD44DBA-924C-48BE-9951-52300A8A5D1C}" uniqueName="19" name="PBJ" queryTableFieldId="19"/>
    <tableColumn id="24" xr3:uid="{C33743BB-82C1-43AD-9DCF-C8A931626326}" uniqueName="24" name="PBS" queryTableFieldId="24"/>
    <tableColumn id="103" xr3:uid="{ABEB7016-F819-4835-BD7B-F818C535B238}" uniqueName="103" name="PBW" queryTableFieldId="103"/>
    <tableColumn id="23" xr3:uid="{EB6720F8-17C2-479C-B455-9749378729AA}" uniqueName="23" name="PEJ" queryTableFieldId="23"/>
    <tableColumn id="104" xr3:uid="{EDEC7056-CF9D-4A2E-AEF5-4D6960F08F16}" uniqueName="104" name="PHO" queryTableFieldId="104"/>
    <tableColumn id="45" xr3:uid="{07925BFD-865B-4BBF-97DF-609E0529AE15}" uniqueName="45" name="PIO" queryTableFieldId="45"/>
    <tableColumn id="37" xr3:uid="{380DB4C2-757C-40C4-918E-4013F6C2D137}" uniqueName="37" name="PJP" queryTableFieldId="37"/>
    <tableColumn id="64" xr3:uid="{2D580EF9-5E52-4DAB-890D-30F17BF3B793}" uniqueName="64" name="PNQI" queryTableFieldId="64"/>
    <tableColumn id="43" xr3:uid="{70369F8F-7B52-463A-89A3-6B6AA9832A4C}" uniqueName="43" name="PPA" queryTableFieldId="43"/>
    <tableColumn id="58" xr3:uid="{083F48C3-6733-4EA2-9658-267BB5D8788D}" uniqueName="58" name="PSI" queryTableFieldId="58"/>
    <tableColumn id="31" xr3:uid="{A5B5D6F4-CB83-4674-B186-32D060967A67}" uniqueName="31" name="PSP" queryTableFieldId="31"/>
    <tableColumn id="25" xr3:uid="{762BB25F-BF03-4A37-B358-EAD0AF0C27AE}" uniqueName="25" name="PXE" queryTableFieldId="25"/>
    <tableColumn id="26" xr3:uid="{000C4AF1-D97C-46D2-B0F3-73F152CBF6B3}" uniqueName="26" name="PXJ" queryTableFieldId="26"/>
    <tableColumn id="73" xr3:uid="{BE84A510-2DE2-429C-9F6A-2B21696AB7A7}" uniqueName="73" name="QQQ" queryTableFieldId="73"/>
    <tableColumn id="89" xr3:uid="{5700BADB-419F-4AB2-86BA-4020E0E50931}" uniqueName="89" name="QQQE" queryTableFieldId="89"/>
    <tableColumn id="82" xr3:uid="{8EC69C22-0053-46E3-B43D-C08166AB1C9C}" uniqueName="82" name="QUAL" queryTableFieldId="82"/>
    <tableColumn id="68" xr3:uid="{864F342A-EA72-4D99-B5A4-DC614B0E4C29}" uniqueName="68" name="ROBO" queryTableFieldId="68"/>
    <tableColumn id="90" xr3:uid="{EDE63A97-E861-470F-AEEA-29E199B8F888}" uniqueName="90" name="RSP" queryTableFieldId="90"/>
    <tableColumn id="22" xr3:uid="{25A9E44F-16CE-465F-8B2D-FA7D8A06DF77}" uniqueName="22" name="SHY" queryTableFieldId="118"/>
    <tableColumn id="55" xr3:uid="{A7F09C3D-7C5D-49EF-B934-C2725E2DD487}" uniqueName="55" name="SIL" queryTableFieldId="55"/>
    <tableColumn id="65" xr3:uid="{F9D084D0-9880-4A06-93DE-D65BEC31A285}" uniqueName="65" name="SKYY" queryTableFieldId="65"/>
    <tableColumn id="54" xr3:uid="{216CD90B-3E1D-4295-BB4D-40B9106FAD56}" uniqueName="54" name="SLX" queryTableFieldId="54"/>
    <tableColumn id="101" xr3:uid="{1FC9EAC4-8C76-419D-8F42-99F1261520BC}" uniqueName="101" name="SMH" queryTableFieldId="101"/>
    <tableColumn id="67" xr3:uid="{52280F70-3B78-4CDC-B2C7-FD86C67BDE7F}" uniqueName="67" name="SOCL" queryTableFieldId="67"/>
    <tableColumn id="93" xr3:uid="{8560A7E0-DD97-4E49-AC76-5B8861EA770A}" uniqueName="93" name="SPHB" queryTableFieldId="93"/>
    <tableColumn id="92" xr3:uid="{378C8CB1-5BE9-4C29-B2FA-B01018EED572}" uniqueName="92" name="SPLV" queryTableFieldId="92"/>
    <tableColumn id="72" xr3:uid="{1AD9678F-0B95-4251-A78A-901B6CFE081E}" uniqueName="72" name="SPY" queryTableFieldId="72"/>
    <tableColumn id="15" xr3:uid="{FAFFEA70-F323-4C34-B5F1-D6F3388CDE82}" uniqueName="15" name="TAN" queryTableFieldId="15"/>
    <tableColumn id="14" xr3:uid="{ED103222-F80E-4802-89A9-DB426A5F565E}" uniqueName="14" name="TLT" queryTableFieldId="116"/>
    <tableColumn id="29" xr3:uid="{AC62EF16-5F99-44E8-9532-3F0A26FC1035}" uniqueName="29" name="URA" queryTableFieldId="29"/>
    <tableColumn id="79" xr3:uid="{4D0FB756-D0BB-4563-BE9B-E894C1048F14}" uniqueName="79" name="USMV" queryTableFieldId="79"/>
    <tableColumn id="114" xr3:uid="{E3C107F9-1AA9-45A5-9748-4D5E0EFE36A8}" uniqueName="114" name="USO" queryTableFieldId="252"/>
    <tableColumn id="115" xr3:uid="{C3B3274A-722E-47C9-A367-AF5812B3E8D0}" uniqueName="115" name="UUP" queryTableFieldId="253"/>
    <tableColumn id="16" xr3:uid="{A2972090-205B-4DB5-88DE-B71D071192A1}" uniqueName="16" name="VCLT" queryTableFieldId="117"/>
    <tableColumn id="105" xr3:uid="{278F40C6-F7B5-40FD-8DA2-5DFF1031BC16}" uniqueName="105" name="VNQ" queryTableFieldId="105"/>
    <tableColumn id="80" xr3:uid="{B7371C39-BA4A-4604-AFDD-3ABFFE24C235}" uniqueName="80" name="VYM" queryTableFieldId="80"/>
    <tableColumn id="20" xr3:uid="{0EAA83AE-9CD4-477A-9115-588B9F111F41}" uniqueName="20" name="XHB" queryTableFieldId="20"/>
    <tableColumn id="40" xr3:uid="{D71B3DBF-C8FD-4A1A-ABF0-9F63F80A9812}" uniqueName="40" name="XHE" queryTableFieldId="40"/>
    <tableColumn id="2" xr3:uid="{2662F73E-F4AE-4056-B8CC-E2C8CAEE0928}" uniqueName="2" name="XLB" queryTableFieldId="2"/>
    <tableColumn id="3" xr3:uid="{E9DA9072-2EC0-4C71-BCC5-BD5DCA633E0D}" uniqueName="3" name="XLC" queryTableFieldId="3"/>
    <tableColumn id="6" xr3:uid="{7746E5CB-6755-47ED-B2D3-84F22F530736}" uniqueName="6" name="XLE" queryTableFieldId="6"/>
    <tableColumn id="7" xr3:uid="{5A71CD8C-B712-4638-9248-0C8112179BEA}" uniqueName="7" name="XLF" queryTableFieldId="7"/>
    <tableColumn id="9" xr3:uid="{89B257A3-6918-4D20-B29D-F9DB49C5E900}" uniqueName="9" name="XLI" queryTableFieldId="9"/>
    <tableColumn id="10" xr3:uid="{51036D00-55F6-4607-9661-BF505538F7A8}" uniqueName="10" name="XLK" queryTableFieldId="10"/>
    <tableColumn id="5" xr3:uid="{6E8CA216-F4C5-4AF6-AE53-92B76645F38C}" uniqueName="5" name="XLP" queryTableFieldId="5"/>
    <tableColumn id="12" xr3:uid="{1AFF4314-CC65-48EE-8571-A04FB4DDECA5}" uniqueName="12" name="XLRE" queryTableFieldId="12"/>
    <tableColumn id="11" xr3:uid="{20B7B9C9-2D3B-4F1A-BF11-F68141ECC481}" uniqueName="11" name="XLU" queryTableFieldId="11"/>
    <tableColumn id="8" xr3:uid="{6DB4C132-7A81-4526-AB94-26717231A5A3}" uniqueName="8" name="XLV" queryTableFieldId="8"/>
    <tableColumn id="4" xr3:uid="{B8A87F21-1F81-4699-BE9E-24BCE61C936E}" uniqueName="4" name="XLY" queryTableFieldId="4"/>
    <tableColumn id="53" xr3:uid="{ADA7F32E-1096-4003-902A-DA959EDD4949}" uniqueName="53" name="XME" queryTableFieldId="53"/>
    <tableColumn id="102" xr3:uid="{1D9E527D-D700-434E-9B9F-83888572E5D7}" uniqueName="102" name="XOP" queryTableFieldId="102"/>
    <tableColumn id="21" xr3:uid="{81BE853D-FFE4-4B11-95C1-F4D1937BE558}" uniqueName="21" name="XRT" queryTableFieldId="21"/>
    <tableColumn id="111" xr3:uid="{AFF345FF-35F6-4DE0-B30E-4296FF5E24C4}" uniqueName="111" name="^IXIC" queryTableFieldId="134"/>
    <tableColumn id="116" xr3:uid="{13789617-1934-4E59-A1D3-35E7D748AC75}" uniqueName="116" name="^VIX" queryTableFieldId="144"/>
    <tableColumn id="109" xr3:uid="{7CE55ADD-185C-4038-8E7A-D0FE93496069}" uniqueName="109" name="IVW/IVE" queryTableFieldId="129"/>
    <tableColumn id="46" xr3:uid="{A8C15806-57A4-4FA5-8967-218E3D181390}" uniqueName="46" name="IJK/IJJ" queryTableFieldId="121"/>
    <tableColumn id="48" xr3:uid="{B7A9C3D2-FE38-4642-BAD7-AFF510157AFC}" uniqueName="48" name="IWF/IWD" queryTableFieldId="122"/>
    <tableColumn id="51" xr3:uid="{BFFDEECE-248B-41AC-AA72-CC7C02EB0A5D}" uniqueName="51" name="IWO/IWN" queryTableFieldId="123"/>
    <tableColumn id="52" xr3:uid="{40CD22F6-2EE9-4D36-BF26-4CAF2E7A0261}" uniqueName="52" name="SPHB/SPLV" queryTableFieldId="124"/>
    <tableColumn id="56" xr3:uid="{0A159CC3-1B37-4E7F-B972-7A50FE4D506F}" uniqueName="56" name="ARKK/SPY" queryTableFieldId="125"/>
    <tableColumn id="62" xr3:uid="{8F522B2D-039E-4802-BBD4-2C32A8AE2BBE}" uniqueName="62" name="XLY/XLP" queryTableFieldId="126"/>
    <tableColumn id="63" xr3:uid="{8113E7F4-1614-41B5-A1A5-3004804AE1E1}" uniqueName="63" name="XLK/XLP" queryTableFieldId="127"/>
    <tableColumn id="108" xr3:uid="{736DB26D-3B08-4C94-BA5A-0B35532FAAA2}" uniqueName="108" name="IWM/SPY" queryTableFieldId="128"/>
    <tableColumn id="110" xr3:uid="{C12C7F03-A092-427E-BF14-0C170DA05D90}" uniqueName="110" name="MGK/MGV" queryTableFieldId="133"/>
    <tableColumn id="117" xr3:uid="{CD3B0DA8-B33E-49A3-BACA-00DD1AC528CA}" uniqueName="117" name="CPER/GLD" queryTableFieldId="258"/>
    <tableColumn id="119" xr3:uid="{CE708061-3EE9-42A2-AB9C-1E8AFD4FE93A}" uniqueName="119" name="XLU+XLV+XLP" queryTableFieldId="149"/>
    <tableColumn id="120" xr3:uid="{E5F5FBEE-C391-4994-AEC2-1E44E83543F3}" uniqueName="120" name="XLK+XLY+XLF+XLI+XLB" queryTableFieldId="150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58B52B7-57B3-4FCF-AEF6-8F19118200F1}" name="Table_Table_0" displayName="Table_Table_0" ref="A1:K23" tableType="queryTable" totalsRowShown="0">
  <autoFilter ref="A1:K23" xr:uid="{B58B52B7-57B3-4FCF-AEF6-8F19118200F1}"/>
  <tableColumns count="11">
    <tableColumn id="1" xr3:uid="{8771A5CC-A994-4578-A803-B0A4D4CB6732}" uniqueName="1" name="Period" queryTableFieldId="1" dataDxfId="20"/>
    <tableColumn id="2" xr3:uid="{3DEF672E-4E03-4722-95D2-293626061840}" uniqueName="2" name="OVERALL" queryTableFieldId="2"/>
    <tableColumn id="3" xr3:uid="{9F3C3ABA-F1AD-4F82-B30F-122056C50D78}" uniqueName="3" name="NYSE" queryTableFieldId="3"/>
    <tableColumn id="4" xr3:uid="{C6C2799D-B7C9-4B43-B180-B7FFE3DD2A14}" uniqueName="4" name="NASDAQ" queryTableFieldId="4"/>
    <tableColumn id="5" xr3:uid="{A4BAA004-BDD8-4AEB-8F5E-171A4168659D}" uniqueName="5" name="NYSE Arca" queryTableFieldId="5"/>
    <tableColumn id="6" xr3:uid="{6B3E7066-8EF3-4964-A3EF-6A8E87E1FB3B}" uniqueName="6" name="ETFs" queryTableFieldId="6"/>
    <tableColumn id="7" xr3:uid="{FEAF4C19-1980-46D0-833C-4CB0AA63064D}" uniqueName="7" name="OTC-US" queryTableFieldId="7"/>
    <tableColumn id="8" xr3:uid="{44ED9886-E921-46D4-9CC5-4D6A6A71B12D}" uniqueName="8" name="PRICE &lt; $10" queryTableFieldId="8"/>
    <tableColumn id="9" xr3:uid="{0F667CD5-D070-4157-919F-0ABF6F88DDA0}" uniqueName="9" name="PRICE &gt; $10" queryTableFieldId="9"/>
    <tableColumn id="10" xr3:uid="{E30ECBDA-8233-4F83-8F9D-95681FFFF558}" uniqueName="10" name="VOL &lt; 100K" queryTableFieldId="10"/>
    <tableColumn id="11" xr3:uid="{F026BE2B-944D-40DC-AA97-C0AF63EDB7C2}" uniqueName="11" name="VOL &gt; 100K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31D266-8789-40EF-9A95-4ED374EA1E5F}" name="Table_Table_0__5" displayName="Table_Table_0__5" ref="A156:O167" tableType="queryTable" totalsRowShown="0">
  <autoFilter ref="A156:O167" xr:uid="{2031D266-8789-40EF-9A95-4ED374EA1E5F}"/>
  <tableColumns count="15">
    <tableColumn id="1" xr3:uid="{97A53EAA-DAD6-4BE6-BE9E-69DA3FEBAB52}" uniqueName="1" name="No." queryTableFieldId="1"/>
    <tableColumn id="2" xr3:uid="{22A77FF6-1A87-4D5E-9782-31300CB970F2}" uniqueName="2" name="Name" queryTableFieldId="2" dataDxfId="36"/>
    <tableColumn id="3" xr3:uid="{A893DAE6-B2E4-42B0-81BC-E03BBE96559B}" uniqueName="3" name="Market Cap" queryTableFieldId="3" dataDxfId="35"/>
    <tableColumn id="4" xr3:uid="{0ED9D7A0-7312-4D3E-831E-C855D89C721E}" uniqueName="4" name="P/E" queryTableFieldId="4"/>
    <tableColumn id="5" xr3:uid="{6AE0ED82-0EF3-4B16-B7ED-7A1AF55950BD}" uniqueName="5" name="Fwd P/E" queryTableFieldId="5"/>
    <tableColumn id="6" xr3:uid="{2267BD12-5CDE-46FE-A205-0965FBF7074B}" uniqueName="6" name="PEG" queryTableFieldId="6"/>
    <tableColumn id="7" xr3:uid="{E9070CE6-49FB-4BF9-94DC-AD9829ABF170}" uniqueName="7" name="P/S" queryTableFieldId="7"/>
    <tableColumn id="8" xr3:uid="{DC102C0D-194E-4F6C-8320-1C9C73BB6B92}" uniqueName="8" name="P/B" queryTableFieldId="8"/>
    <tableColumn id="9" xr3:uid="{536F4555-5B88-4A8D-8140-4316CEBA9729}" uniqueName="9" name="P/C" queryTableFieldId="9"/>
    <tableColumn id="10" xr3:uid="{1B7AA00D-44A8-44A4-B221-BFC7276FC360}" uniqueName="10" name="P/FCF" queryTableFieldId="10"/>
    <tableColumn id="11" xr3:uid="{9ECF500D-D95F-4479-ABAA-EEA87610B39C}" uniqueName="11" name="EPS past 5Y" queryTableFieldId="11"/>
    <tableColumn id="12" xr3:uid="{81C9412B-2928-4E99-8512-11E8FDB84B8E}" uniqueName="12" name="EPS next 5Y" queryTableFieldId="12"/>
    <tableColumn id="13" xr3:uid="{06B8FF1C-3195-434F-950B-B927C8189963}" uniqueName="13" name="Sales past 5Y" queryTableFieldId="13"/>
    <tableColumn id="14" xr3:uid="{278E97FE-6A10-41F9-9F04-7558F124F451}" uniqueName="14" name="Change" queryTableFieldId="14"/>
    <tableColumn id="15" xr3:uid="{A7DBB471-E6C8-46BD-B83E-F5BC3F9EF627}" uniqueName="15" name="Volume" queryTableFieldId="15" dataDxfId="3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B8FBD0E-0EDC-4C70-B258-58E067C05F2E}" name="Table_Rates" displayName="Table_Rates" ref="A1:R12" tableType="queryTable" totalsRowShown="0">
  <autoFilter ref="A1:R12" xr:uid="{4B8FBD0E-0EDC-4C70-B258-58E067C05F2E}"/>
  <tableColumns count="18">
    <tableColumn id="1" xr3:uid="{63E03A37-0A32-4C8D-862A-61A35E6D6F56}" uniqueName="1" name="Period" queryTableFieldId="1" dataDxfId="33"/>
    <tableColumn id="2" xr3:uid="{A299EF4F-C822-4702-A34D-5F280521C723}" uniqueName="2" name="Performance.1" queryTableFieldId="2" dataDxfId="13" dataCellStyle="Percent"/>
    <tableColumn id="3" xr3:uid="{A6A29147-2EF5-4AAD-86CA-9C599DCAD687}" uniqueName="3" name="Performance.2" queryTableFieldId="3" dataDxfId="12" dataCellStyle="Percent"/>
    <tableColumn id="4" xr3:uid="{D5272940-9213-4E56-8C1E-D166F63684C0}" uniqueName="4" name="1yr.Performance.1" queryTableFieldId="4"/>
    <tableColumn id="5" xr3:uid="{634B1D44-0B7F-421E-8C12-81EC987978A2}" uniqueName="5" name="1yr.Performance.2" queryTableFieldId="5" dataDxfId="11" dataCellStyle="Percent"/>
    <tableColumn id="6" xr3:uid="{FA27D430-3F0F-45D9-9F74-4B05C0A44D08}" uniqueName="6" name="2yr.Performance.1" queryTableFieldId="6"/>
    <tableColumn id="7" xr3:uid="{90A8015C-64D3-41CB-8700-9A819B7181AF}" uniqueName="7" name="2yr.Performance.2" queryTableFieldId="7" dataDxfId="10" dataCellStyle="Percent"/>
    <tableColumn id="8" xr3:uid="{2F4D0129-090D-4F9F-9BED-A478DAAD1068}" uniqueName="8" name="5yr.Performance.1" queryTableFieldId="8"/>
    <tableColumn id="16" xr3:uid="{6C526868-B944-417E-955B-691BBFA7D521}" uniqueName="16" name="5yr.Performance.12" queryTableFieldId="18"/>
    <tableColumn id="17" xr3:uid="{FDEB5F80-25AE-4477-A976-A0A0724CDA91}" uniqueName="17" name="5yr.Performance.13" queryTableFieldId="17"/>
    <tableColumn id="18" xr3:uid="{F1376D2F-2790-4C8F-895A-C1D23FC157AB}" uniqueName="18" name="5yr.Performance.14" queryTableFieldId="16"/>
    <tableColumn id="9" xr3:uid="{C35786E6-0BB6-46D8-89BA-1E0BB9DFA7A7}" uniqueName="9" name="5yr.Performance.2" queryTableFieldId="9" dataDxfId="9" dataCellStyle="Percent"/>
    <tableColumn id="10" xr3:uid="{72C1DFC0-C2C2-44C2-91C9-1BC372DB7966}" uniqueName="10" name="10yr.Performance.1" queryTableFieldId="10"/>
    <tableColumn id="11" xr3:uid="{2D46AFD3-44CA-4269-B322-5620CE3B70CF}" uniqueName="11" name="10yr.Performance.2" queryTableFieldId="11" dataDxfId="8" dataCellStyle="Percent"/>
    <tableColumn id="12" xr3:uid="{FF7DC4E1-30CF-4153-86ED-4323AC1845E5}" uniqueName="12" name="20yr.Performance.1" queryTableFieldId="12"/>
    <tableColumn id="13" xr3:uid="{6543BB34-382A-4817-AF50-FA5E73BF2C91}" uniqueName="13" name="20yr.Performance.2" queryTableFieldId="13" dataDxfId="7" dataCellStyle="Percent"/>
    <tableColumn id="14" xr3:uid="{553BA762-C176-4DE7-8DA3-59527685815A}" uniqueName="14" name="30yr.Performance.1" queryTableFieldId="14"/>
    <tableColumn id="15" xr3:uid="{6C0C0257-7A06-4DDE-91F3-07C460C13F50}" uniqueName="15" name="30yr.Performance.2" queryTableFieldId="15" dataDxfId="6" dataCellStyle="Percent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9D8D16-E545-4204-AE50-EF554AB650C8}" name="Table_Table_0__3" displayName="Table_Table_0__3" ref="A16:K37" tableType="queryTable" totalsRowShown="0">
  <autoFilter ref="A16:K37" xr:uid="{489D8D16-E545-4204-AE50-EF554AB650C8}"/>
  <tableColumns count="11">
    <tableColumn id="1" xr3:uid="{9485DE84-95E7-4BAE-B4F1-AB34F8158589}" uniqueName="1" name="Date" queryTableFieldId="1" dataDxfId="19"/>
    <tableColumn id="9" xr3:uid="{5B309124-D639-4FB4-AD5A-814B70433DF2}" uniqueName="9" name="6 WEEKS BANK DISCOUNT" queryTableFieldId="9" dataDxfId="18"/>
    <tableColumn id="10" xr3:uid="{CBE0D782-858F-4D39-9B46-1C8CD8A597B0}" uniqueName="10" name="COUPON EQUIVALENT4" queryTableFieldId="10" dataDxfId="17"/>
    <tableColumn id="11" xr3:uid="{90D2230B-4EAA-4D76-9878-CA868CAC5182}" uniqueName="11" name="1.5 Mo" queryTableFieldId="11" dataDxfId="16"/>
    <tableColumn id="2" xr3:uid="{99042C17-D586-4F7B-A2B1-178D621CE77B}" uniqueName="2" name="3 Mo" queryTableFieldId="2"/>
    <tableColumn id="3" xr3:uid="{9075001C-C11B-4899-9359-0534498D7323}" uniqueName="3" name="1 Yr" queryTableFieldId="3"/>
    <tableColumn id="4" xr3:uid="{83F8FC98-986A-4E13-A319-1CA01CFA3D16}" uniqueName="4" name="2 Yr" queryTableFieldId="4"/>
    <tableColumn id="5" xr3:uid="{B7AE6D2C-5932-48DD-A5E5-8F35EED92CB0}" uniqueName="5" name="5 Yr" queryTableFieldId="5"/>
    <tableColumn id="6" xr3:uid="{369DB1E3-FA99-4A05-9987-34BAE0AD1447}" uniqueName="6" name="10 Yr" queryTableFieldId="6"/>
    <tableColumn id="7" xr3:uid="{E922B4BC-5EB1-47A7-917A-F674026B498F}" uniqueName="7" name="20 Yr.1" queryTableFieldId="7"/>
    <tableColumn id="8" xr3:uid="{662CDF24-C414-4901-A559-BC327948E7CC}" uniqueName="8" name="30 Yr.1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AF7823-316F-4BC7-B37D-847F290D74D3}" name="Table_overall_market_above_MAs" displayName="Table_overall_market_above_MAs" ref="A1:G5" tableType="queryTable" totalsRowShown="0">
  <autoFilter ref="A1:G5" xr:uid="{DBAF7823-316F-4BC7-B37D-847F290D74D3}"/>
  <tableColumns count="7">
    <tableColumn id="1" xr3:uid="{AE5FFB8C-C261-4F0C-BD8B-16024BFA69F5}" uniqueName="1" name="Column1" queryTableFieldId="1" dataDxfId="32"/>
    <tableColumn id="2" xr3:uid="{C16C2CD2-3D85-455B-9DA3-94CD067F29F8}" uniqueName="2" name="5-Day MA" queryTableFieldId="2"/>
    <tableColumn id="3" xr3:uid="{F821AE60-3AC0-4779-88A1-6257D391F9C1}" uniqueName="3" name="20-Day MA" queryTableFieldId="3"/>
    <tableColumn id="4" xr3:uid="{5BC1684D-3218-4BE3-8911-7C186795FD4F}" uniqueName="4" name="50-Day MA" queryTableFieldId="4"/>
    <tableColumn id="5" xr3:uid="{A20E266A-64CC-42CC-8F11-49EF7AE7EEB7}" uniqueName="5" name="100-Day MA" queryTableFieldId="5"/>
    <tableColumn id="6" xr3:uid="{55A4B0FC-9F0E-431B-B5F3-EF1B3707B40D}" uniqueName="6" name="150-Day MA" queryTableFieldId="6"/>
    <tableColumn id="7" xr3:uid="{A220F980-149E-4F2D-BC7B-07E58CDA0AEC}" uniqueName="7" name="200-Day MA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3A37A6-7091-4C10-88B5-0FF48125D171}" name="Table_Sectors_above_MAs" displayName="Table_Sectors_above_MAs" ref="A19:G31" tableType="queryTable" totalsRowShown="0">
  <autoFilter ref="A19:G31" xr:uid="{263A37A6-7091-4C10-88B5-0FF48125D171}"/>
  <tableColumns count="7">
    <tableColumn id="1" xr3:uid="{E3453453-EFB4-4AAB-9C59-14A75DD86FE7}" uniqueName="1" name="Name" queryTableFieldId="1" dataDxfId="31"/>
    <tableColumn id="2" xr3:uid="{20753BA9-ADA1-45F8-9C81-0815C8BA7CA1}" uniqueName="2" name="5 Day Mov Avg" queryTableFieldId="2"/>
    <tableColumn id="3" xr3:uid="{796DEF63-1955-4BD9-B43E-4B81221090C6}" uniqueName="3" name="20 Day Mov Avg" queryTableFieldId="3"/>
    <tableColumn id="4" xr3:uid="{B8A0E78F-CD14-4DDB-92FF-D564BD6423C5}" uniqueName="4" name="50 Day Mov Avg" queryTableFieldId="4"/>
    <tableColumn id="5" xr3:uid="{485457CA-8067-4892-B192-BCBA63D7F146}" uniqueName="5" name="100 Day Mov Avg" queryTableFieldId="5"/>
    <tableColumn id="6" xr3:uid="{716162A7-60D5-4858-BD26-1D1D2581515B}" uniqueName="6" name="150 Day Mov Avg" queryTableFieldId="6"/>
    <tableColumn id="7" xr3:uid="{CEE5F74C-571F-4F0D-A5BB-508C83A1B790}" uniqueName="7" name="200 Day Mov Avg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471ECF-547C-4A1F-8EBC-DED527307921}" name="Table_Styles_above_MAs" displayName="Table_Styles_above_MAs" ref="A33:G40" tableType="queryTable" totalsRowShown="0">
  <autoFilter ref="A33:G40" xr:uid="{20471ECF-547C-4A1F-8EBC-DED527307921}"/>
  <tableColumns count="7">
    <tableColumn id="1" xr3:uid="{357FDEFB-3658-41EF-9F71-760589E0D62A}" uniqueName="1" name="Name" queryTableFieldId="1" dataDxfId="30"/>
    <tableColumn id="2" xr3:uid="{1AB3FEED-75B7-4B02-A34A-87E802A6697B}" uniqueName="2" name="5 Day Mov Avg" queryTableFieldId="2"/>
    <tableColumn id="3" xr3:uid="{536648DB-E5DE-4DDC-9A95-A02D836EA38B}" uniqueName="3" name="20 Day Mov Avg" queryTableFieldId="3"/>
    <tableColumn id="4" xr3:uid="{534A00DE-A6FC-4B29-914B-EBFFB8728596}" uniqueName="4" name="50 Day Mov Avg" queryTableFieldId="4"/>
    <tableColumn id="5" xr3:uid="{C8A5B733-4D0F-474E-958F-B9239C584552}" uniqueName="5" name="100 Day Mov Avg" queryTableFieldId="5"/>
    <tableColumn id="6" xr3:uid="{AFBAA3C8-B272-457A-A686-96BBC1677279}" uniqueName="6" name="150 Day Mov Avg" queryTableFieldId="6"/>
    <tableColumn id="7" xr3:uid="{3BD368C8-6533-4DF8-B474-3332872D997E}" uniqueName="7" name="200 Day Mov Avg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E144BF-3578-48B5-9212-ED9ACB5CADB9}" name="Table_Small_caps_above_MAs" displayName="Table_Small_caps_above_MAs" ref="A42:G45" tableType="queryTable" totalsRowShown="0">
  <autoFilter ref="A42:G45" xr:uid="{64E144BF-3578-48B5-9212-ED9ACB5CADB9}"/>
  <tableColumns count="7">
    <tableColumn id="1" xr3:uid="{5E3283B4-A2B9-43CF-9F0F-DEB70963A7EB}" uniqueName="1" name="Name" queryTableFieldId="1" dataDxfId="29"/>
    <tableColumn id="2" xr3:uid="{D8E17D0E-D281-4F7B-85D5-DF74E62C5E5A}" uniqueName="2" name="5 Day Mov Avg" queryTableFieldId="2"/>
    <tableColumn id="3" xr3:uid="{40C6C71D-0297-4B1B-9AD7-E364B08E2C74}" uniqueName="3" name="20 Day Mov Avg" queryTableFieldId="3"/>
    <tableColumn id="4" xr3:uid="{CC2BC707-E0D3-4F79-A540-32734E706074}" uniqueName="4" name="50 Day Mov Avg" queryTableFieldId="4"/>
    <tableColumn id="5" xr3:uid="{BE3DB596-8EE9-46AC-9BC5-520AA81A5D3C}" uniqueName="5" name="100 Day Mov Avg" queryTableFieldId="5"/>
    <tableColumn id="6" xr3:uid="{2AB6C849-31E4-4899-8A34-466C8505771C}" uniqueName="6" name="150 Day Mov Avg" queryTableFieldId="6"/>
    <tableColumn id="7" xr3:uid="{3CC5066E-4845-4C65-AC18-235B59289E87}" uniqueName="7" name="200 Day Mov Avg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324E75A-72DE-4877-9580-3A8B076873E4}" name="Table_Dow_above_MAs" displayName="Table_Dow_above_MAs" ref="A47:G48" tableType="queryTable" totalsRowShown="0">
  <autoFilter ref="A47:G48" xr:uid="{A324E75A-72DE-4877-9580-3A8B076873E4}"/>
  <tableColumns count="7">
    <tableColumn id="1" xr3:uid="{576B4D4D-85C1-4BF1-AFC7-76892D0E84C1}" uniqueName="1" name="Name" queryTableFieldId="1" dataDxfId="28"/>
    <tableColumn id="2" xr3:uid="{8397D9BE-36F4-4386-AF14-7267984E292A}" uniqueName="2" name="5 Day Mov Avg" queryTableFieldId="2"/>
    <tableColumn id="3" xr3:uid="{EBA11341-0889-4F20-9113-E574E5C050FE}" uniqueName="3" name="20 Day Mov Avg" queryTableFieldId="3"/>
    <tableColumn id="4" xr3:uid="{314D451A-91C4-4FB1-8AE1-32C855CF0256}" uniqueName="4" name="50 Day Mov Avg" queryTableFieldId="4"/>
    <tableColumn id="5" xr3:uid="{3E729F44-E834-465E-AF9B-8CA74A46B223}" uniqueName="5" name="100 Day Mov Avg" queryTableFieldId="5"/>
    <tableColumn id="6" xr3:uid="{0F7FB042-AFCC-4B74-BF8E-DC6E34C2B6FC}" uniqueName="6" name="150 Day Mov Avg" queryTableFieldId="6"/>
    <tableColumn id="7" xr3:uid="{287B4685-832C-4D2A-B6D2-542EB8E0A6F0}" uniqueName="7" name="200 Day Mov Avg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FBB904A-25A2-4925-BF9C-94884E2BB534}">
  <we:reference id="wa200003692" version="1.0.0.1" store="en-US" storeType="OMEX"/>
  <we:alternateReferences>
    <we:reference id="wa200003692" version="1.0.0.1" store="WA200003692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A068-3F32-4B1D-9F4E-1DA3A920ABA7}">
  <dimension ref="B2:H15"/>
  <sheetViews>
    <sheetView showGridLines="0" tabSelected="1" workbookViewId="0">
      <selection activeCell="J7" sqref="J7"/>
    </sheetView>
  </sheetViews>
  <sheetFormatPr defaultRowHeight="17.55" x14ac:dyDescent="0.3"/>
  <cols>
    <col min="2" max="6" width="17.44140625" style="177" customWidth="1"/>
    <col min="7" max="7" width="11.77734375" style="177" customWidth="1"/>
    <col min="8" max="8" width="8.44140625" style="177" customWidth="1"/>
  </cols>
  <sheetData>
    <row r="2" spans="2:8" ht="18.2" thickBot="1" x14ac:dyDescent="0.35"/>
    <row r="3" spans="2:8" ht="18.2" x14ac:dyDescent="0.35">
      <c r="B3" s="178"/>
      <c r="C3" s="179"/>
      <c r="D3" s="179"/>
      <c r="E3" s="179"/>
      <c r="F3" s="179"/>
      <c r="G3" s="179"/>
      <c r="H3" s="180"/>
    </row>
    <row r="4" spans="2:8" ht="23.8" x14ac:dyDescent="0.45">
      <c r="B4" s="181"/>
      <c r="C4" s="186" t="s">
        <v>1551</v>
      </c>
      <c r="D4" s="171"/>
      <c r="E4" s="171"/>
      <c r="F4" s="171"/>
      <c r="G4" s="171"/>
      <c r="H4" s="182"/>
    </row>
    <row r="5" spans="2:8" ht="18.2" x14ac:dyDescent="0.35">
      <c r="B5" s="181"/>
      <c r="C5" s="171"/>
      <c r="D5" s="171"/>
      <c r="E5" s="171"/>
      <c r="F5" s="171"/>
      <c r="G5" s="171"/>
      <c r="H5" s="182"/>
    </row>
    <row r="6" spans="2:8" ht="18.2" x14ac:dyDescent="0.35">
      <c r="B6" s="181"/>
      <c r="C6" s="175" t="s">
        <v>1554</v>
      </c>
      <c r="D6" s="183"/>
      <c r="E6" s="171"/>
      <c r="F6" s="171"/>
      <c r="G6" s="171"/>
      <c r="H6" s="182"/>
    </row>
    <row r="7" spans="2:8" ht="37.6" customHeight="1" x14ac:dyDescent="0.35">
      <c r="B7" s="181"/>
      <c r="C7" s="184" t="s">
        <v>1556</v>
      </c>
      <c r="D7" s="184"/>
      <c r="E7" s="184"/>
      <c r="F7" s="184"/>
      <c r="G7" s="171"/>
      <c r="H7" s="182"/>
    </row>
    <row r="8" spans="2:8" ht="10.65" customHeight="1" x14ac:dyDescent="0.35">
      <c r="B8" s="181"/>
      <c r="C8" s="183"/>
      <c r="D8" s="183"/>
      <c r="E8" s="171"/>
      <c r="F8" s="171"/>
      <c r="G8" s="171"/>
      <c r="H8" s="182"/>
    </row>
    <row r="9" spans="2:8" ht="48.25" customHeight="1" x14ac:dyDescent="0.35">
      <c r="B9" s="181"/>
      <c r="C9" s="174" t="s">
        <v>1552</v>
      </c>
      <c r="D9" s="174"/>
      <c r="E9" s="174"/>
      <c r="F9" s="174"/>
      <c r="G9" s="171"/>
      <c r="H9" s="182"/>
    </row>
    <row r="10" spans="2:8" ht="8.15" customHeight="1" x14ac:dyDescent="0.35">
      <c r="B10" s="181"/>
      <c r="C10" s="176"/>
      <c r="D10" s="176"/>
      <c r="E10" s="176"/>
      <c r="F10" s="176"/>
      <c r="G10" s="171"/>
      <c r="H10" s="182"/>
    </row>
    <row r="11" spans="2:8" ht="18.2" x14ac:dyDescent="0.35">
      <c r="B11" s="181"/>
      <c r="C11" s="174" t="s">
        <v>1555</v>
      </c>
      <c r="D11" s="174"/>
      <c r="E11" s="174"/>
      <c r="F11" s="174"/>
      <c r="G11" s="171"/>
      <c r="H11" s="182"/>
    </row>
    <row r="12" spans="2:8" ht="54.5" customHeight="1" x14ac:dyDescent="0.35">
      <c r="B12" s="185"/>
      <c r="C12" s="174"/>
      <c r="D12" s="174"/>
      <c r="E12" s="174"/>
      <c r="F12" s="174"/>
      <c r="G12" s="171"/>
      <c r="H12" s="182"/>
    </row>
    <row r="13" spans="2:8" ht="18.2" x14ac:dyDescent="0.35">
      <c r="B13" s="181"/>
      <c r="C13" s="173"/>
      <c r="D13" s="173"/>
      <c r="E13" s="173"/>
      <c r="F13" s="173"/>
      <c r="G13" s="171"/>
      <c r="H13" s="182"/>
    </row>
    <row r="14" spans="2:8" ht="62.65" customHeight="1" x14ac:dyDescent="0.35">
      <c r="B14" s="181"/>
      <c r="C14" s="174" t="s">
        <v>1553</v>
      </c>
      <c r="D14" s="174"/>
      <c r="E14" s="174"/>
      <c r="F14" s="174"/>
      <c r="G14" s="171"/>
      <c r="H14" s="182"/>
    </row>
    <row r="15" spans="2:8" ht="18.8" thickBot="1" x14ac:dyDescent="0.4">
      <c r="B15" s="187"/>
      <c r="C15" s="188"/>
      <c r="D15" s="172"/>
      <c r="E15" s="172"/>
      <c r="F15" s="172"/>
      <c r="G15" s="172"/>
      <c r="H15" s="189"/>
    </row>
  </sheetData>
  <mergeCells count="4">
    <mergeCell ref="C9:F9"/>
    <mergeCell ref="C11:F12"/>
    <mergeCell ref="C14:F14"/>
    <mergeCell ref="C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E0F4-58A0-48BC-AF23-1D6B04B78C0B}">
  <dimension ref="A1:AS83"/>
  <sheetViews>
    <sheetView showGridLines="0" zoomScale="145" zoomScaleNormal="145" workbookViewId="0">
      <selection activeCell="Z6" sqref="Z6"/>
    </sheetView>
  </sheetViews>
  <sheetFormatPr defaultRowHeight="13.15" x14ac:dyDescent="0.25"/>
  <cols>
    <col min="1" max="1" width="7.44140625" customWidth="1"/>
    <col min="2" max="2" width="4.77734375" customWidth="1"/>
    <col min="3" max="3" width="2.6640625" customWidth="1"/>
    <col min="4" max="4" width="20.33203125" bestFit="1" customWidth="1"/>
    <col min="5" max="5" width="14.21875" customWidth="1"/>
    <col min="6" max="6" width="9.5546875" customWidth="1"/>
    <col min="7" max="8" width="8.33203125" customWidth="1"/>
    <col min="9" max="9" width="9.109375" customWidth="1"/>
    <col min="10" max="10" width="10.5546875" customWidth="1"/>
    <col min="11" max="12" width="8.33203125" customWidth="1"/>
    <col min="13" max="13" width="12.5546875" customWidth="1"/>
    <col min="14" max="14" width="11" customWidth="1"/>
    <col min="15" max="15" width="9.6640625" customWidth="1"/>
    <col min="16" max="16" width="10.77734375" customWidth="1"/>
    <col min="17" max="17" width="11.33203125" customWidth="1"/>
    <col min="18" max="18" width="10.77734375" customWidth="1"/>
    <col min="19" max="19" width="11.5546875" customWidth="1"/>
    <col min="20" max="20" width="9.109375" customWidth="1"/>
    <col min="21" max="21" width="9.33203125" customWidth="1"/>
    <col min="22" max="22" width="9.5546875" customWidth="1"/>
    <col min="23" max="23" width="9.88671875" customWidth="1"/>
    <col min="24" max="24" width="8.44140625" bestFit="1" customWidth="1"/>
    <col min="25" max="27" width="6.33203125" bestFit="1" customWidth="1"/>
    <col min="28" max="28" width="4.5546875" bestFit="1" customWidth="1"/>
    <col min="29" max="29" width="5.33203125" bestFit="1" customWidth="1"/>
    <col min="30" max="30" width="8.33203125" customWidth="1"/>
    <col min="32" max="33" width="8.88671875" style="163"/>
  </cols>
  <sheetData>
    <row r="1" spans="1:45" ht="15.65" customHeight="1" x14ac:dyDescent="0.25">
      <c r="A1" s="161" t="s">
        <v>569</v>
      </c>
      <c r="B1" s="161"/>
      <c r="D1" s="109" t="s">
        <v>184</v>
      </c>
      <c r="E1" s="110" t="s">
        <v>90</v>
      </c>
      <c r="F1" s="110" t="s">
        <v>81</v>
      </c>
      <c r="G1" s="110" t="s">
        <v>571</v>
      </c>
      <c r="H1" s="110" t="s">
        <v>572</v>
      </c>
      <c r="I1" s="110" t="s">
        <v>573</v>
      </c>
      <c r="J1" s="110" t="s">
        <v>574</v>
      </c>
      <c r="K1" s="110" t="s">
        <v>640</v>
      </c>
      <c r="L1" s="110" t="s">
        <v>576</v>
      </c>
      <c r="M1" s="110" t="s">
        <v>625</v>
      </c>
      <c r="N1" s="110" t="s">
        <v>626</v>
      </c>
      <c r="O1" s="111" t="s">
        <v>623</v>
      </c>
      <c r="P1" s="111" t="s">
        <v>624</v>
      </c>
      <c r="Q1" s="111" t="s">
        <v>191</v>
      </c>
      <c r="R1" s="111" t="s">
        <v>577</v>
      </c>
      <c r="S1" s="111" t="s">
        <v>192</v>
      </c>
      <c r="T1" s="111" t="s">
        <v>639</v>
      </c>
      <c r="U1" s="111" t="s">
        <v>584</v>
      </c>
      <c r="V1" s="111" t="s">
        <v>585</v>
      </c>
      <c r="W1" s="111" t="s">
        <v>586</v>
      </c>
      <c r="X1" s="128" t="s">
        <v>587</v>
      </c>
    </row>
    <row r="2" spans="1:45" ht="17.55" customHeight="1" x14ac:dyDescent="0.25">
      <c r="D2" s="113" t="s">
        <v>92</v>
      </c>
      <c r="E2" s="36" t="s">
        <v>60</v>
      </c>
      <c r="F2" s="37">
        <f>INDEX(Table_Sheet1[#All],MATCH(Equities!$X$2,Data!A:A,0),MATCH(Equities!$D3,Table_Sheet1[#Headers],0))</f>
        <v>482.76998901367188</v>
      </c>
      <c r="G2" s="22">
        <f ca="1">F2/INDEX(Table_Sheet1[#All],MATCH(Equities!$X$3,Data!A:A,0),MATCH(Equities!$D3,Table_Sheet1[#Headers],0))-1</f>
        <v>6.483728740813044E-3</v>
      </c>
      <c r="H2" s="23">
        <f ca="1">F2/INDEX(Table_Sheet1[#All],MATCH(Equities!$X$4,Data!A:A,0),MATCH(Equities!$D3,Table_Sheet1[#Headers],0))-1</f>
        <v>2.1238292035650197E-2</v>
      </c>
      <c r="I2" s="24">
        <f ca="1">F2/INDEX(Table_Sheet1[#All],MATCH(Equities!$X$5,Data!A:A,0),MATCH(Equities!$D3,Table_Sheet1[#Headers],0))-1</f>
        <v>-8.6182093188196807E-2</v>
      </c>
      <c r="J2" s="24">
        <f ca="1">F2/INDEX(Table_Sheet1[#All],MATCH(Equities!$X$6,Data!A:A,0),MATCH(Equities!$D3,Table_Sheet1[#Headers],0))-1</f>
        <v>-8.7506608903246796E-2</v>
      </c>
      <c r="K2" s="24">
        <f ca="1">F2/INDEX(Table_Sheet1[#All],MATCH(Equities!$X$7,Data!A:A,0),MATCH(Equities!$D3,Table_Sheet1[#Headers],0))-1</f>
        <v>2.2678321671540491E-2</v>
      </c>
      <c r="L2" s="24">
        <f ca="1">F2/INDEX(Table_Sheet1[#All],MATCH(Equities!$X$8,Data!A:A,0),MATCH(Equities!$D3,Table_Sheet1[#Headers],0))-1</f>
        <v>0.11918991666887147</v>
      </c>
      <c r="M2" s="91">
        <f>F2/(AVERAGE(INDEX(Data!$2:$21,0,MATCH(Equities!$D3,Table_Sheet1[#Headers],0))))-1</f>
        <v>-3.6868816941286964E-2</v>
      </c>
      <c r="N2" s="91">
        <f>F2/(AVERAGE(INDEX(Data!$2:$51,0,MATCH(Equities!$D3,Table_Sheet1[#Headers],0))))-1</f>
        <v>-6.0044483238188895E-2</v>
      </c>
      <c r="O2" s="90">
        <f>(AVERAGE(INDEX(Data!$2:$21,0,MATCH(Equities!$D3,Table_Sheet1[#Headers],0))))-AVERAGE(INDEX(Data!$2:$51,0,MATCH(Equities!$D3,Table_Sheet1[#Headers],0)))</f>
        <v>-12.358898010253938</v>
      </c>
      <c r="P2" s="90">
        <f>(AVERAGE(INDEX(Data!$2:$51,0,MATCH(Equities!$D3,Table_Sheet1[#Headers],0))))-AVERAGE(INDEX(Data!$2:$101,0,MATCH(Equities!$D3,Table_Sheet1[#Headers],0)))</f>
        <v>1.9307894897460756</v>
      </c>
      <c r="Q2" s="90">
        <f>(AVERAGE(INDEX(Data!$2:$51,0,MATCH(Equities!$D3,Table_Sheet1[#Headers],0))))-AVERAGE(INDEX(Data!$2:$201,0,MATCH(Equities!$D3,Table_Sheet1[#Headers],0)))</f>
        <v>21.080373535156241</v>
      </c>
      <c r="R2" s="48">
        <f>F2/MIN(INDEX(Table_Sheet1[#All],0,MATCH(Equities!$D3,Table_Sheet1[#Headers],0)))-1</f>
        <v>0.16965549988269735</v>
      </c>
      <c r="S2" s="48">
        <f>1-(-(F2/MAX(INDEX(Table_Sheet1[#All],0,MATCH(Equities!$D3,Table_Sheet1[#Headers],0)))-1))</f>
        <v>0.8948138559030967</v>
      </c>
      <c r="T2" s="138">
        <f t="shared" ref="T2:T8" ca="1" si="0">SUM(AI2:AS2)</f>
        <v>3</v>
      </c>
      <c r="U2" s="96">
        <f>'Market Breadth'!C51</f>
        <v>0.27</v>
      </c>
      <c r="V2" s="49">
        <f>'Market Breadth'!D51</f>
        <v>0.28000000000000003</v>
      </c>
      <c r="W2" s="49">
        <f>'Market Breadth'!E51</f>
        <v>0.34</v>
      </c>
      <c r="X2" s="129">
        <f>'Market Breadth'!F51</f>
        <v>0.37</v>
      </c>
      <c r="Y2" s="50"/>
      <c r="Z2" s="50"/>
      <c r="AA2" s="50"/>
      <c r="AB2" s="50"/>
      <c r="AI2" s="50">
        <f>IF(U2&gt;0.6,1,IF(U2&gt;0.5,0.75,IF(U2&gt;0.4,0.5,0.25)))</f>
        <v>0.25</v>
      </c>
      <c r="AJ2" s="50">
        <f>IF(V2&gt;0.6,1,IF(V2&gt;0.5,0.75,IF(V2&gt;0.4,0.5,0.25)))</f>
        <v>0.25</v>
      </c>
      <c r="AK2" s="50">
        <f>IF(W2&gt;0.6,1,IF(W2&gt;0.5,0.75,IF(W2&gt;0.4,0.5,0.25)))</f>
        <v>0.25</v>
      </c>
      <c r="AL2" s="50">
        <f>IF(X2&gt;0.6,1,IF(X2&gt;0.5,0.75,IF(X2&gt;0.4,0.5,0.25)))</f>
        <v>0.25</v>
      </c>
      <c r="AM2" s="97">
        <f>IF(O2&gt;0,0.5,0)</f>
        <v>0</v>
      </c>
      <c r="AN2" s="97">
        <f>IF(P2&gt;0,0.5,0)</f>
        <v>0.5</v>
      </c>
      <c r="AO2" s="97">
        <f>IF(Q2&gt;0,0.5,0)</f>
        <v>0.5</v>
      </c>
      <c r="AP2" s="98">
        <f>IF(R2&gt;0.25,1,IF(R2&gt;0.2,0.75,IF(R2&gt;0.15,0.5,IF(R2&gt;0.1,0.25,0))))</f>
        <v>0.5</v>
      </c>
      <c r="AQ2" s="98">
        <f>IF(S2&gt;0.95,1,IF(S2&gt;0.9,0.75,IF(S2&gt;0.85,0.5,IF(S2&gt;0.8,0.25,0))))</f>
        <v>0.5</v>
      </c>
      <c r="AR2" s="98">
        <f ca="1">IF(H2+I2+J2&gt;0.15,1,IF(H2+I2+J2&gt;0.1,0.75,IF(H2+I2+J2&gt;0.05,0.5,IF(H2+I2+J2&gt;0,0.25,0))))</f>
        <v>0</v>
      </c>
      <c r="AS2" s="44">
        <f ca="1">IF(J2&gt;0.135,1,IF(J2&gt;0.1,0.75,IF(J2&gt;0.075,0.5,IF(J2&gt;0.04,0.25,0))))</f>
        <v>0</v>
      </c>
    </row>
    <row r="3" spans="1:45" ht="17.55" customHeight="1" x14ac:dyDescent="0.25">
      <c r="D3" s="114" t="s">
        <v>95</v>
      </c>
      <c r="E3" s="38" t="s">
        <v>76</v>
      </c>
      <c r="F3" s="39">
        <f>INDEX(Table_Sheet1[#All],MATCH(Equities!$X$2,Data!A:A,0),MATCH(Equities!$D6,Table_Sheet1[#Headers],0))</f>
        <v>89.569999694824219</v>
      </c>
      <c r="G3" s="25">
        <f ca="1">F3/INDEX(Table_Sheet1[#All],MATCH(Equities!$X$3,Data!A:A,0),MATCH(Equities!$D6,Table_Sheet1[#Headers],0))-1</f>
        <v>1.6339526679724381E-2</v>
      </c>
      <c r="H3" s="26">
        <f ca="1">F3/INDEX(Table_Sheet1[#All],MATCH(Equities!$X$4,Data!A:A,0),MATCH(Equities!$D6,Table_Sheet1[#Headers],0))-1</f>
        <v>1.7147424234547959E-2</v>
      </c>
      <c r="I3" s="18">
        <f ca="1">F3/INDEX(Table_Sheet1[#All],MATCH(Equities!$X$5,Data!A:A,0),MATCH(Equities!$D6,Table_Sheet1[#Headers],0))-1</f>
        <v>-6.3075302045419779E-2</v>
      </c>
      <c r="J3" s="18">
        <f ca="1">F3/INDEX(Table_Sheet1[#All],MATCH(Equities!$X$6,Data!A:A,0),MATCH(Equities!$D6,Table_Sheet1[#Headers],0))-1</f>
        <v>-5.6951972753738866E-2</v>
      </c>
      <c r="K3" s="18">
        <f ca="1">F3/INDEX(Table_Sheet1[#All],MATCH(Equities!$X$7,Data!A:A,0),MATCH(Equities!$D6,Table_Sheet1[#Headers],0))-1</f>
        <v>1.6462279588362883E-2</v>
      </c>
      <c r="L3" s="18">
        <f ca="1">F3/INDEX(Table_Sheet1[#All],MATCH(Equities!$X$8,Data!A:A,0),MATCH(Equities!$D6,Table_Sheet1[#Headers],0))-1</f>
        <v>3.7150550505804514E-2</v>
      </c>
      <c r="M3" s="92">
        <f>F3/(AVERAGE(INDEX(Data!$2:$21,0,MATCH(Equities!$D6,Table_Sheet1[#Headers],0))))-1</f>
        <v>-2.4982315941345257E-2</v>
      </c>
      <c r="N3" s="92">
        <f>F3/(AVERAGE(INDEX(Data!$2:$51,0,MATCH(Equities!$D6,Table_Sheet1[#Headers],0))))-1</f>
        <v>-3.3904490231458029E-2</v>
      </c>
      <c r="O3" s="90">
        <f>(AVERAGE(INDEX(Data!$2:$21,0,MATCH(Equities!$D6,Table_Sheet1[#Headers],0))))-AVERAGE(INDEX(Data!$2:$51,0,MATCH(Equities!$D6,Table_Sheet1[#Headers],0)))</f>
        <v>-0.84840011596679688</v>
      </c>
      <c r="P3" s="90">
        <f>(AVERAGE(INDEX(Data!$2:$51,0,MATCH(Equities!$D6,Table_Sheet1[#Headers],0))))-AVERAGE(INDEX(Data!$2:$101,0,MATCH(Equities!$D6,Table_Sheet1[#Headers],0)))</f>
        <v>0.13419509887695824</v>
      </c>
      <c r="Q3" s="51">
        <f>(AVERAGE(INDEX(Data!$2:$51,0,MATCH(Equities!$D6,Table_Sheet1[#Headers],0))))-AVERAGE(INDEX(Data!$2:$201,0,MATCH(Equities!$D6,Table_Sheet1[#Headers],0)))</f>
        <v>2.355215911865244</v>
      </c>
      <c r="R3" s="50">
        <f>F3/MIN(INDEX(Table_Sheet1[#All],0,MATCH(Equities!$D6,Table_Sheet1[#Headers],0)))-1</f>
        <v>9.1701026848784783E-2</v>
      </c>
      <c r="S3" s="50">
        <f>1-(-(F3/MAX(INDEX(Table_Sheet1[#All],0,MATCH(Equities!$D6,Table_Sheet1[#Headers],0)))-1))</f>
        <v>0.91416612192313995</v>
      </c>
      <c r="T3" s="138">
        <f t="shared" ca="1" si="0"/>
        <v>2.75</v>
      </c>
      <c r="U3" s="96"/>
      <c r="V3" s="49"/>
      <c r="W3" s="49"/>
      <c r="X3" s="129"/>
      <c r="Y3" s="50"/>
      <c r="Z3" s="50"/>
      <c r="AA3" s="50"/>
      <c r="AB3" s="50"/>
      <c r="AI3" s="50">
        <f>IF(U3&gt;0.6,1,IF(U3&gt;0.5,0.75,IF(U3&gt;0.4,0.5,0.25)))</f>
        <v>0.25</v>
      </c>
      <c r="AJ3" s="50">
        <f>IF(V3&gt;0.6,1,IF(V3&gt;0.5,0.75,IF(V3&gt;0.4,0.5,0.25)))</f>
        <v>0.25</v>
      </c>
      <c r="AK3" s="50">
        <f>IF(W3&gt;0.6,1,IF(W3&gt;0.5,0.75,IF(W3&gt;0.4,0.5,0.25)))</f>
        <v>0.25</v>
      </c>
      <c r="AL3" s="50">
        <f>IF(X3&gt;0.6,1,IF(X3&gt;0.5,0.75,IF(X3&gt;0.4,0.5,0.25)))</f>
        <v>0.25</v>
      </c>
      <c r="AM3" s="97">
        <f>IF(O3&gt;0,0.5,0)</f>
        <v>0</v>
      </c>
      <c r="AN3" s="97">
        <f>IF(P3&gt;0,0.5,0)</f>
        <v>0.5</v>
      </c>
      <c r="AO3" s="97">
        <f>IF(Q3&gt;0,0.5,0)</f>
        <v>0.5</v>
      </c>
      <c r="AP3" s="98">
        <f>IF(R3&gt;0.25,1,IF(R3&gt;0.2,0.75,IF(R3&gt;0.15,0.5,IF(R3&gt;0.1,0.25,0))))</f>
        <v>0</v>
      </c>
      <c r="AQ3" s="98">
        <f>IF(S3&gt;0.95,1,IF(S3&gt;0.9,0.75,IF(S3&gt;0.85,0.5,IF(S3&gt;0.8,0.25,0))))</f>
        <v>0.75</v>
      </c>
      <c r="AR3" s="98">
        <f ca="1">IF(H3+I3+J3&gt;0.15,1,IF(H3+I3+J3&gt;0.1,0.75,IF(H3+I3+J3&gt;0.05,0.5,IF(H3+I3+J3&gt;0,0.25,0))))</f>
        <v>0</v>
      </c>
      <c r="AS3" s="44">
        <f ca="1">IF(J3&gt;0.135,1,IF(J3&gt;0.1,0.75,IF(J3&gt;0.075,0.5,IF(J3&gt;0.04,0.25,0))))</f>
        <v>0</v>
      </c>
    </row>
    <row r="4" spans="1:45" ht="17.55" customHeight="1" x14ac:dyDescent="0.25">
      <c r="D4" s="114" t="s">
        <v>186</v>
      </c>
      <c r="E4" s="38" t="s">
        <v>61</v>
      </c>
      <c r="F4" s="39">
        <f>INDEX(Table_Sheet1[#All],MATCH(Equities!$X$2,Data!A:A,0),MATCH(Equities!$D4,Table_Sheet1[#Headers],0))</f>
        <v>205.44999694824219</v>
      </c>
      <c r="G4" s="25">
        <f ca="1">F4/INDEX(Table_Sheet1[#All],MATCH(Equities!$X$3,Data!A:A,0),MATCH(Equities!$D4,Table_Sheet1[#Headers],0))-1</f>
        <v>1.2617662606806634E-2</v>
      </c>
      <c r="H4" s="26">
        <f ca="1">F4/INDEX(Table_Sheet1[#All],MATCH(Equities!$X$4,Data!A:A,0),MATCH(Equities!$D4,Table_Sheet1[#Headers],0))-1</f>
        <v>2.331021853956905E-2</v>
      </c>
      <c r="I4" s="18">
        <f ca="1">F4/INDEX(Table_Sheet1[#All],MATCH(Equities!$X$5,Data!A:A,0),MATCH(Equities!$D4,Table_Sheet1[#Headers],0))-1</f>
        <v>-8.1253906473897297E-2</v>
      </c>
      <c r="J4" s="18">
        <f ca="1">F4/INDEX(Table_Sheet1[#All],MATCH(Equities!$X$6,Data!A:A,0),MATCH(Equities!$D4,Table_Sheet1[#Headers],0))-1</f>
        <v>-0.1333642543330753</v>
      </c>
      <c r="K4" s="18">
        <f ca="1">F4/INDEX(Table_Sheet1[#All],MATCH(Equities!$X$7,Data!A:A,0),MATCH(Equities!$D4,Table_Sheet1[#Headers],0))-1</f>
        <v>-5.7640387871359722E-2</v>
      </c>
      <c r="L4" s="18">
        <f ca="1">F4/INDEX(Table_Sheet1[#All],MATCH(Equities!$X$8,Data!A:A,0),MATCH(Equities!$D4,Table_Sheet1[#Headers],0))-1</f>
        <v>2.6959146701617698E-2</v>
      </c>
      <c r="M4" s="92">
        <f>F4/(AVERAGE(INDEX(Data!$2:$21,0,MATCH(Equities!$D4,Table_Sheet1[#Headers],0))))-1</f>
        <v>-2.4921583267906833E-2</v>
      </c>
      <c r="N4" s="92">
        <f>F4/(AVERAGE(INDEX(Data!$2:$51,0,MATCH(Equities!$D4,Table_Sheet1[#Headers],0))))-1</f>
        <v>-6.3597873248456338E-2</v>
      </c>
      <c r="O4" s="90">
        <f>(AVERAGE(INDEX(Data!$2:$21,0,MATCH(Equities!$D4,Table_Sheet1[#Headers],0))))-AVERAGE(INDEX(Data!$2:$51,0,MATCH(Equities!$D4,Table_Sheet1[#Headers],0)))</f>
        <v>-8.7025997924804699</v>
      </c>
      <c r="P4" s="90">
        <f>(AVERAGE(INDEX(Data!$2:$51,0,MATCH(Equities!$D4,Table_Sheet1[#Headers],0))))-AVERAGE(INDEX(Data!$2:$101,0,MATCH(Equities!$D4,Table_Sheet1[#Headers],0)))</f>
        <v>-5.0848493957519736</v>
      </c>
      <c r="Q4" s="51">
        <f>(AVERAGE(INDEX(Data!$2:$51,0,MATCH(Equities!$D4,Table_Sheet1[#Headers],0))))-AVERAGE(INDEX(Data!$2:$201,0,MATCH(Equities!$D4,Table_Sheet1[#Headers],0)))</f>
        <v>1.6665241241454964</v>
      </c>
      <c r="R4" s="50">
        <f>F4/MIN(INDEX(Table_Sheet1[#All],0,MATCH(Equities!$D4,Table_Sheet1[#Headers],0)))-1</f>
        <v>7.5193515924866672E-2</v>
      </c>
      <c r="S4" s="50">
        <f>1-(-(F4/MAX(INDEX(Table_Sheet1[#All],0,MATCH(Equities!$D4,Table_Sheet1[#Headers],0)))-1))</f>
        <v>0.85008250889155867</v>
      </c>
      <c r="T4" s="138">
        <f t="shared" ca="1" si="0"/>
        <v>2</v>
      </c>
      <c r="U4" s="96">
        <f>'Market Breadth'!C44</f>
        <v>0.26</v>
      </c>
      <c r="V4" s="49">
        <f>'Market Breadth'!D44</f>
        <v>0.21</v>
      </c>
      <c r="W4" s="49">
        <f>'Market Breadth'!E44</f>
        <v>0.2</v>
      </c>
      <c r="X4" s="129">
        <f>'Market Breadth'!F44</f>
        <v>0.24</v>
      </c>
      <c r="Y4" s="50"/>
      <c r="Z4" s="50"/>
      <c r="AA4" s="50"/>
      <c r="AB4" s="50"/>
      <c r="AI4" s="50">
        <f>IF(U4&gt;0.6,1,IF(U4&gt;0.5,0.75,IF(U4&gt;0.4,0.5,0.25)))</f>
        <v>0.25</v>
      </c>
      <c r="AJ4" s="50">
        <f>IF(V4&gt;0.6,1,IF(V4&gt;0.5,0.75,IF(V4&gt;0.4,0.5,0.25)))</f>
        <v>0.25</v>
      </c>
      <c r="AK4" s="50">
        <f>IF(W4&gt;0.6,1,IF(W4&gt;0.5,0.75,IF(W4&gt;0.4,0.5,0.25)))</f>
        <v>0.25</v>
      </c>
      <c r="AL4" s="50">
        <f>IF(X4&gt;0.6,1,IF(X4&gt;0.5,0.75,IF(X4&gt;0.4,0.5,0.25)))</f>
        <v>0.25</v>
      </c>
      <c r="AM4" s="97">
        <f>IF(O4&gt;0,0.5,0)</f>
        <v>0</v>
      </c>
      <c r="AN4" s="97">
        <f>IF(P4&gt;0,0.5,0)</f>
        <v>0</v>
      </c>
      <c r="AO4" s="97">
        <f>IF(Q4&gt;0,0.5,0)</f>
        <v>0.5</v>
      </c>
      <c r="AP4" s="98">
        <f>IF(R4&gt;0.25,1,IF(R4&gt;0.2,0.75,IF(R4&gt;0.15,0.5,IF(R4&gt;0.1,0.25,0))))</f>
        <v>0</v>
      </c>
      <c r="AQ4" s="98">
        <f>IF(S4&gt;0.95,1,IF(S4&gt;0.9,0.75,IF(S4&gt;0.85,0.5,IF(S4&gt;0.8,0.25,0))))</f>
        <v>0.5</v>
      </c>
      <c r="AR4" s="98">
        <f ca="1">IF(H4+I4+J4&gt;0.15,1,IF(H4+I4+J4&gt;0.1,0.75,IF(H4+I4+J4&gt;0.05,0.5,IF(H4+I4+J4&gt;0,0.25,0))))</f>
        <v>0</v>
      </c>
      <c r="AS4" s="44">
        <f ca="1">IF(J4&gt;0.135,1,IF(J4&gt;0.1,0.75,IF(J4&gt;0.075,0.5,IF(J4&gt;0.04,0.25,0))))</f>
        <v>0</v>
      </c>
    </row>
    <row r="5" spans="1:45" ht="17.55" customHeight="1" x14ac:dyDescent="0.25">
      <c r="D5" s="114" t="s">
        <v>620</v>
      </c>
      <c r="E5" s="38" t="s">
        <v>622</v>
      </c>
      <c r="F5" s="39">
        <f>INDEX(Table_Sheet1[#All],MATCH(Equities!$X$2,Data!A:A,0),MATCH(Equities!$D20,Table_Sheet1[#Headers],0))</f>
        <v>274.91000366210938</v>
      </c>
      <c r="G5" s="25">
        <f ca="1">F5/INDEX(Table_Sheet1[#All],MATCH(Equities!$X$3,Data!A:A,0),MATCH(Equities!$D20,Table_Sheet1[#Headers],0))-1</f>
        <v>4.1274194165055178E-3</v>
      </c>
      <c r="H5" s="26">
        <f ca="1">F5/INDEX(Table_Sheet1[#All],MATCH(Equities!$X$4,Data!A:A,0),MATCH(Equities!$D20,Table_Sheet1[#Headers],0))-1</f>
        <v>9.8075724489841143E-3</v>
      </c>
      <c r="I5" s="18">
        <f ca="1">F5/INDEX(Table_Sheet1[#All],MATCH(Equities!$X$5,Data!A:A,0),MATCH(Equities!$D20,Table_Sheet1[#Headers],0))-1</f>
        <v>-7.0370612311281389E-2</v>
      </c>
      <c r="J5" s="18">
        <f ca="1">F5/INDEX(Table_Sheet1[#All],MATCH(Equities!$X$6,Data!A:A,0),MATCH(Equities!$D20,Table_Sheet1[#Headers],0))-1</f>
        <v>-7.3094180185552804E-2</v>
      </c>
      <c r="K5" s="18">
        <f ca="1">F5/INDEX(Table_Sheet1[#All],MATCH(Equities!$X$7,Data!A:A,0),MATCH(Equities!$D20,Table_Sheet1[#Headers],0))-1</f>
        <v>2.1126111568748662E-2</v>
      </c>
      <c r="L5" s="18">
        <f ca="1">F5/INDEX(Table_Sheet1[#All],MATCH(Equities!$X$8,Data!A:A,0),MATCH(Equities!$D20,Table_Sheet1[#Headers],0))-1</f>
        <v>0.14773621455341979</v>
      </c>
      <c r="M5" s="92">
        <f>F5/(AVERAGE(INDEX(Data!$2:$21,0,MATCH(Equities!$D20,Table_Sheet1[#Headers],0))))-1</f>
        <v>-3.2478864379221317E-2</v>
      </c>
      <c r="N5" s="92">
        <f>F5/(AVERAGE(INDEX(Data!$2:$51,0,MATCH(Equities!$D20,Table_Sheet1[#Headers],0))))-1</f>
        <v>-5.1018735659199344E-2</v>
      </c>
      <c r="O5" s="90">
        <f>(AVERAGE(INDEX(Data!$2:$21,0,MATCH(Equities!$D20,Table_Sheet1[#Headers],0))))-AVERAGE(INDEX(Data!$2:$51,0,MATCH(Equities!$D20,Table_Sheet1[#Headers],0)))</f>
        <v>-5.5511013793945381</v>
      </c>
      <c r="P5" s="90">
        <f>(AVERAGE(INDEX(Data!$2:$51,0,MATCH(Equities!$D20,Table_Sheet1[#Headers],0))))-AVERAGE(INDEX(Data!$2:$101,0,MATCH(Equities!$D20,Table_Sheet1[#Headers],0)))</f>
        <v>0.95467437744139261</v>
      </c>
      <c r="Q5" s="51">
        <f>(AVERAGE(INDEX(Data!$2:$51,0,MATCH(Equities!$D20,Table_Sheet1[#Headers],0))))-AVERAGE(INDEX(Data!$2:$201,0,MATCH(Equities!$D20,Table_Sheet1[#Headers],0)))</f>
        <v>12.473809661865232</v>
      </c>
      <c r="R5" s="50">
        <f>F5/MIN(INDEX(Table_Sheet1[#All],0,MATCH(Equities!$D20,Table_Sheet1[#Headers],0)))-1</f>
        <v>0.18086251160937183</v>
      </c>
      <c r="S5" s="50">
        <f>1-(-(F5/MAX(INDEX(Table_Sheet1[#All],0,MATCH(Equities!$D20,Table_Sheet1[#Headers],0)))-1))</f>
        <v>0.91529881163831783</v>
      </c>
      <c r="T5" s="138">
        <f t="shared" ca="1" si="0"/>
        <v>3.5</v>
      </c>
      <c r="U5" s="96">
        <f>'Market Breadth'!C34</f>
        <v>0.35</v>
      </c>
      <c r="V5" s="49">
        <f>'Market Breadth'!D34</f>
        <v>0.41</v>
      </c>
      <c r="W5" s="49">
        <f>'Market Breadth'!E34</f>
        <v>0.35</v>
      </c>
      <c r="X5" s="129">
        <f>'Market Breadth'!F34</f>
        <v>0.38</v>
      </c>
      <c r="Y5" s="18"/>
      <c r="Z5" s="18"/>
      <c r="AA5" s="18"/>
      <c r="AB5" s="18"/>
      <c r="AI5" s="50">
        <f>IF(U5&gt;0.6,1,IF(U5&gt;0.5,0.75,IF(U5&gt;0.4,0.5,0.25)))</f>
        <v>0.25</v>
      </c>
      <c r="AJ5" s="50">
        <f>IF(V5&gt;0.6,1,IF(V5&gt;0.5,0.75,IF(V5&gt;0.4,0.5,0.25)))</f>
        <v>0.5</v>
      </c>
      <c r="AK5" s="50">
        <f>IF(W5&gt;0.6,1,IF(W5&gt;0.5,0.75,IF(W5&gt;0.4,0.5,0.25)))</f>
        <v>0.25</v>
      </c>
      <c r="AL5" s="50">
        <f>IF(X5&gt;0.6,1,IF(X5&gt;0.5,0.75,IF(X5&gt;0.4,0.5,0.25)))</f>
        <v>0.25</v>
      </c>
      <c r="AM5" s="97">
        <f>IF(O5&gt;0,0.5,0)</f>
        <v>0</v>
      </c>
      <c r="AN5" s="97">
        <f>IF(P5&gt;0,0.5,0)</f>
        <v>0.5</v>
      </c>
      <c r="AO5" s="97">
        <f>IF(Q5&gt;0,0.5,0)</f>
        <v>0.5</v>
      </c>
      <c r="AP5" s="98">
        <f>IF(R5&gt;0.25,1,IF(R5&gt;0.2,0.75,IF(R5&gt;0.15,0.5,IF(R5&gt;0.1,0.25,0))))</f>
        <v>0.5</v>
      </c>
      <c r="AQ5" s="98">
        <f>IF(S5&gt;0.95,1,IF(S5&gt;0.9,0.75,IF(S5&gt;0.85,0.5,IF(S5&gt;0.8,0.25,0))))</f>
        <v>0.75</v>
      </c>
      <c r="AR5" s="98">
        <f ca="1">IF(H5+I5+J5&gt;0.15,1,IF(H5+I5+J5&gt;0.1,0.75,IF(H5+I5+J5&gt;0.05,0.5,IF(H5+I5+J5&gt;0,0.25,0))))</f>
        <v>0</v>
      </c>
      <c r="AS5" s="44">
        <f ca="1">IF(J5&gt;0.135,1,IF(J5&gt;0.1,0.75,IF(J5&gt;0.075,0.5,IF(J5&gt;0.04,0.25,0))))</f>
        <v>0</v>
      </c>
    </row>
    <row r="6" spans="1:45" ht="17.55" customHeight="1" x14ac:dyDescent="0.25">
      <c r="D6" s="130" t="s">
        <v>91</v>
      </c>
      <c r="E6" s="40" t="s">
        <v>59</v>
      </c>
      <c r="F6" s="41">
        <f>INDEX(Table_Sheet1[#All],MATCH(Equities!$X$2,Data!A:A,0),MATCH(Equities!$D2,Table_Sheet1[#Headers],0))</f>
        <v>567.1500244140625</v>
      </c>
      <c r="G6" s="27">
        <f ca="1">F6/INDEX(Table_Sheet1[#All],MATCH(Equities!$X$3,Data!A:A,0),MATCH(Equities!$D2,Table_Sheet1[#Headers],0))-1</f>
        <v>7.7113535194741623E-3</v>
      </c>
      <c r="H6" s="28">
        <f ca="1">F6/INDEX(Table_Sheet1[#All],MATCH(Equities!$X$4,Data!A:A,0),MATCH(Equities!$D2,Table_Sheet1[#Headers],0))-1</f>
        <v>1.1720016989413606E-2</v>
      </c>
      <c r="I6" s="29">
        <f ca="1">F6/INDEX(Table_Sheet1[#All],MATCH(Equities!$X$5,Data!A:A,0),MATCH(Equities!$D2,Table_Sheet1[#Headers],0))-1</f>
        <v>-6.0013858752004157E-2</v>
      </c>
      <c r="J6" s="29">
        <f ca="1">F6/INDEX(Table_Sheet1[#All],MATCH(Equities!$X$6,Data!A:A,0),MATCH(Equities!$D2,Table_Sheet1[#Headers],0))-1</f>
        <v>-6.321593186574781E-2</v>
      </c>
      <c r="K6" s="29">
        <f ca="1">F6/INDEX(Table_Sheet1[#All],MATCH(Equities!$X$7,Data!A:A,0),MATCH(Equities!$D2,Table_Sheet1[#Headers],0))-1</f>
        <v>1.3736000588243202E-2</v>
      </c>
      <c r="L6" s="29">
        <f ca="1">F6/INDEX(Table_Sheet1[#All],MATCH(Equities!$X$8,Data!A:A,0),MATCH(Equities!$D2,Table_Sheet1[#Headers],0))-1</f>
        <v>0.12320924871533689</v>
      </c>
      <c r="M6" s="92">
        <f>F6/(AVERAGE(INDEX(Data!$2:$21,0,MATCH(Equities!$D2,Table_Sheet1[#Headers],0))))-1</f>
        <v>-2.6270812317786052E-2</v>
      </c>
      <c r="N6" s="92">
        <f>F6/(AVERAGE(INDEX(Data!$2:$51,0,MATCH(Equities!$D2,Table_Sheet1[#Headers],0))))-1</f>
        <v>-4.2259425990522126E-2</v>
      </c>
      <c r="O6" s="90">
        <f>(AVERAGE(INDEX(Data!$2:$21,0,MATCH(Equities!$D2,Table_Sheet1[#Headers],0))))-AVERAGE(INDEX(Data!$2:$51,0,MATCH(Equities!$D2,Table_Sheet1[#Headers],0)))</f>
        <v>-9.7235015869140398</v>
      </c>
      <c r="P6" s="90">
        <f>(AVERAGE(INDEX(Data!$2:$51,0,MATCH(Equities!$D2,Table_Sheet1[#Headers],0))))-AVERAGE(INDEX(Data!$2:$101,0,MATCH(Equities!$D2,Table_Sheet1[#Headers],0)))</f>
        <v>0.533298950195217</v>
      </c>
      <c r="Q6" s="53">
        <f>(AVERAGE(INDEX(Data!$2:$51,0,MATCH(Equities!$D2,Table_Sheet1[#Headers],0))))-AVERAGE(INDEX(Data!$2:$201,0,MATCH(Equities!$D2,Table_Sheet1[#Headers],0)))</f>
        <v>21.585675659179628</v>
      </c>
      <c r="R6" s="52">
        <f>F6/MIN(INDEX(Table_Sheet1[#All],0,MATCH(Equities!$D2,Table_Sheet1[#Headers],0)))-1</f>
        <v>0.15648639036795053</v>
      </c>
      <c r="S6" s="52">
        <f>1-(-(F6/MAX(INDEX(Table_Sheet1[#All],0,MATCH(Equities!$D2,Table_Sheet1[#Headers],0)))-1))</f>
        <v>0.92530962947030271</v>
      </c>
      <c r="T6" s="138">
        <f t="shared" ca="1" si="0"/>
        <v>3.25</v>
      </c>
      <c r="U6" s="96">
        <f>'Market Breadth'!C20</f>
        <v>0.36</v>
      </c>
      <c r="V6" s="49">
        <f>'Market Breadth'!D20</f>
        <v>0.35</v>
      </c>
      <c r="W6" s="49">
        <f>'Market Breadth'!E20</f>
        <v>0.34</v>
      </c>
      <c r="X6" s="129">
        <f>'Market Breadth'!F20</f>
        <v>0.34</v>
      </c>
      <c r="Y6" s="18"/>
      <c r="Z6" s="18"/>
      <c r="AA6" s="18"/>
      <c r="AB6" s="18"/>
      <c r="AI6" s="50">
        <f>IF(U6&gt;0.6,1,IF(U6&gt;0.5,0.75,IF(U6&gt;0.4,0.5,0.25)))</f>
        <v>0.25</v>
      </c>
      <c r="AJ6" s="50">
        <f>IF(V6&gt;0.6,1,IF(V6&gt;0.5,0.75,IF(V6&gt;0.4,0.5,0.25)))</f>
        <v>0.25</v>
      </c>
      <c r="AK6" s="50">
        <f>IF(W6&gt;0.6,1,IF(W6&gt;0.5,0.75,IF(W6&gt;0.4,0.5,0.25)))</f>
        <v>0.25</v>
      </c>
      <c r="AL6" s="50">
        <f>IF(X6&gt;0.6,1,IF(X6&gt;0.5,0.75,IF(X6&gt;0.4,0.5,0.25)))</f>
        <v>0.25</v>
      </c>
      <c r="AM6" s="97">
        <f>IF(O6&gt;0,0.5,0)</f>
        <v>0</v>
      </c>
      <c r="AN6" s="97">
        <f>IF(P6&gt;0,0.5,0)</f>
        <v>0.5</v>
      </c>
      <c r="AO6" s="97">
        <f>IF(Q6&gt;0,0.5,0)</f>
        <v>0.5</v>
      </c>
      <c r="AP6" s="98">
        <f>IF(R6&gt;0.25,1,IF(R6&gt;0.2,0.75,IF(R6&gt;0.15,0.5,IF(R6&gt;0.1,0.25,0))))</f>
        <v>0.5</v>
      </c>
      <c r="AQ6" s="98">
        <f>IF(S6&gt;0.95,1,IF(S6&gt;0.9,0.75,IF(S6&gt;0.85,0.5,IF(S6&gt;0.8,0.25,0))))</f>
        <v>0.75</v>
      </c>
      <c r="AR6" s="98">
        <f ca="1">IF(H6+I6+J6&gt;0.15,1,IF(H6+I6+J6&gt;0.1,0.75,IF(H6+I6+J6&gt;0.05,0.5,IF(H6+I6+J6&gt;0,0.25,0))))</f>
        <v>0</v>
      </c>
      <c r="AS6" s="44">
        <f ca="1">IF(J6&gt;0.135,1,IF(J6&gt;0.1,0.75,IF(J6&gt;0.075,0.5,IF(J6&gt;0.04,0.25,0))))</f>
        <v>0</v>
      </c>
    </row>
    <row r="7" spans="1:45" ht="17.55" customHeight="1" x14ac:dyDescent="0.25">
      <c r="D7" s="130" t="s">
        <v>96</v>
      </c>
      <c r="E7" s="40" t="s">
        <v>77</v>
      </c>
      <c r="F7" s="41">
        <f>INDEX(Table_Sheet1[#All],MATCH(Equities!$X$2,Data!A:A,0),MATCH(Equities!$D7,Table_Sheet1[#Headers],0))</f>
        <v>174.99000549316409</v>
      </c>
      <c r="G7" s="27">
        <f ca="1">F7/INDEX(Table_Sheet1[#All],MATCH(Equities!$X$3,Data!A:A,0),MATCH(Equities!$D7,Table_Sheet1[#Headers],0))-1</f>
        <v>1.3494739844987169E-2</v>
      </c>
      <c r="H7" s="28">
        <f ca="1">F7/INDEX(Table_Sheet1[#All],MATCH(Equities!$X$4,Data!A:A,0),MATCH(Equities!$D7,Table_Sheet1[#Headers],0))-1</f>
        <v>4.5350663533973989E-3</v>
      </c>
      <c r="I7" s="29">
        <f ca="1">F7/INDEX(Table_Sheet1[#All],MATCH(Equities!$X$5,Data!A:A,0),MATCH(Equities!$D7,Table_Sheet1[#Headers],0))-1</f>
        <v>-2.6210303478383934E-2</v>
      </c>
      <c r="J7" s="29">
        <f ca="1">F7/INDEX(Table_Sheet1[#All],MATCH(Equities!$X$6,Data!A:A,0),MATCH(Equities!$D7,Table_Sheet1[#Headers],0))-1</f>
        <v>-4.2860895010562228E-2</v>
      </c>
      <c r="K7" s="29">
        <f ca="1">F7/INDEX(Table_Sheet1[#All],MATCH(Equities!$X$7,Data!A:A,0),MATCH(Equities!$D7,Table_Sheet1[#Headers],0))-1</f>
        <v>-1.3773990738212838E-3</v>
      </c>
      <c r="L7" s="29">
        <f ca="1">F7/INDEX(Table_Sheet1[#All],MATCH(Equities!$X$8,Data!A:A,0),MATCH(Equities!$D7,Table_Sheet1[#Headers],0))-1</f>
        <v>8.1015874368465246E-2</v>
      </c>
      <c r="M7" s="92">
        <f>F7/(AVERAGE(INDEX(Data!$2:$21,0,MATCH(Equities!$D7,Table_Sheet1[#Headers],0))))-1</f>
        <v>-1.202571679705644E-2</v>
      </c>
      <c r="N7" s="92">
        <f>F7/(AVERAGE(INDEX(Data!$2:$51,0,MATCH(Equities!$D7,Table_Sheet1[#Headers],0))))-1</f>
        <v>-1.9734133307695467E-2</v>
      </c>
      <c r="O7" s="90">
        <f>(AVERAGE(INDEX(Data!$2:$21,0,MATCH(Equities!$D7,Table_Sheet1[#Headers],0))))-AVERAGE(INDEX(Data!$2:$51,0,MATCH(Equities!$D7,Table_Sheet1[#Headers],0)))</f>
        <v>-1.3928004455566452</v>
      </c>
      <c r="P7" s="90">
        <f>(AVERAGE(INDEX(Data!$2:$51,0,MATCH(Equities!$D7,Table_Sheet1[#Headers],0))))-AVERAGE(INDEX(Data!$2:$101,0,MATCH(Equities!$D7,Table_Sheet1[#Headers],0)))</f>
        <v>-1.0745431518554653</v>
      </c>
      <c r="Q7" s="53">
        <f>(AVERAGE(INDEX(Data!$2:$51,0,MATCH(Equities!$D7,Table_Sheet1[#Headers],0))))-AVERAGE(INDEX(Data!$2:$201,0,MATCH(Equities!$D7,Table_Sheet1[#Headers],0)))</f>
        <v>4.0027938842773381</v>
      </c>
      <c r="R7" s="52">
        <f>F7/MIN(INDEX(Table_Sheet1[#All],0,MATCH(Equities!$D7,Table_Sheet1[#Headers],0)))-1</f>
        <v>0.11177383463474921</v>
      </c>
      <c r="S7" s="52">
        <f>1-(-(F7/MAX(INDEX(Table_Sheet1[#All],0,MATCH(Equities!$D7,Table_Sheet1[#Headers],0)))-1))</f>
        <v>0.93596796659939208</v>
      </c>
      <c r="T7" s="138">
        <f t="shared" ca="1" si="0"/>
        <v>2.5</v>
      </c>
      <c r="U7" s="96"/>
      <c r="V7" s="49"/>
      <c r="W7" s="49"/>
      <c r="X7" s="129"/>
      <c r="Y7" s="18"/>
      <c r="Z7" s="18"/>
      <c r="AA7" s="18"/>
      <c r="AB7" s="18"/>
      <c r="AI7" s="50">
        <f>IF(U7&gt;0.6,1,IF(U7&gt;0.5,0.75,IF(U7&gt;0.4,0.5,0.25)))</f>
        <v>0.25</v>
      </c>
      <c r="AJ7" s="50">
        <f>IF(V7&gt;0.6,1,IF(V7&gt;0.5,0.75,IF(V7&gt;0.4,0.5,0.25)))</f>
        <v>0.25</v>
      </c>
      <c r="AK7" s="50">
        <f>IF(W7&gt;0.6,1,IF(W7&gt;0.5,0.75,IF(W7&gt;0.4,0.5,0.25)))</f>
        <v>0.25</v>
      </c>
      <c r="AL7" s="50">
        <f>IF(X7&gt;0.6,1,IF(X7&gt;0.5,0.75,IF(X7&gt;0.4,0.5,0.25)))</f>
        <v>0.25</v>
      </c>
      <c r="AM7" s="97">
        <f>IF(O7&gt;0,0.5,0)</f>
        <v>0</v>
      </c>
      <c r="AN7" s="97">
        <f>IF(P7&gt;0,0.5,0)</f>
        <v>0</v>
      </c>
      <c r="AO7" s="97">
        <f>IF(Q7&gt;0,0.5,0)</f>
        <v>0.5</v>
      </c>
      <c r="AP7" s="98">
        <f>IF(R7&gt;0.25,1,IF(R7&gt;0.2,0.75,IF(R7&gt;0.15,0.5,IF(R7&gt;0.1,0.25,0))))</f>
        <v>0.25</v>
      </c>
      <c r="AQ7" s="98">
        <f>IF(S7&gt;0.95,1,IF(S7&gt;0.9,0.75,IF(S7&gt;0.85,0.5,IF(S7&gt;0.8,0.25,0))))</f>
        <v>0.75</v>
      </c>
      <c r="AR7" s="98">
        <f ca="1">IF(H7+I7+J7&gt;0.15,1,IF(H7+I7+J7&gt;0.1,0.75,IF(H7+I7+J7&gt;0.05,0.5,IF(H7+I7+J7&gt;0,0.25,0))))</f>
        <v>0</v>
      </c>
      <c r="AS7" s="44">
        <f ca="1">IF(J7&gt;0.135,1,IF(J7&gt;0.1,0.75,IF(J7&gt;0.075,0.5,IF(J7&gt;0.04,0.25,0))))</f>
        <v>0</v>
      </c>
    </row>
    <row r="8" spans="1:45" ht="17.55" customHeight="1" thickBot="1" x14ac:dyDescent="0.3">
      <c r="D8" s="115" t="s">
        <v>94</v>
      </c>
      <c r="E8" s="116" t="s">
        <v>93</v>
      </c>
      <c r="F8" s="117">
        <f>INDEX(Table_Sheet1[#All],MATCH(Equities!$X$2,Data!A:A,0),MATCH(Equities!$D5,Table_Sheet1[#Headers],0))</f>
        <v>419.20999145507813</v>
      </c>
      <c r="G8" s="118">
        <f ca="1">F8/INDEX(Table_Sheet1[#All],MATCH(Equities!$X$3,Data!A:A,0),MATCH(Equities!$D5,Table_Sheet1[#Headers],0))-1</f>
        <v>9.2690828180210794E-3</v>
      </c>
      <c r="H8" s="119">
        <f ca="1">F8/INDEX(Table_Sheet1[#All],MATCH(Equities!$X$4,Data!A:A,0),MATCH(Equities!$D5,Table_Sheet1[#Headers],0))-1</f>
        <v>-6.6747428023361532E-4</v>
      </c>
      <c r="I8" s="120">
        <f ca="1">F8/INDEX(Table_Sheet1[#All],MATCH(Equities!$X$5,Data!A:A,0),MATCH(Equities!$D5,Table_Sheet1[#Headers],0))-1</f>
        <v>-5.3636140234387231E-2</v>
      </c>
      <c r="J8" s="120">
        <f ca="1">F8/INDEX(Table_Sheet1[#All],MATCH(Equities!$X$6,Data!A:A,0),MATCH(Equities!$D5,Table_Sheet1[#Headers],0))-1</f>
        <v>-4.8142531039350955E-2</v>
      </c>
      <c r="K8" s="120">
        <f ca="1">F8/INDEX(Table_Sheet1[#All],MATCH(Equities!$X$7,Data!A:A,0),MATCH(Equities!$D5,Table_Sheet1[#Headers],0))-1</f>
        <v>1.3421346760360553E-2</v>
      </c>
      <c r="L8" s="120">
        <f ca="1">F8/INDEX(Table_Sheet1[#All],MATCH(Equities!$X$8,Data!A:A,0),MATCH(Equities!$D5,Table_Sheet1[#Headers],0))-1</f>
        <v>9.8718930577179176E-2</v>
      </c>
      <c r="M8" s="121">
        <f>F8/(AVERAGE(INDEX(Data!$2:$21,0,MATCH(Equities!$D5,Table_Sheet1[#Headers],0))))-1</f>
        <v>-2.244242947647701E-2</v>
      </c>
      <c r="N8" s="121">
        <f>F8/(AVERAGE(INDEX(Data!$2:$51,0,MATCH(Equities!$D5,Table_Sheet1[#Headers],0))))-1</f>
        <v>-3.4759402042452425E-2</v>
      </c>
      <c r="O8" s="122">
        <f>(AVERAGE(INDEX(Data!$2:$21,0,MATCH(Equities!$D5,Table_Sheet1[#Headers],0))))-AVERAGE(INDEX(Data!$2:$51,0,MATCH(Equities!$D5,Table_Sheet1[#Headers],0)))</f>
        <v>-5.4721459960937295</v>
      </c>
      <c r="P8" s="122">
        <f>(AVERAGE(INDEX(Data!$2:$51,0,MATCH(Equities!$D5,Table_Sheet1[#Headers],0))))-AVERAGE(INDEX(Data!$2:$101,0,MATCH(Equities!$D5,Table_Sheet1[#Headers],0)))</f>
        <v>0.70865173339842613</v>
      </c>
      <c r="Q8" s="123">
        <f>(AVERAGE(INDEX(Data!$2:$51,0,MATCH(Equities!$D5,Table_Sheet1[#Headers],0))))-AVERAGE(INDEX(Data!$2:$201,0,MATCH(Equities!$D5,Table_Sheet1[#Headers],0)))</f>
        <v>16.744491119384747</v>
      </c>
      <c r="R8" s="124">
        <f>F8/MIN(INDEX(Table_Sheet1[#All],0,MATCH(Equities!$D5,Table_Sheet1[#Headers],0)))-1</f>
        <v>0.12693603679722032</v>
      </c>
      <c r="S8" s="124">
        <f>1-(-(F8/MAX(INDEX(Table_Sheet1[#All],0,MATCH(Equities!$D5,Table_Sheet1[#Headers],0)))-1))</f>
        <v>0.93406329859145321</v>
      </c>
      <c r="T8" s="139">
        <f t="shared" ca="1" si="0"/>
        <v>3</v>
      </c>
      <c r="U8" s="125"/>
      <c r="V8" s="126"/>
      <c r="W8" s="126"/>
      <c r="X8" s="131"/>
      <c r="Y8" s="18"/>
      <c r="Z8" s="18"/>
      <c r="AA8" s="18"/>
      <c r="AB8" s="18"/>
      <c r="AI8" s="50">
        <f>IF(U8&gt;0.6,1,IF(U8&gt;0.5,0.75,IF(U8&gt;0.4,0.5,0.25)))</f>
        <v>0.25</v>
      </c>
      <c r="AJ8" s="50">
        <f>IF(V8&gt;0.6,1,IF(V8&gt;0.5,0.75,IF(V8&gt;0.4,0.5,0.25)))</f>
        <v>0.25</v>
      </c>
      <c r="AK8" s="50">
        <f>IF(W8&gt;0.6,1,IF(W8&gt;0.5,0.75,IF(W8&gt;0.4,0.5,0.25)))</f>
        <v>0.25</v>
      </c>
      <c r="AL8" s="50">
        <f>IF(X8&gt;0.6,1,IF(X8&gt;0.5,0.75,IF(X8&gt;0.4,0.5,0.25)))</f>
        <v>0.25</v>
      </c>
      <c r="AM8" s="97">
        <f>IF(O8&gt;0,0.5,0)</f>
        <v>0</v>
      </c>
      <c r="AN8" s="97">
        <f>IF(P8&gt;0,0.5,0)</f>
        <v>0.5</v>
      </c>
      <c r="AO8" s="97">
        <f>IF(Q8&gt;0,0.5,0)</f>
        <v>0.5</v>
      </c>
      <c r="AP8" s="98">
        <f>IF(R8&gt;0.25,1,IF(R8&gt;0.2,0.75,IF(R8&gt;0.15,0.5,IF(R8&gt;0.1,0.25,0))))</f>
        <v>0.25</v>
      </c>
      <c r="AQ8" s="98">
        <f>IF(S8&gt;0.95,1,IF(S8&gt;0.9,0.75,IF(S8&gt;0.85,0.5,IF(S8&gt;0.8,0.25,0))))</f>
        <v>0.75</v>
      </c>
      <c r="AR8" s="98">
        <f ca="1">IF(H8+I8+J8&gt;0.15,1,IF(H8+I8+J8&gt;0.1,0.75,IF(H8+I8+J8&gt;0.05,0.5,IF(H8+I8+J8&gt;0,0.25,0))))</f>
        <v>0</v>
      </c>
      <c r="AS8" s="44">
        <f ca="1">IF(J8&gt;0.135,1,IF(J8&gt;0.1,0.75,IF(J8&gt;0.075,0.5,IF(J8&gt;0.04,0.25,0))))</f>
        <v>0</v>
      </c>
    </row>
    <row r="9" spans="1:45" ht="17.55" customHeight="1" thickBot="1" x14ac:dyDescent="0.3">
      <c r="D9" s="107"/>
      <c r="E9" s="107"/>
      <c r="F9" s="108"/>
      <c r="G9" s="25"/>
      <c r="H9" s="26"/>
      <c r="I9" s="18"/>
      <c r="J9" s="18"/>
      <c r="K9" s="18"/>
      <c r="L9" s="18"/>
      <c r="M9" s="18"/>
      <c r="N9" s="18"/>
      <c r="O9" s="18"/>
      <c r="P9" s="18"/>
      <c r="Q9" s="18"/>
      <c r="R9" s="18"/>
      <c r="S9" s="50"/>
      <c r="T9" s="140"/>
      <c r="U9" s="50"/>
      <c r="V9" s="50"/>
      <c r="W9" s="50"/>
      <c r="X9" s="50"/>
      <c r="Y9" s="18"/>
      <c r="Z9" s="18"/>
      <c r="AA9" s="18"/>
      <c r="AB9" s="18"/>
      <c r="AI9" s="50"/>
      <c r="AJ9" s="50"/>
      <c r="AK9" s="50"/>
      <c r="AL9" s="50"/>
      <c r="AM9" s="97"/>
      <c r="AN9" s="97"/>
      <c r="AO9" s="97"/>
      <c r="AP9" s="98"/>
      <c r="AQ9" s="98"/>
      <c r="AR9" s="98"/>
      <c r="AS9" s="44"/>
    </row>
    <row r="10" spans="1:45" ht="17.55" customHeight="1" x14ac:dyDescent="0.25">
      <c r="D10" s="109" t="s">
        <v>184</v>
      </c>
      <c r="E10" s="110" t="s">
        <v>90</v>
      </c>
      <c r="F10" s="110" t="s">
        <v>81</v>
      </c>
      <c r="G10" s="110" t="s">
        <v>571</v>
      </c>
      <c r="H10" s="110" t="s">
        <v>572</v>
      </c>
      <c r="I10" s="110" t="s">
        <v>573</v>
      </c>
      <c r="J10" s="110" t="s">
        <v>574</v>
      </c>
      <c r="K10" s="110" t="s">
        <v>640</v>
      </c>
      <c r="L10" s="110" t="s">
        <v>576</v>
      </c>
      <c r="M10" s="110" t="s">
        <v>625</v>
      </c>
      <c r="N10" s="110" t="s">
        <v>626</v>
      </c>
      <c r="O10" s="111" t="s">
        <v>623</v>
      </c>
      <c r="P10" s="111" t="s">
        <v>624</v>
      </c>
      <c r="Q10" s="111" t="s">
        <v>191</v>
      </c>
      <c r="R10" s="111" t="s">
        <v>577</v>
      </c>
      <c r="S10" s="111" t="s">
        <v>192</v>
      </c>
      <c r="T10" s="111" t="s">
        <v>639</v>
      </c>
      <c r="U10" s="111" t="s">
        <v>584</v>
      </c>
      <c r="V10" s="111" t="s">
        <v>585</v>
      </c>
      <c r="W10" s="111" t="s">
        <v>586</v>
      </c>
      <c r="X10" s="111" t="s">
        <v>587</v>
      </c>
      <c r="Y10" s="111" t="s">
        <v>578</v>
      </c>
      <c r="Z10" s="111" t="s">
        <v>579</v>
      </c>
      <c r="AA10" s="111" t="s">
        <v>580</v>
      </c>
      <c r="AB10" s="111" t="s">
        <v>581</v>
      </c>
      <c r="AC10" s="112" t="s">
        <v>582</v>
      </c>
      <c r="AD10" s="168" t="s">
        <v>583</v>
      </c>
      <c r="AE10" s="164"/>
      <c r="AF10" s="164"/>
      <c r="AG10"/>
      <c r="AH10" s="50"/>
      <c r="AI10" s="50"/>
      <c r="AJ10" s="50"/>
      <c r="AK10" s="50"/>
      <c r="AL10" s="97"/>
      <c r="AM10" s="97"/>
      <c r="AN10" s="97"/>
      <c r="AO10" s="98"/>
      <c r="AP10" s="98"/>
      <c r="AQ10" s="98"/>
      <c r="AR10" s="44"/>
    </row>
    <row r="11" spans="1:45" ht="17.55" customHeight="1" x14ac:dyDescent="0.25">
      <c r="D11" s="113" t="s">
        <v>110</v>
      </c>
      <c r="E11" s="36" t="s">
        <v>5</v>
      </c>
      <c r="F11" s="37">
        <f>INDEX(Table_Sheet1[#All],MATCH(Equities!$X$2,Data!A:A,0),MATCH(Equities!$D12,Table_Sheet1[#Headers],0))</f>
        <v>91.190002441406236</v>
      </c>
      <c r="G11" s="22">
        <f ca="1">F11/INDEX(Table_Sheet1[#All],MATCH(Equities!$X$3,Data!A:A,0),MATCH(Equities!$D12,Table_Sheet1[#Headers],0))-1</f>
        <v>1.5931375569771422E-2</v>
      </c>
      <c r="H11" s="23">
        <f ca="1">F11/INDEX(Table_Sheet1[#All],MATCH(Equities!$X$4,Data!A:A,0),MATCH(Equities!$D12,Table_Sheet1[#Headers],0))-1</f>
        <v>3.5308816368065044E-2</v>
      </c>
      <c r="I11" s="24">
        <f ca="1">F11/INDEX(Table_Sheet1[#All],MATCH(Equities!$X$5,Data!A:A,0),MATCH(Equities!$D12,Table_Sheet1[#Headers],0))-1</f>
        <v>2.4146467921969172E-2</v>
      </c>
      <c r="J11" s="24">
        <f ca="1">F11/INDEX(Table_Sheet1[#All],MATCH(Equities!$X$6,Data!A:A,0),MATCH(Equities!$D12,Table_Sheet1[#Headers],0))-1</f>
        <v>1.720155651772215E-2</v>
      </c>
      <c r="K11" s="24">
        <f ca="1">F11/INDEX(Table_Sheet1[#All],MATCH(Equities!$X$7,Data!A:A,0),MATCH(Equities!$D12,Table_Sheet1[#Headers],0))-1</f>
        <v>5.6694930763130369E-2</v>
      </c>
      <c r="L11" s="24">
        <f ca="1">F11/INDEX(Table_Sheet1[#All],MATCH(Equities!$X$8,Data!A:A,0),MATCH(Equities!$D12,Table_Sheet1[#Headers],0))-1</f>
        <v>2.8989059401964168E-2</v>
      </c>
      <c r="M11" s="91">
        <f>F11/(AVERAGE(INDEX(Data!$2:$21,0,MATCH(Equities!$D12,Table_Sheet1[#Headers],0))))-1</f>
        <v>2.3060685893650401E-2</v>
      </c>
      <c r="N11" s="91">
        <f>F11/(AVERAGE(INDEX(Data!$2:$51,0,MATCH(Equities!$D12,Table_Sheet1[#Headers],0))))-1</f>
        <v>1.7341351720116416E-2</v>
      </c>
      <c r="O11" s="90">
        <f>(AVERAGE(INDEX(Data!$2:$21,0,MATCH(Equities!$D12,Table_Sheet1[#Headers],0))))-AVERAGE(INDEX(Data!$2:$51,0,MATCH(Equities!$D12,Table_Sheet1[#Headers],0)))</f>
        <v>-0.50110023498534417</v>
      </c>
      <c r="P11" s="90">
        <f>(AVERAGE(INDEX(Data!$2:$51,0,MATCH(Equities!$D12,Table_Sheet1[#Headers],0))))-AVERAGE(INDEX(Data!$2:$101,0,MATCH(Equities!$D12,Table_Sheet1[#Headers],0)))</f>
        <v>-0.20381042480468636</v>
      </c>
      <c r="Q11" s="90">
        <f>(AVERAGE(INDEX(Data!$2:$51,0,MATCH(Equities!$D12,Table_Sheet1[#Headers],0))))-AVERAGE(INDEX(Data!$2:$201,0,MATCH(Equities!$D12,Table_Sheet1[#Headers],0)))</f>
        <v>0.502845382690424</v>
      </c>
      <c r="R11" s="48">
        <f>F11/MIN(INDEX(Table_Sheet1[#All],0,MATCH(Equities!$D12,Table_Sheet1[#Headers],0)))-1</f>
        <v>0.10363689515350871</v>
      </c>
      <c r="S11" s="48">
        <f>1-(-(F11/MAX(INDEX(Table_Sheet1[#All],0,MATCH(Equities!$D12,Table_Sheet1[#Headers],0)))-1))</f>
        <v>0.9453585118764436</v>
      </c>
      <c r="T11" s="138">
        <f ca="1">SUM(AH11:AR11)</f>
        <v>4.75</v>
      </c>
      <c r="U11" s="96">
        <f>'Market Breadth'!C23</f>
        <v>0.73</v>
      </c>
      <c r="V11" s="49">
        <f>'Market Breadth'!D23</f>
        <v>0.5</v>
      </c>
      <c r="W11" s="49">
        <f>'Market Breadth'!E23</f>
        <v>0.55000000000000004</v>
      </c>
      <c r="X11" s="49">
        <f>'Market Breadth'!F23</f>
        <v>0.45</v>
      </c>
      <c r="Y11" s="80">
        <f>Equities!M257</f>
        <v>14.88</v>
      </c>
      <c r="Z11" s="80">
        <f>Equities!N257</f>
        <v>11.01</v>
      </c>
      <c r="AA11" s="80">
        <f>Equities!O257</f>
        <v>1.21</v>
      </c>
      <c r="AB11" s="80">
        <f>Equities!P257</f>
        <v>1.08</v>
      </c>
      <c r="AC11" s="80">
        <f>Equities!Q257</f>
        <v>1.8</v>
      </c>
      <c r="AD11" s="169">
        <f>Equities!R257</f>
        <v>11.29</v>
      </c>
      <c r="AE11" s="165"/>
      <c r="AF11" s="165"/>
      <c r="AG11"/>
      <c r="AH11" s="50">
        <f>IF(U11&gt;0.6,1,IF(U11&gt;0.5,0.75,IF(U11&gt;0.4,0.5,0.25)))</f>
        <v>1</v>
      </c>
      <c r="AI11" s="50">
        <f>IF(V11&gt;0.6,1,IF(V11&gt;0.5,0.75,IF(V11&gt;0.4,0.5,0.25)))</f>
        <v>0.5</v>
      </c>
      <c r="AJ11" s="50">
        <f>IF(W11&gt;0.6,1,IF(W11&gt;0.5,0.75,IF(W11&gt;0.4,0.5,0.25)))</f>
        <v>0.75</v>
      </c>
      <c r="AK11" s="50">
        <f>IF(X11&gt;0.6,1,IF(X11&gt;0.5,0.75,IF(X11&gt;0.4,0.5,0.25)))</f>
        <v>0.5</v>
      </c>
      <c r="AL11" s="97">
        <f t="shared" ref="AL11:AL21" si="1">IF(O11&gt;0,0.5,0)</f>
        <v>0</v>
      </c>
      <c r="AM11" s="97">
        <f t="shared" ref="AM11:AM21" si="2">IF(P11&gt;0,0.5,0)</f>
        <v>0</v>
      </c>
      <c r="AN11" s="97">
        <f t="shared" ref="AN11:AN21" si="3">IF(Q11&gt;0,0.5,0)</f>
        <v>0.5</v>
      </c>
      <c r="AO11" s="98">
        <f t="shared" ref="AO11:AO21" si="4">IF(R11&gt;0.25,1,IF(R11&gt;0.2,0.75,IF(R11&gt;0.15,0.5,IF(R11&gt;0.1,0.25,0))))</f>
        <v>0.25</v>
      </c>
      <c r="AP11" s="98">
        <f t="shared" ref="AP11:AP21" si="5">IF(S11&gt;0.95,1,IF(S11&gt;0.9,0.75,IF(S11&gt;0.85,0.5,IF(S11&gt;0.8,0.25,0))))</f>
        <v>0.75</v>
      </c>
      <c r="AQ11" s="98">
        <f t="shared" ref="AQ11:AQ21" ca="1" si="6">IF(H11+I11+J11&gt;0.15,1,IF(H11+I11+J11&gt;0.1,0.75,IF(H11+I11+J11&gt;0.05,0.5,IF(H11+I11+J11&gt;0,0.25,0))))</f>
        <v>0.5</v>
      </c>
      <c r="AR11" s="44">
        <f ca="1">IF(J11&gt;0.135,1,IF(J11&gt;0.1,0.75,IF(J11&gt;0.075,0.5,IF(J11&gt;0.04,0.25,0))))</f>
        <v>0</v>
      </c>
    </row>
    <row r="12" spans="1:45" ht="17.55" customHeight="1" x14ac:dyDescent="0.25">
      <c r="D12" s="114" t="s">
        <v>116</v>
      </c>
      <c r="E12" s="38" t="s">
        <v>2</v>
      </c>
      <c r="F12" s="39">
        <f>INDEX(Table_Sheet1[#All],MATCH(Equities!$X$2,Data!A:A,0),MATCH(Equities!$D18,Table_Sheet1[#Headers],0))</f>
        <v>97.269996643066406</v>
      </c>
      <c r="G12" s="25">
        <f ca="1">F12/INDEX(Table_Sheet1[#All],MATCH(Equities!$X$3,Data!A:A,0),MATCH(Equities!$D18,Table_Sheet1[#Headers],0))-1</f>
        <v>7.1442824490595136E-3</v>
      </c>
      <c r="H12" s="26">
        <f ca="1">F12/INDEX(Table_Sheet1[#All],MATCH(Equities!$X$4,Data!A:A,0),MATCH(Equities!$D18,Table_Sheet1[#Headers],0))-1</f>
        <v>-5.3175607689187609E-3</v>
      </c>
      <c r="I12" s="18">
        <f ca="1">F12/INDEX(Table_Sheet1[#All],MATCH(Equities!$X$5,Data!A:A,0),MATCH(Equities!$D18,Table_Sheet1[#Headers],0))-1</f>
        <v>-6.0011659377773752E-2</v>
      </c>
      <c r="J12" s="18">
        <f ca="1">F12/INDEX(Table_Sheet1[#All],MATCH(Equities!$X$6,Data!A:A,0),MATCH(Equities!$D18,Table_Sheet1[#Headers],0))-1</f>
        <v>-4.3612226972557178E-2</v>
      </c>
      <c r="K12" s="18">
        <f ca="1">F12/INDEX(Table_Sheet1[#All],MATCH(Equities!$X$7,Data!A:A,0),MATCH(Equities!$D18,Table_Sheet1[#Headers],0))-1</f>
        <v>0.1143638247301817</v>
      </c>
      <c r="L12" s="18">
        <f ca="1">F12/INDEX(Table_Sheet1[#All],MATCH(Equities!$X$8,Data!A:A,0),MATCH(Equities!$D18,Table_Sheet1[#Headers],0))-1</f>
        <v>0.24029402737439209</v>
      </c>
      <c r="M12" s="92">
        <f>F12/(AVERAGE(INDEX(Data!$2:$21,0,MATCH(Equities!$D18,Table_Sheet1[#Headers],0))))-1</f>
        <v>-3.1373111409467969E-2</v>
      </c>
      <c r="N12" s="92">
        <f>F12/(AVERAGE(INDEX(Data!$2:$51,0,MATCH(Equities!$D18,Table_Sheet1[#Headers],0))))-1</f>
        <v>-3.0445266402986171E-2</v>
      </c>
      <c r="O12" s="90">
        <f>(AVERAGE(INDEX(Data!$2:$21,0,MATCH(Equities!$D18,Table_Sheet1[#Headers],0))))-AVERAGE(INDEX(Data!$2:$51,0,MATCH(Equities!$D18,Table_Sheet1[#Headers],0)))</f>
        <v>9.6100463867188068E-2</v>
      </c>
      <c r="P12" s="90">
        <f>(AVERAGE(INDEX(Data!$2:$51,0,MATCH(Equities!$D18,Table_Sheet1[#Headers],0))))-AVERAGE(INDEX(Data!$2:$101,0,MATCH(Equities!$D18,Table_Sheet1[#Headers],0)))</f>
        <v>1.9219080352783209</v>
      </c>
      <c r="Q12" s="51">
        <f>(AVERAGE(INDEX(Data!$2:$51,0,MATCH(Equities!$D18,Table_Sheet1[#Headers],0))))-AVERAGE(INDEX(Data!$2:$201,0,MATCH(Equities!$D18,Table_Sheet1[#Headers],0)))</f>
        <v>8.1382819747924913</v>
      </c>
      <c r="R12" s="50">
        <f>F12/MIN(INDEX(Table_Sheet1[#All],0,MATCH(Equities!$D18,Table_Sheet1[#Headers],0)))-1</f>
        <v>0.25966474671144635</v>
      </c>
      <c r="S12" s="50">
        <f>1-(-(F12/MAX(INDEX(Table_Sheet1[#All],0,MATCH(Equities!$D18,Table_Sheet1[#Headers],0)))-1))</f>
        <v>0.92365396351800322</v>
      </c>
      <c r="T12" s="138">
        <f ca="1">SUM(AH12:AR12)</f>
        <v>4.75</v>
      </c>
      <c r="U12" s="96">
        <f>'Market Breadth'!C30</f>
        <v>0.18</v>
      </c>
      <c r="V12" s="49">
        <f>'Market Breadth'!D30</f>
        <v>0.32</v>
      </c>
      <c r="W12" s="49">
        <f>'Market Breadth'!E30</f>
        <v>0.41</v>
      </c>
      <c r="X12" s="49">
        <f>'Market Breadth'!F30</f>
        <v>0.5</v>
      </c>
      <c r="Y12" s="80">
        <f>Equities!M254</f>
        <v>31.95</v>
      </c>
      <c r="Z12" s="80">
        <f>Equities!N254</f>
        <v>23.56</v>
      </c>
      <c r="AA12" s="80">
        <f>Equities!O254</f>
        <v>2.0299999999999998</v>
      </c>
      <c r="AB12" s="80">
        <f>Equities!P254</f>
        <v>3.53</v>
      </c>
      <c r="AC12" s="80">
        <f>Equities!Q254</f>
        <v>5.53</v>
      </c>
      <c r="AD12" s="169">
        <f>Equities!R254</f>
        <v>21.66</v>
      </c>
      <c r="AE12" s="165"/>
      <c r="AF12" s="165"/>
      <c r="AG12"/>
      <c r="AH12" s="50">
        <f>IF(U12&gt;0.6,1,IF(U12&gt;0.5,0.75,IF(U12&gt;0.4,0.5,0.25)))</f>
        <v>0.25</v>
      </c>
      <c r="AI12" s="50">
        <f>IF(V12&gt;0.6,1,IF(V12&gt;0.5,0.75,IF(V12&gt;0.4,0.5,0.25)))</f>
        <v>0.25</v>
      </c>
      <c r="AJ12" s="50">
        <f>IF(W12&gt;0.6,1,IF(W12&gt;0.5,0.75,IF(W12&gt;0.4,0.5,0.25)))</f>
        <v>0.5</v>
      </c>
      <c r="AK12" s="50">
        <f>IF(X12&gt;0.6,1,IF(X12&gt;0.5,0.75,IF(X12&gt;0.4,0.5,0.25)))</f>
        <v>0.5</v>
      </c>
      <c r="AL12" s="97">
        <f t="shared" si="1"/>
        <v>0.5</v>
      </c>
      <c r="AM12" s="97">
        <f t="shared" si="2"/>
        <v>0.5</v>
      </c>
      <c r="AN12" s="97">
        <f t="shared" si="3"/>
        <v>0.5</v>
      </c>
      <c r="AO12" s="98">
        <f t="shared" si="4"/>
        <v>1</v>
      </c>
      <c r="AP12" s="98">
        <f t="shared" si="5"/>
        <v>0.75</v>
      </c>
      <c r="AQ12" s="98">
        <f t="shared" ca="1" si="6"/>
        <v>0</v>
      </c>
      <c r="AR12" s="44">
        <f ca="1">IF(J12&gt;0.135,1,IF(J12&gt;0.1,0.75,IF(J12&gt;0.075,0.5,IF(J12&gt;0.04,0.25,0))))</f>
        <v>0</v>
      </c>
    </row>
    <row r="13" spans="1:45" ht="17.55" customHeight="1" x14ac:dyDescent="0.25">
      <c r="D13" s="114" t="s">
        <v>108</v>
      </c>
      <c r="E13" s="38" t="s">
        <v>9</v>
      </c>
      <c r="F13" s="39">
        <f>INDEX(Table_Sheet1[#All],MATCH(Equities!$X$2,Data!A:A,0),MATCH(Equities!$D10,Table_Sheet1[#Headers],0))</f>
        <v>215.42999267578119</v>
      </c>
      <c r="G13" s="25">
        <f ca="1">F13/INDEX(Table_Sheet1[#All],MATCH(Equities!$X$3,Data!A:A,0),MATCH(Equities!$D10,Table_Sheet1[#Headers],0))-1</f>
        <v>6.9645237794324633E-3</v>
      </c>
      <c r="H13" s="26">
        <f ca="1">F13/INDEX(Table_Sheet1[#All],MATCH(Equities!$X$4,Data!A:A,0),MATCH(Equities!$D10,Table_Sheet1[#Headers],0))-1</f>
        <v>2.9534015176970962E-2</v>
      </c>
      <c r="I13" s="18">
        <f ca="1">F13/INDEX(Table_Sheet1[#All],MATCH(Equities!$X$5,Data!A:A,0),MATCH(Equities!$D10,Table_Sheet1[#Headers],0))-1</f>
        <v>-8.6464311827470386E-2</v>
      </c>
      <c r="J13" s="18">
        <f ca="1">F13/INDEX(Table_Sheet1[#All],MATCH(Equities!$X$6,Data!A:A,0),MATCH(Equities!$D10,Table_Sheet1[#Headers],0))-1</f>
        <v>-9.8537897251190776E-2</v>
      </c>
      <c r="K13" s="18">
        <f ca="1">F13/INDEX(Table_Sheet1[#All],MATCH(Equities!$X$7,Data!A:A,0),MATCH(Equities!$D10,Table_Sheet1[#Headers],0))-1</f>
        <v>-1.3685389250496782E-2</v>
      </c>
      <c r="L13" s="18">
        <f ca="1">F13/INDEX(Table_Sheet1[#All],MATCH(Equities!$X$8,Data!A:A,0),MATCH(Equities!$D10,Table_Sheet1[#Headers],0))-1</f>
        <v>5.484319106946911E-2</v>
      </c>
      <c r="M13" s="92">
        <f>F13/(AVERAGE(INDEX(Data!$2:$21,0,MATCH(Equities!$D10,Table_Sheet1[#Headers],0))))-1</f>
        <v>-3.3690552506650095E-2</v>
      </c>
      <c r="N13" s="92">
        <f>F13/(AVERAGE(INDEX(Data!$2:$51,0,MATCH(Equities!$D10,Table_Sheet1[#Headers],0))))-1</f>
        <v>-6.1409464434021621E-2</v>
      </c>
      <c r="O13" s="90">
        <f>(AVERAGE(INDEX(Data!$2:$21,0,MATCH(Equities!$D10,Table_Sheet1[#Headers],0))))-AVERAGE(INDEX(Data!$2:$51,0,MATCH(Equities!$D10,Table_Sheet1[#Headers],0)))</f>
        <v>-6.5840019226074276</v>
      </c>
      <c r="P13" s="90">
        <f>(AVERAGE(INDEX(Data!$2:$51,0,MATCH(Equities!$D10,Table_Sheet1[#Headers],0))))-AVERAGE(INDEX(Data!$2:$101,0,MATCH(Equities!$D10,Table_Sheet1[#Headers],0)))</f>
        <v>-2.117518005371096</v>
      </c>
      <c r="Q13" s="51">
        <f>(AVERAGE(INDEX(Data!$2:$51,0,MATCH(Equities!$D10,Table_Sheet1[#Headers],0))))-AVERAGE(INDEX(Data!$2:$201,0,MATCH(Equities!$D10,Table_Sheet1[#Headers],0)))</f>
        <v>3.5577527618408169</v>
      </c>
      <c r="R13" s="50">
        <f>F13/MIN(INDEX(Table_Sheet1[#All],0,MATCH(Equities!$D10,Table_Sheet1[#Headers],0)))-1</f>
        <v>0.12475879110907684</v>
      </c>
      <c r="S13" s="50">
        <f>1-(-(F13/MAX(INDEX(Table_Sheet1[#All],0,MATCH(Equities!$D10,Table_Sheet1[#Headers],0)))-1))</f>
        <v>0.88954496321332543</v>
      </c>
      <c r="T13" s="138">
        <f ca="1">SUM(AH13:AR13)</f>
        <v>2.25</v>
      </c>
      <c r="U13" s="96">
        <f>'Market Breadth'!C27</f>
        <v>0.23</v>
      </c>
      <c r="V13" s="49">
        <f>'Market Breadth'!D27</f>
        <v>0.13</v>
      </c>
      <c r="W13" s="49">
        <f>'Market Breadth'!E27</f>
        <v>0.2</v>
      </c>
      <c r="X13" s="49">
        <f>'Market Breadth'!F27</f>
        <v>0.24</v>
      </c>
      <c r="Y13" s="80">
        <f>Equities!M262</f>
        <v>36.119999999999997</v>
      </c>
      <c r="Z13" s="80">
        <f>Equities!N262</f>
        <v>22.33</v>
      </c>
      <c r="AA13" s="80">
        <f>Equities!O262</f>
        <v>2</v>
      </c>
      <c r="AB13" s="80">
        <f>Equities!P262</f>
        <v>6.1</v>
      </c>
      <c r="AC13" s="80">
        <f>Equities!Q262</f>
        <v>8.44</v>
      </c>
      <c r="AD13" s="169">
        <f>Equities!R262</f>
        <v>32.729999999999997</v>
      </c>
      <c r="AE13" s="165"/>
      <c r="AF13" s="165"/>
      <c r="AG13"/>
      <c r="AH13" s="50">
        <f>IF(U13&gt;0.6,1,IF(U13&gt;0.5,0.75,IF(U13&gt;0.4,0.5,0.25)))</f>
        <v>0.25</v>
      </c>
      <c r="AI13" s="50">
        <f>IF(V13&gt;0.6,1,IF(V13&gt;0.5,0.75,IF(V13&gt;0.4,0.5,0.25)))</f>
        <v>0.25</v>
      </c>
      <c r="AJ13" s="50">
        <f>IF(W13&gt;0.6,1,IF(W13&gt;0.5,0.75,IF(W13&gt;0.4,0.5,0.25)))</f>
        <v>0.25</v>
      </c>
      <c r="AK13" s="50">
        <f>IF(X13&gt;0.6,1,IF(X13&gt;0.5,0.75,IF(X13&gt;0.4,0.5,0.25)))</f>
        <v>0.25</v>
      </c>
      <c r="AL13" s="97">
        <f t="shared" si="1"/>
        <v>0</v>
      </c>
      <c r="AM13" s="97">
        <f t="shared" si="2"/>
        <v>0</v>
      </c>
      <c r="AN13" s="97">
        <f t="shared" si="3"/>
        <v>0.5</v>
      </c>
      <c r="AO13" s="98">
        <f t="shared" si="4"/>
        <v>0.25</v>
      </c>
      <c r="AP13" s="98">
        <f t="shared" si="5"/>
        <v>0.5</v>
      </c>
      <c r="AQ13" s="98">
        <f t="shared" ca="1" si="6"/>
        <v>0</v>
      </c>
      <c r="AR13" s="44">
        <f ca="1">IF(J13&gt;0.135,1,IF(J13&gt;0.1,0.75,IF(J13&gt;0.075,0.5,IF(J13&gt;0.04,0.25,0))))</f>
        <v>0</v>
      </c>
    </row>
    <row r="14" spans="1:45" ht="17.55" customHeight="1" x14ac:dyDescent="0.25">
      <c r="D14" s="114" t="s">
        <v>106</v>
      </c>
      <c r="E14" s="38" t="s">
        <v>3</v>
      </c>
      <c r="F14" s="39">
        <f>INDEX(Table_Sheet1[#All],MATCH(Equities!$X$2,Data!A:A,0),MATCH(Equities!$D8,Table_Sheet1[#Headers],0))</f>
        <v>197.00999450683591</v>
      </c>
      <c r="G14" s="25">
        <f ca="1">F14/INDEX(Table_Sheet1[#All],MATCH(Equities!$X$3,Data!A:A,0),MATCH(Equities!$D8,Table_Sheet1[#Headers],0))-1</f>
        <v>1.5759916797319917E-3</v>
      </c>
      <c r="H14" s="26">
        <f ca="1">F14/INDEX(Table_Sheet1[#All],MATCH(Equities!$X$4,Data!A:A,0),MATCH(Equities!$D8,Table_Sheet1[#Headers],0))-1</f>
        <v>-6.6556109112690942E-3</v>
      </c>
      <c r="I14" s="18">
        <f ca="1">F14/INDEX(Table_Sheet1[#All],MATCH(Equities!$X$5,Data!A:A,0),MATCH(Equities!$D8,Table_Sheet1[#Headers],0))-1</f>
        <v>-0.11946907271862417</v>
      </c>
      <c r="J14" s="18">
        <f ca="1">F14/INDEX(Table_Sheet1[#All],MATCH(Equities!$X$6,Data!A:A,0),MATCH(Equities!$D8,Table_Sheet1[#Headers],0))-1</f>
        <v>-0.16546867077040617</v>
      </c>
      <c r="K14" s="18">
        <f ca="1">F14/INDEX(Table_Sheet1[#All],MATCH(Equities!$X$7,Data!A:A,0),MATCH(Equities!$D8,Table_Sheet1[#Headers],0))-1</f>
        <v>2.413204268671354E-2</v>
      </c>
      <c r="L14" s="18">
        <f ca="1">F14/INDEX(Table_Sheet1[#All],MATCH(Equities!$X$8,Data!A:A,0),MATCH(Equities!$D8,Table_Sheet1[#Headers],0))-1</f>
        <v>0.11568598037031674</v>
      </c>
      <c r="M14" s="92">
        <f>F14/(AVERAGE(INDEX(Data!$2:$21,0,MATCH(Equities!$D8,Table_Sheet1[#Headers],0))))-1</f>
        <v>-6.076810494974727E-2</v>
      </c>
      <c r="N14" s="92">
        <f>F14/(AVERAGE(INDEX(Data!$2:$51,0,MATCH(Equities!$D8,Table_Sheet1[#Headers],0))))-1</f>
        <v>-0.10587697710322397</v>
      </c>
      <c r="O14" s="90">
        <f>(AVERAGE(INDEX(Data!$2:$21,0,MATCH(Equities!$D8,Table_Sheet1[#Headers],0))))-AVERAGE(INDEX(Data!$2:$51,0,MATCH(Equities!$D8,Table_Sheet1[#Headers],0)))</f>
        <v>-10.582301177978536</v>
      </c>
      <c r="P14" s="90">
        <f>(AVERAGE(INDEX(Data!$2:$51,0,MATCH(Equities!$D8,Table_Sheet1[#Headers],0))))-AVERAGE(INDEX(Data!$2:$101,0,MATCH(Equities!$D8,Table_Sheet1[#Headers],0)))</f>
        <v>1.1411198425292923</v>
      </c>
      <c r="Q14" s="51">
        <f>(AVERAGE(INDEX(Data!$2:$51,0,MATCH(Equities!$D8,Table_Sheet1[#Headers],0))))-AVERAGE(INDEX(Data!$2:$201,0,MATCH(Equities!$D8,Table_Sheet1[#Headers],0)))</f>
        <v>17.726242980957039</v>
      </c>
      <c r="R14" s="50">
        <f>F14/MIN(INDEX(Table_Sheet1[#All],0,MATCH(Equities!$D8,Table_Sheet1[#Headers],0)))-1</f>
        <v>0.16762563695468469</v>
      </c>
      <c r="S14" s="50">
        <f>1-(-(F14/MAX(INDEX(Table_Sheet1[#All],0,MATCH(Equities!$D8,Table_Sheet1[#Headers],0)))-1))</f>
        <v>0.82438860185639984</v>
      </c>
      <c r="T14" s="138">
        <f ca="1">SUM(AH14:AR14)</f>
        <v>2.75</v>
      </c>
      <c r="U14" s="96">
        <f>'Market Breadth'!C21</f>
        <v>0.14000000000000001</v>
      </c>
      <c r="V14" s="49">
        <f>'Market Breadth'!D21</f>
        <v>0.16</v>
      </c>
      <c r="W14" s="49">
        <f>'Market Breadth'!E21</f>
        <v>0.22</v>
      </c>
      <c r="X14" s="49">
        <f>'Market Breadth'!F21</f>
        <v>0.22</v>
      </c>
      <c r="Y14" s="80">
        <f>Equities!M255</f>
        <v>23.8</v>
      </c>
      <c r="Z14" s="80">
        <f>Equities!N255</f>
        <v>18.11</v>
      </c>
      <c r="AA14" s="80">
        <f>Equities!O255</f>
        <v>1.41</v>
      </c>
      <c r="AB14" s="80">
        <f>Equities!P255</f>
        <v>1.67</v>
      </c>
      <c r="AC14" s="80">
        <f>Equities!Q255</f>
        <v>4.43</v>
      </c>
      <c r="AD14" s="169">
        <f>Equities!R255</f>
        <v>32.96</v>
      </c>
      <c r="AE14" s="165"/>
      <c r="AF14" s="165"/>
      <c r="AG14"/>
      <c r="AH14" s="50">
        <f>IF(U14&gt;0.6,1,IF(U14&gt;0.5,0.75,IF(U14&gt;0.4,0.5,0.25)))</f>
        <v>0.25</v>
      </c>
      <c r="AI14" s="50">
        <f>IF(V14&gt;0.6,1,IF(V14&gt;0.5,0.75,IF(V14&gt;0.4,0.5,0.25)))</f>
        <v>0.25</v>
      </c>
      <c r="AJ14" s="50">
        <f>IF(W14&gt;0.6,1,IF(W14&gt;0.5,0.75,IF(W14&gt;0.4,0.5,0.25)))</f>
        <v>0.25</v>
      </c>
      <c r="AK14" s="50">
        <f>IF(X14&gt;0.6,1,IF(X14&gt;0.5,0.75,IF(X14&gt;0.4,0.5,0.25)))</f>
        <v>0.25</v>
      </c>
      <c r="AL14" s="97">
        <f t="shared" si="1"/>
        <v>0</v>
      </c>
      <c r="AM14" s="97">
        <f t="shared" si="2"/>
        <v>0.5</v>
      </c>
      <c r="AN14" s="97">
        <f t="shared" si="3"/>
        <v>0.5</v>
      </c>
      <c r="AO14" s="98">
        <f t="shared" si="4"/>
        <v>0.5</v>
      </c>
      <c r="AP14" s="98">
        <f t="shared" si="5"/>
        <v>0.25</v>
      </c>
      <c r="AQ14" s="98">
        <f t="shared" ca="1" si="6"/>
        <v>0</v>
      </c>
      <c r="AR14" s="44">
        <f ca="1">IF(J14&gt;0.135,1,IF(J14&gt;0.1,0.75,IF(J14&gt;0.075,0.5,IF(J14&gt;0.04,0.25,0))))</f>
        <v>0</v>
      </c>
    </row>
    <row r="15" spans="1:45" ht="17.55" customHeight="1" x14ac:dyDescent="0.25">
      <c r="D15" s="114" t="s">
        <v>114</v>
      </c>
      <c r="E15" s="38" t="s">
        <v>10</v>
      </c>
      <c r="F15" s="39">
        <f>INDEX(Table_Sheet1[#All],MATCH(Equities!$X$2,Data!A:A,0),MATCH(Equities!$D16,Table_Sheet1[#Headers],0))</f>
        <v>79.199996948242188</v>
      </c>
      <c r="G15" s="25">
        <f ca="1">F15/INDEX(Table_Sheet1[#All],MATCH(Equities!$X$3,Data!A:A,0),MATCH(Equities!$D16,Table_Sheet1[#Headers],0))-1</f>
        <v>4.1840267550194987E-3</v>
      </c>
      <c r="H15" s="26">
        <f ca="1">F15/INDEX(Table_Sheet1[#All],MATCH(Equities!$X$4,Data!A:A,0),MATCH(Equities!$D16,Table_Sheet1[#Headers],0))-1</f>
        <v>1.3565364306032723E-2</v>
      </c>
      <c r="I15" s="18">
        <f ca="1">F15/INDEX(Table_Sheet1[#All],MATCH(Equities!$X$5,Data!A:A,0),MATCH(Equities!$D16,Table_Sheet1[#Headers],0))-1</f>
        <v>-6.3095333448348612E-4</v>
      </c>
      <c r="J15" s="18">
        <f ca="1">F15/INDEX(Table_Sheet1[#All],MATCH(Equities!$X$6,Data!A:A,0),MATCH(Equities!$D16,Table_Sheet1[#Headers],0))-1</f>
        <v>2.8676472992701818E-2</v>
      </c>
      <c r="K15" s="18">
        <f ca="1">F15/INDEX(Table_Sheet1[#All],MATCH(Equities!$X$7,Data!A:A,0),MATCH(Equities!$D16,Table_Sheet1[#Headers],0))-1</f>
        <v>1.6657633759659118E-2</v>
      </c>
      <c r="L15" s="18">
        <f ca="1">F15/INDEX(Table_Sheet1[#All],MATCH(Equities!$X$8,Data!A:A,0),MATCH(Equities!$D16,Table_Sheet1[#Headers],0))-1</f>
        <v>0.28766305802954695</v>
      </c>
      <c r="M15" s="92">
        <f>F15/(AVERAGE(INDEX(Data!$2:$21,0,MATCH(Equities!$D16,Table_Sheet1[#Headers],0))))-1</f>
        <v>6.871348347409878E-3</v>
      </c>
      <c r="N15" s="92">
        <f>F15/(AVERAGE(INDEX(Data!$2:$51,0,MATCH(Equities!$D16,Table_Sheet1[#Headers],0))))-1</f>
        <v>1.3887142386171281E-2</v>
      </c>
      <c r="O15" s="90">
        <f>(AVERAGE(INDEX(Data!$2:$21,0,MATCH(Equities!$D16,Table_Sheet1[#Headers],0))))-AVERAGE(INDEX(Data!$2:$51,0,MATCH(Equities!$D16,Table_Sheet1[#Headers],0)))</f>
        <v>0.54430007934570313</v>
      </c>
      <c r="P15" s="90">
        <f>(AVERAGE(INDEX(Data!$2:$51,0,MATCH(Equities!$D16,Table_Sheet1[#Headers],0))))-AVERAGE(INDEX(Data!$2:$101,0,MATCH(Equities!$D16,Table_Sheet1[#Headers],0)))</f>
        <v>-0.16833190917968466</v>
      </c>
      <c r="Q15" s="51">
        <f>(AVERAGE(INDEX(Data!$2:$51,0,MATCH(Equities!$D16,Table_Sheet1[#Headers],0))))-AVERAGE(INDEX(Data!$2:$201,0,MATCH(Equities!$D16,Table_Sheet1[#Headers],0)))</f>
        <v>2.4198800277710006</v>
      </c>
      <c r="R15" s="50">
        <f>F15/MIN(INDEX(Table_Sheet1[#All],0,MATCH(Equities!$D16,Table_Sheet1[#Headers],0)))-1</f>
        <v>0.29115038094954993</v>
      </c>
      <c r="S15" s="50">
        <f>1-(-(F15/MAX(INDEX(Table_Sheet1[#All],0,MATCH(Equities!$D16,Table_Sheet1[#Headers],0)))-1))</f>
        <v>0.96293442030958343</v>
      </c>
      <c r="T15" s="138">
        <f ca="1">SUM(AH15:AR15)</f>
        <v>7.25</v>
      </c>
      <c r="U15" s="96">
        <f>'Market Breadth'!C31</f>
        <v>0.68</v>
      </c>
      <c r="V15" s="49">
        <f>'Market Breadth'!D31</f>
        <v>0.77</v>
      </c>
      <c r="W15" s="49">
        <f>'Market Breadth'!E31</f>
        <v>0.68</v>
      </c>
      <c r="X15" s="49">
        <f>'Market Breadth'!F31</f>
        <v>0.65</v>
      </c>
      <c r="Y15" s="80">
        <f>Equities!M263</f>
        <v>20.010000000000002</v>
      </c>
      <c r="Z15" s="80">
        <f>Equities!N263</f>
        <v>16.09</v>
      </c>
      <c r="AA15" s="80">
        <f>Equities!O263</f>
        <v>2.69</v>
      </c>
      <c r="AB15" s="80">
        <f>Equities!P263</f>
        <v>2.25</v>
      </c>
      <c r="AC15" s="80">
        <f>Equities!Q263</f>
        <v>2.1</v>
      </c>
      <c r="AD15" s="169">
        <f>Equities!R263</f>
        <v>73.48</v>
      </c>
      <c r="AE15" s="165"/>
      <c r="AF15" s="165"/>
      <c r="AG15"/>
      <c r="AH15" s="50">
        <f>IF(U15&gt;0.6,1,IF(U15&gt;0.5,0.75,IF(U15&gt;0.4,0.5,0.25)))</f>
        <v>1</v>
      </c>
      <c r="AI15" s="50">
        <f>IF(V15&gt;0.6,1,IF(V15&gt;0.5,0.75,IF(V15&gt;0.4,0.5,0.25)))</f>
        <v>1</v>
      </c>
      <c r="AJ15" s="50">
        <f>IF(W15&gt;0.6,1,IF(W15&gt;0.5,0.75,IF(W15&gt;0.4,0.5,0.25)))</f>
        <v>1</v>
      </c>
      <c r="AK15" s="50">
        <f>IF(X15&gt;0.6,1,IF(X15&gt;0.5,0.75,IF(X15&gt;0.4,0.5,0.25)))</f>
        <v>1</v>
      </c>
      <c r="AL15" s="97">
        <f t="shared" si="1"/>
        <v>0.5</v>
      </c>
      <c r="AM15" s="97">
        <f t="shared" si="2"/>
        <v>0</v>
      </c>
      <c r="AN15" s="97">
        <f t="shared" si="3"/>
        <v>0.5</v>
      </c>
      <c r="AO15" s="98">
        <f t="shared" si="4"/>
        <v>1</v>
      </c>
      <c r="AP15" s="98">
        <f t="shared" si="5"/>
        <v>1</v>
      </c>
      <c r="AQ15" s="98">
        <f t="shared" ca="1" si="6"/>
        <v>0.25</v>
      </c>
      <c r="AR15" s="44">
        <f ca="1">IF(J15&gt;0.135,1,IF(J15&gt;0.1,0.75,IF(J15&gt;0.075,0.5,IF(J15&gt;0.04,0.25,0))))</f>
        <v>0</v>
      </c>
    </row>
    <row r="16" spans="1:45" ht="17.55" customHeight="1" x14ac:dyDescent="0.25">
      <c r="D16" s="114" t="s">
        <v>115</v>
      </c>
      <c r="E16" s="38" t="s">
        <v>7</v>
      </c>
      <c r="F16" s="39">
        <f>INDEX(Table_Sheet1[#All],MATCH(Equities!$X$2,Data!A:A,0),MATCH(Equities!$D17,Table_Sheet1[#Headers],0))</f>
        <v>146.77000427246091</v>
      </c>
      <c r="G16" s="25">
        <f ca="1">F16/INDEX(Table_Sheet1[#All],MATCH(Equities!$X$3,Data!A:A,0),MATCH(Equities!$D17,Table_Sheet1[#Headers],0))-1</f>
        <v>1.2695864829000314E-2</v>
      </c>
      <c r="H16" s="26">
        <f ca="1">F16/INDEX(Table_Sheet1[#All],MATCH(Equities!$X$4,Data!A:A,0),MATCH(Equities!$D17,Table_Sheet1[#Headers],0))-1</f>
        <v>-6.0946292926390422E-3</v>
      </c>
      <c r="I16" s="18">
        <f ca="1">F16/INDEX(Table_Sheet1[#All],MATCH(Equities!$X$5,Data!A:A,0),MATCH(Equities!$D17,Table_Sheet1[#Headers],0))-1</f>
        <v>6.5148601051010502E-3</v>
      </c>
      <c r="J16" s="18">
        <f ca="1">F16/INDEX(Table_Sheet1[#All],MATCH(Equities!$X$6,Data!A:A,0),MATCH(Equities!$D17,Table_Sheet1[#Headers],0))-1</f>
        <v>3.7248656115012047E-2</v>
      </c>
      <c r="K16" s="18">
        <f ca="1">F16/INDEX(Table_Sheet1[#All],MATCH(Equities!$X$7,Data!A:A,0),MATCH(Equities!$D17,Table_Sheet1[#Headers],0))-1</f>
        <v>-4.9065557767667856E-2</v>
      </c>
      <c r="L16" s="18">
        <f ca="1">F16/INDEX(Table_Sheet1[#All],MATCH(Equities!$X$8,Data!A:A,0),MATCH(Equities!$D17,Table_Sheet1[#Headers],0))-1</f>
        <v>2.57342147859978E-2</v>
      </c>
      <c r="M16" s="92">
        <f>F16/(AVERAGE(INDEX(Data!$2:$21,0,MATCH(Equities!$D17,Table_Sheet1[#Headers],0))))-1</f>
        <v>-3.2292677846016415E-3</v>
      </c>
      <c r="N16" s="92">
        <f>F16/(AVERAGE(INDEX(Data!$2:$51,0,MATCH(Equities!$D17,Table_Sheet1[#Headers],0))))-1</f>
        <v>1.1307211750829937E-2</v>
      </c>
      <c r="O16" s="90">
        <f>(AVERAGE(INDEX(Data!$2:$21,0,MATCH(Equities!$D17,Table_Sheet1[#Headers],0))))-AVERAGE(INDEX(Data!$2:$51,0,MATCH(Equities!$D17,Table_Sheet1[#Headers],0)))</f>
        <v>2.1164994812011741</v>
      </c>
      <c r="P16" s="90">
        <f>(AVERAGE(INDEX(Data!$2:$51,0,MATCH(Equities!$D17,Table_Sheet1[#Headers],0))))-AVERAGE(INDEX(Data!$2:$101,0,MATCH(Equities!$D17,Table_Sheet1[#Headers],0)))</f>
        <v>0.5811705017089821</v>
      </c>
      <c r="Q16" s="51">
        <f>(AVERAGE(INDEX(Data!$2:$51,0,MATCH(Equities!$D17,Table_Sheet1[#Headers],0))))-AVERAGE(INDEX(Data!$2:$201,0,MATCH(Equities!$D17,Table_Sheet1[#Headers],0)))</f>
        <v>-1.7467194366454919</v>
      </c>
      <c r="R16" s="50">
        <f>F16/MIN(INDEX(Table_Sheet1[#All],0,MATCH(Equities!$D17,Table_Sheet1[#Headers],0)))-1</f>
        <v>8.185004348784064E-2</v>
      </c>
      <c r="S16" s="50">
        <f>1-(-(F16/MAX(INDEX(Table_Sheet1[#All],0,MATCH(Equities!$D17,Table_Sheet1[#Headers],0)))-1))</f>
        <v>0.94113723500694435</v>
      </c>
      <c r="T16" s="138">
        <f ca="1">SUM(AH16:AR16)</f>
        <v>4</v>
      </c>
      <c r="U16" s="96">
        <f>'Market Breadth'!C25</f>
        <v>0.52</v>
      </c>
      <c r="V16" s="49">
        <f>'Market Breadth'!D25</f>
        <v>0.38</v>
      </c>
      <c r="W16" s="49">
        <f>'Market Breadth'!E25</f>
        <v>0.43</v>
      </c>
      <c r="X16" s="49">
        <f>'Market Breadth'!F25</f>
        <v>0.41</v>
      </c>
      <c r="Y16" s="80">
        <f>Equities!M259</f>
        <v>33.94</v>
      </c>
      <c r="Z16" s="80">
        <f>Equities!N259</f>
        <v>16.86</v>
      </c>
      <c r="AA16" s="80">
        <f>Equities!O259</f>
        <v>2.11</v>
      </c>
      <c r="AB16" s="80">
        <f>Equities!P259</f>
        <v>1.86</v>
      </c>
      <c r="AC16" s="80">
        <f>Equities!Q259</f>
        <v>4.41</v>
      </c>
      <c r="AD16" s="169">
        <f>Equities!R259</f>
        <v>24.5</v>
      </c>
      <c r="AE16" s="165"/>
      <c r="AF16" s="165"/>
      <c r="AG16"/>
      <c r="AH16" s="50">
        <f>IF(U16&gt;0.6,1,IF(U16&gt;0.5,0.75,IF(U16&gt;0.4,0.5,0.25)))</f>
        <v>0.75</v>
      </c>
      <c r="AI16" s="50">
        <f>IF(V16&gt;0.6,1,IF(V16&gt;0.5,0.75,IF(V16&gt;0.4,0.5,0.25)))</f>
        <v>0.25</v>
      </c>
      <c r="AJ16" s="50">
        <f>IF(W16&gt;0.6,1,IF(W16&gt;0.5,0.75,IF(W16&gt;0.4,0.5,0.25)))</f>
        <v>0.5</v>
      </c>
      <c r="AK16" s="50">
        <f>IF(X16&gt;0.6,1,IF(X16&gt;0.5,0.75,IF(X16&gt;0.4,0.5,0.25)))</f>
        <v>0.5</v>
      </c>
      <c r="AL16" s="97">
        <f t="shared" si="1"/>
        <v>0.5</v>
      </c>
      <c r="AM16" s="97">
        <f t="shared" si="2"/>
        <v>0.5</v>
      </c>
      <c r="AN16" s="97">
        <f t="shared" si="3"/>
        <v>0</v>
      </c>
      <c r="AO16" s="98">
        <f t="shared" si="4"/>
        <v>0</v>
      </c>
      <c r="AP16" s="98">
        <f t="shared" si="5"/>
        <v>0.75</v>
      </c>
      <c r="AQ16" s="98">
        <f t="shared" ca="1" si="6"/>
        <v>0.25</v>
      </c>
      <c r="AR16" s="44">
        <f ca="1">IF(J16&gt;0.135,1,IF(J16&gt;0.1,0.75,IF(J16&gt;0.075,0.5,IF(J16&gt;0.04,0.25,0))))</f>
        <v>0</v>
      </c>
    </row>
    <row r="17" spans="4:44" ht="17.55" customHeight="1" x14ac:dyDescent="0.25">
      <c r="D17" s="114" t="s">
        <v>109</v>
      </c>
      <c r="E17" s="38" t="s">
        <v>6</v>
      </c>
      <c r="F17" s="39">
        <f>INDEX(Table_Sheet1[#All],MATCH(Equities!$X$2,Data!A:A,0),MATCH(Equities!$D11,Table_Sheet1[#Headers],0))</f>
        <v>49.090000152587891</v>
      </c>
      <c r="G17" s="25">
        <f ca="1">F17/INDEX(Table_Sheet1[#All],MATCH(Equities!$X$3,Data!A:A,0),MATCH(Equities!$D11,Table_Sheet1[#Headers],0))-1</f>
        <v>1.1747726493127386E-2</v>
      </c>
      <c r="H17" s="26">
        <f ca="1">F17/INDEX(Table_Sheet1[#All],MATCH(Equities!$X$4,Data!A:A,0),MATCH(Equities!$D11,Table_Sheet1[#Headers],0))-1</f>
        <v>2.2282375773097884E-2</v>
      </c>
      <c r="I17" s="18">
        <f ca="1">F17/INDEX(Table_Sheet1[#All],MATCH(Equities!$X$5,Data!A:A,0),MATCH(Equities!$D11,Table_Sheet1[#Headers],0))-1</f>
        <v>-4.4197827702248005E-2</v>
      </c>
      <c r="J17" s="18">
        <f ca="1">F17/INDEX(Table_Sheet1[#All],MATCH(Equities!$X$6,Data!A:A,0),MATCH(Equities!$D11,Table_Sheet1[#Headers],0))-1</f>
        <v>-1.0053131187577113E-2</v>
      </c>
      <c r="K17" s="18">
        <f ca="1">F17/INDEX(Table_Sheet1[#All],MATCH(Equities!$X$7,Data!A:A,0),MATCH(Equities!$D11,Table_Sheet1[#Headers],0))-1</f>
        <v>9.1509943198203825E-2</v>
      </c>
      <c r="L17" s="18">
        <f ca="1">F17/INDEX(Table_Sheet1[#All],MATCH(Equities!$X$8,Data!A:A,0),MATCH(Equities!$D11,Table_Sheet1[#Headers],0))-1</f>
        <v>0.22238483346559046</v>
      </c>
      <c r="M17" s="92">
        <f>F17/(AVERAGE(INDEX(Data!$2:$21,0,MATCH(Equities!$D11,Table_Sheet1[#Headers],0))))-1</f>
        <v>-1.9474675381757178E-2</v>
      </c>
      <c r="N17" s="92">
        <f>F17/(AVERAGE(INDEX(Data!$2:$51,0,MATCH(Equities!$D11,Table_Sheet1[#Headers],0))))-1</f>
        <v>-2.2808431253234063E-2</v>
      </c>
      <c r="O17" s="90">
        <f>(AVERAGE(INDEX(Data!$2:$21,0,MATCH(Equities!$D11,Table_Sheet1[#Headers],0))))-AVERAGE(INDEX(Data!$2:$51,0,MATCH(Equities!$D11,Table_Sheet1[#Headers],0)))</f>
        <v>-0.17080017089843125</v>
      </c>
      <c r="P17" s="90">
        <f>(AVERAGE(INDEX(Data!$2:$51,0,MATCH(Equities!$D11,Table_Sheet1[#Headers],0))))-AVERAGE(INDEX(Data!$2:$101,0,MATCH(Equities!$D11,Table_Sheet1[#Headers],0)))</f>
        <v>0.71880573272704851</v>
      </c>
      <c r="Q17" s="51">
        <f>(AVERAGE(INDEX(Data!$2:$51,0,MATCH(Equities!$D11,Table_Sheet1[#Headers],0))))-AVERAGE(INDEX(Data!$2:$201,0,MATCH(Equities!$D11,Table_Sheet1[#Headers],0)))</f>
        <v>3.9258879089355432</v>
      </c>
      <c r="R17" s="50">
        <f>F17/MIN(INDEX(Table_Sheet1[#All],0,MATCH(Equities!$D11,Table_Sheet1[#Headers],0)))-1</f>
        <v>0.25471227070699798</v>
      </c>
      <c r="S17" s="50">
        <f>1-(-(F17/MAX(INDEX(Table_Sheet1[#All],0,MATCH(Equities!$D11,Table_Sheet1[#Headers],0)))-1))</f>
        <v>0.94060167549928586</v>
      </c>
      <c r="T17" s="138">
        <f ca="1">SUM(AH17:AR17)</f>
        <v>4</v>
      </c>
      <c r="U17" s="96">
        <f>'Market Breadth'!C24</f>
        <v>0.36</v>
      </c>
      <c r="V17" s="49">
        <f>'Market Breadth'!D24</f>
        <v>0.37</v>
      </c>
      <c r="W17" s="49">
        <f>'Market Breadth'!E24</f>
        <v>0.37</v>
      </c>
      <c r="X17" s="49">
        <f>'Market Breadth'!F24</f>
        <v>0.42</v>
      </c>
      <c r="Y17" s="80">
        <f>Equities!M258</f>
        <v>17.64</v>
      </c>
      <c r="Z17" s="80">
        <f>Equities!N258</f>
        <v>14.43</v>
      </c>
      <c r="AA17" s="80">
        <f>Equities!O258</f>
        <v>1.71</v>
      </c>
      <c r="AB17" s="80">
        <f>Equities!P258</f>
        <v>2.11</v>
      </c>
      <c r="AC17" s="80">
        <f>Equities!Q258</f>
        <v>2.17</v>
      </c>
      <c r="AD17" s="169">
        <f>Equities!R258</f>
        <v>12.64</v>
      </c>
      <c r="AE17" s="165"/>
      <c r="AF17" s="165"/>
      <c r="AG17"/>
      <c r="AH17" s="50">
        <f>IF(U17&gt;0.6,1,IF(U17&gt;0.5,0.75,IF(U17&gt;0.4,0.5,0.25)))</f>
        <v>0.25</v>
      </c>
      <c r="AI17" s="50">
        <f>IF(V17&gt;0.6,1,IF(V17&gt;0.5,0.75,IF(V17&gt;0.4,0.5,0.25)))</f>
        <v>0.25</v>
      </c>
      <c r="AJ17" s="50">
        <f>IF(W17&gt;0.6,1,IF(W17&gt;0.5,0.75,IF(W17&gt;0.4,0.5,0.25)))</f>
        <v>0.25</v>
      </c>
      <c r="AK17" s="50">
        <f>IF(X17&gt;0.6,1,IF(X17&gt;0.5,0.75,IF(X17&gt;0.4,0.5,0.25)))</f>
        <v>0.5</v>
      </c>
      <c r="AL17" s="97">
        <f t="shared" si="1"/>
        <v>0</v>
      </c>
      <c r="AM17" s="97">
        <f t="shared" si="2"/>
        <v>0.5</v>
      </c>
      <c r="AN17" s="97">
        <f t="shared" si="3"/>
        <v>0.5</v>
      </c>
      <c r="AO17" s="98">
        <f t="shared" si="4"/>
        <v>1</v>
      </c>
      <c r="AP17" s="98">
        <f t="shared" si="5"/>
        <v>0.75</v>
      </c>
      <c r="AQ17" s="98">
        <f t="shared" ca="1" si="6"/>
        <v>0</v>
      </c>
      <c r="AR17" s="44">
        <f ca="1">IF(J17&gt;0.135,1,IF(J17&gt;0.1,0.75,IF(J17&gt;0.075,0.5,IF(J17&gt;0.04,0.25,0))))</f>
        <v>0</v>
      </c>
    </row>
    <row r="18" spans="4:44" ht="17.55" customHeight="1" x14ac:dyDescent="0.25">
      <c r="D18" s="114" t="s">
        <v>112</v>
      </c>
      <c r="E18" s="38" t="s">
        <v>8</v>
      </c>
      <c r="F18" s="39">
        <f>INDEX(Table_Sheet1[#All],MATCH(Equities!$X$2,Data!A:A,0),MATCH(Equities!$D14,Table_Sheet1[#Headers],0))</f>
        <v>132.94000244140619</v>
      </c>
      <c r="G18" s="25">
        <f ca="1">F18/INDEX(Table_Sheet1[#All],MATCH(Equities!$X$3,Data!A:A,0),MATCH(Equities!$D14,Table_Sheet1[#Headers],0))-1</f>
        <v>1.3803077031921518E-2</v>
      </c>
      <c r="H18" s="26">
        <f ca="1">F18/INDEX(Table_Sheet1[#All],MATCH(Equities!$X$4,Data!A:A,0),MATCH(Equities!$D14,Table_Sheet1[#Headers],0))-1</f>
        <v>5.9781201771422765E-3</v>
      </c>
      <c r="I18" s="18">
        <f ca="1">F18/INDEX(Table_Sheet1[#All],MATCH(Equities!$X$5,Data!A:A,0),MATCH(Equities!$D14,Table_Sheet1[#Headers],0))-1</f>
        <v>-3.4918312585073052E-2</v>
      </c>
      <c r="J18" s="18">
        <f ca="1">F18/INDEX(Table_Sheet1[#All],MATCH(Equities!$X$6,Data!A:A,0),MATCH(Equities!$D14,Table_Sheet1[#Headers],0))-1</f>
        <v>-3.6566512898113301E-2</v>
      </c>
      <c r="K18" s="18">
        <f ca="1">F18/INDEX(Table_Sheet1[#All],MATCH(Equities!$X$7,Data!A:A,0),MATCH(Equities!$D14,Table_Sheet1[#Headers],0))-1</f>
        <v>1.5783051969893158E-2</v>
      </c>
      <c r="L18" s="18">
        <f ca="1">F18/INDEX(Table_Sheet1[#All],MATCH(Equities!$X$8,Data!A:A,0),MATCH(Equities!$D14,Table_Sheet1[#Headers],0))-1</f>
        <v>0.10553023597449074</v>
      </c>
      <c r="M18" s="92">
        <f>F18/(AVERAGE(INDEX(Data!$2:$21,0,MATCH(Equities!$D14,Table_Sheet1[#Headers],0))))-1</f>
        <v>-6.9099294821449719E-3</v>
      </c>
      <c r="N18" s="92">
        <f>F18/(AVERAGE(INDEX(Data!$2:$51,0,MATCH(Equities!$D14,Table_Sheet1[#Headers],0))))-1</f>
        <v>-1.9690240489976141E-2</v>
      </c>
      <c r="O18" s="90">
        <f>(AVERAGE(INDEX(Data!$2:$21,0,MATCH(Equities!$D14,Table_Sheet1[#Headers],0))))-AVERAGE(INDEX(Data!$2:$51,0,MATCH(Equities!$D14,Table_Sheet1[#Headers],0)))</f>
        <v>-1.7451997375488304</v>
      </c>
      <c r="P18" s="90">
        <f>(AVERAGE(INDEX(Data!$2:$51,0,MATCH(Equities!$D14,Table_Sheet1[#Headers],0))))-AVERAGE(INDEX(Data!$2:$101,0,MATCH(Equities!$D14,Table_Sheet1[#Headers],0)))</f>
        <v>-0.94354049682615937</v>
      </c>
      <c r="Q18" s="51">
        <f>(AVERAGE(INDEX(Data!$2:$51,0,MATCH(Equities!$D14,Table_Sheet1[#Headers],0))))-AVERAGE(INDEX(Data!$2:$201,0,MATCH(Equities!$D14,Table_Sheet1[#Headers],0)))</f>
        <v>4.1279147338867404</v>
      </c>
      <c r="R18" s="50">
        <f>F18/MIN(INDEX(Table_Sheet1[#All],0,MATCH(Equities!$D14,Table_Sheet1[#Headers],0)))-1</f>
        <v>0.11648726859898262</v>
      </c>
      <c r="S18" s="50">
        <f>1-(-(F18/MAX(INDEX(Table_Sheet1[#All],0,MATCH(Equities!$D14,Table_Sheet1[#Headers],0)))-1))</f>
        <v>0.92790429258549312</v>
      </c>
      <c r="T18" s="138">
        <f ca="1">SUM(AH18:AR18)</f>
        <v>2.5</v>
      </c>
      <c r="U18" s="96">
        <f>'Market Breadth'!C26</f>
        <v>0.35</v>
      </c>
      <c r="V18" s="49">
        <f>'Market Breadth'!D26</f>
        <v>0.27</v>
      </c>
      <c r="W18" s="49">
        <f>'Market Breadth'!E26</f>
        <v>0.24</v>
      </c>
      <c r="X18" s="49">
        <f>'Market Breadth'!F26</f>
        <v>0.27</v>
      </c>
      <c r="Y18" s="80">
        <f>Equities!M260</f>
        <v>24.08</v>
      </c>
      <c r="Z18" s="80">
        <f>Equities!N260</f>
        <v>18.63</v>
      </c>
      <c r="AA18" s="80">
        <f>Equities!O260</f>
        <v>2.14</v>
      </c>
      <c r="AB18" s="80">
        <f>Equities!P260</f>
        <v>2</v>
      </c>
      <c r="AC18" s="80">
        <f>Equities!Q260</f>
        <v>4.54</v>
      </c>
      <c r="AD18" s="169">
        <f>Equities!R260</f>
        <v>27.02</v>
      </c>
      <c r="AE18" s="165"/>
      <c r="AF18" s="165"/>
      <c r="AG18"/>
      <c r="AH18" s="50">
        <f>IF(U18&gt;0.6,1,IF(U18&gt;0.5,0.75,IF(U18&gt;0.4,0.5,0.25)))</f>
        <v>0.25</v>
      </c>
      <c r="AI18" s="50">
        <f>IF(V18&gt;0.6,1,IF(V18&gt;0.5,0.75,IF(V18&gt;0.4,0.5,0.25)))</f>
        <v>0.25</v>
      </c>
      <c r="AJ18" s="50">
        <f>IF(W18&gt;0.6,1,IF(W18&gt;0.5,0.75,IF(W18&gt;0.4,0.5,0.25)))</f>
        <v>0.25</v>
      </c>
      <c r="AK18" s="50">
        <f>IF(X18&gt;0.6,1,IF(X18&gt;0.5,0.75,IF(X18&gt;0.4,0.5,0.25)))</f>
        <v>0.25</v>
      </c>
      <c r="AL18" s="97">
        <f t="shared" si="1"/>
        <v>0</v>
      </c>
      <c r="AM18" s="97">
        <f t="shared" si="2"/>
        <v>0</v>
      </c>
      <c r="AN18" s="97">
        <f t="shared" si="3"/>
        <v>0.5</v>
      </c>
      <c r="AO18" s="98">
        <f t="shared" si="4"/>
        <v>0.25</v>
      </c>
      <c r="AP18" s="98">
        <f t="shared" si="5"/>
        <v>0.75</v>
      </c>
      <c r="AQ18" s="98">
        <f t="shared" ca="1" si="6"/>
        <v>0</v>
      </c>
      <c r="AR18" s="44">
        <f ca="1">IF(J18&gt;0.135,1,IF(J18&gt;0.1,0.75,IF(J18&gt;0.075,0.5,IF(J18&gt;0.04,0.25,0))))</f>
        <v>0</v>
      </c>
    </row>
    <row r="19" spans="4:44" ht="17.55" customHeight="1" x14ac:dyDescent="0.25">
      <c r="D19" s="114" t="s">
        <v>111</v>
      </c>
      <c r="E19" s="38" t="s">
        <v>1</v>
      </c>
      <c r="F19" s="39">
        <f>INDEX(Table_Sheet1[#All],MATCH(Equities!$X$2,Data!A:A,0),MATCH(Equities!$D13,Table_Sheet1[#Headers],0))</f>
        <v>87.05999755859375</v>
      </c>
      <c r="G19" s="25">
        <f ca="1">F19/INDEX(Table_Sheet1[#All],MATCH(Equities!$X$3,Data!A:A,0),MATCH(Equities!$D13,Table_Sheet1[#Headers],0))-1</f>
        <v>1.2560992783132496E-2</v>
      </c>
      <c r="H19" s="26">
        <f ca="1">F19/INDEX(Table_Sheet1[#All],MATCH(Equities!$X$4,Data!A:A,0),MATCH(Equities!$D13,Table_Sheet1[#Headers],0))-1</f>
        <v>1.2443304121479093E-2</v>
      </c>
      <c r="I19" s="18">
        <f ca="1">F19/INDEX(Table_Sheet1[#All],MATCH(Equities!$X$5,Data!A:A,0),MATCH(Equities!$D13,Table_Sheet1[#Headers],0))-1</f>
        <v>-1.7603307827119719E-2</v>
      </c>
      <c r="J19" s="18">
        <f ca="1">F19/INDEX(Table_Sheet1[#All],MATCH(Equities!$X$6,Data!A:A,0),MATCH(Equities!$D13,Table_Sheet1[#Headers],0))-1</f>
        <v>-3.4381178640863097E-2</v>
      </c>
      <c r="K19" s="18">
        <f ca="1">F19/INDEX(Table_Sheet1[#All],MATCH(Equities!$X$7,Data!A:A,0),MATCH(Equities!$D13,Table_Sheet1[#Headers],0))-1</f>
        <v>-6.2150508895375212E-2</v>
      </c>
      <c r="L19" s="18">
        <f ca="1">F19/INDEX(Table_Sheet1[#All],MATCH(Equities!$X$8,Data!A:A,0),MATCH(Equities!$D13,Table_Sheet1[#Headers],0))-1</f>
        <v>-2.378119666777001E-2</v>
      </c>
      <c r="M19" s="92">
        <f>F19/(AVERAGE(INDEX(Data!$2:$21,0,MATCH(Equities!$D13,Table_Sheet1[#Headers],0))))-1</f>
        <v>-5.6365900263557478E-3</v>
      </c>
      <c r="N19" s="92">
        <f>F19/(AVERAGE(INDEX(Data!$2:$51,0,MATCH(Equities!$D13,Table_Sheet1[#Headers],0))))-1</f>
        <v>-6.0169108363250512E-3</v>
      </c>
      <c r="O19" s="90">
        <f>(AVERAGE(INDEX(Data!$2:$21,0,MATCH(Equities!$D13,Table_Sheet1[#Headers],0))))-AVERAGE(INDEX(Data!$2:$51,0,MATCH(Equities!$D13,Table_Sheet1[#Headers],0)))</f>
        <v>-3.3499984741212074E-2</v>
      </c>
      <c r="P19" s="90">
        <f>(AVERAGE(INDEX(Data!$2:$51,0,MATCH(Equities!$D13,Table_Sheet1[#Headers],0))))-AVERAGE(INDEX(Data!$2:$101,0,MATCH(Equities!$D13,Table_Sheet1[#Headers],0)))</f>
        <v>-1.8367688751220754</v>
      </c>
      <c r="Q19" s="51">
        <f>(AVERAGE(INDEX(Data!$2:$51,0,MATCH(Equities!$D13,Table_Sheet1[#Headers],0))))-AVERAGE(INDEX(Data!$2:$201,0,MATCH(Equities!$D13,Table_Sheet1[#Headers],0)))</f>
        <v>-2.4567579650878884</v>
      </c>
      <c r="R19" s="50">
        <f>F19/MIN(INDEX(Table_Sheet1[#All],0,MATCH(Equities!$D13,Table_Sheet1[#Headers],0)))-1</f>
        <v>4.6519954364868221E-2</v>
      </c>
      <c r="S19" s="50">
        <f>1-(-(F19/MAX(INDEX(Table_Sheet1[#All],0,MATCH(Equities!$D13,Table_Sheet1[#Headers],0)))-1))</f>
        <v>0.89638464344031887</v>
      </c>
      <c r="T19" s="138">
        <f ca="1">SUM(AH19:AR19)</f>
        <v>1.5</v>
      </c>
      <c r="U19" s="96">
        <f>'Market Breadth'!C28</f>
        <v>0.36</v>
      </c>
      <c r="V19" s="49">
        <f>'Market Breadth'!D28</f>
        <v>0.25</v>
      </c>
      <c r="W19" s="49">
        <f>'Market Breadth'!E28</f>
        <v>0.18</v>
      </c>
      <c r="X19" s="49">
        <f>'Market Breadth'!F28</f>
        <v>0.18</v>
      </c>
      <c r="Y19" s="80">
        <f>Equities!M253</f>
        <v>20.76</v>
      </c>
      <c r="Z19" s="80">
        <f>Equities!N253</f>
        <v>14.3</v>
      </c>
      <c r="AA19" s="80">
        <f>Equities!O253</f>
        <v>2.0499999999999998</v>
      </c>
      <c r="AB19" s="80">
        <f>Equities!P253</f>
        <v>1.7</v>
      </c>
      <c r="AC19" s="80">
        <f>Equities!Q253</f>
        <v>2.1800000000000002</v>
      </c>
      <c r="AD19" s="169">
        <f>Equities!R253</f>
        <v>24.9</v>
      </c>
      <c r="AE19" s="165"/>
      <c r="AF19" s="165"/>
      <c r="AG19"/>
      <c r="AH19" s="50">
        <f>IF(U19&gt;0.6,1,IF(U19&gt;0.5,0.75,IF(U19&gt;0.4,0.5,0.25)))</f>
        <v>0.25</v>
      </c>
      <c r="AI19" s="50">
        <f>IF(V19&gt;0.6,1,IF(V19&gt;0.5,0.75,IF(V19&gt;0.4,0.5,0.25)))</f>
        <v>0.25</v>
      </c>
      <c r="AJ19" s="50">
        <f>IF(W19&gt;0.6,1,IF(W19&gt;0.5,0.75,IF(W19&gt;0.4,0.5,0.25)))</f>
        <v>0.25</v>
      </c>
      <c r="AK19" s="50">
        <f>IF(X19&gt;0.6,1,IF(X19&gt;0.5,0.75,IF(X19&gt;0.4,0.5,0.25)))</f>
        <v>0.25</v>
      </c>
      <c r="AL19" s="97">
        <f t="shared" si="1"/>
        <v>0</v>
      </c>
      <c r="AM19" s="97">
        <f t="shared" si="2"/>
        <v>0</v>
      </c>
      <c r="AN19" s="97">
        <f t="shared" si="3"/>
        <v>0</v>
      </c>
      <c r="AO19" s="98">
        <f t="shared" si="4"/>
        <v>0</v>
      </c>
      <c r="AP19" s="98">
        <f t="shared" si="5"/>
        <v>0.5</v>
      </c>
      <c r="AQ19" s="98">
        <f t="shared" ca="1" si="6"/>
        <v>0</v>
      </c>
      <c r="AR19" s="44">
        <f ca="1">IF(J19&gt;0.135,1,IF(J19&gt;0.1,0.75,IF(J19&gt;0.075,0.5,IF(J19&gt;0.04,0.25,0))))</f>
        <v>0</v>
      </c>
    </row>
    <row r="20" spans="4:44" ht="17.55" customHeight="1" x14ac:dyDescent="0.25">
      <c r="D20" s="114" t="s">
        <v>107</v>
      </c>
      <c r="E20" s="38" t="s">
        <v>4</v>
      </c>
      <c r="F20" s="39">
        <f>INDEX(Table_Sheet1[#All],MATCH(Equities!$X$2,Data!A:A,0),MATCH(Equities!$D9,Table_Sheet1[#Headers],0))</f>
        <v>80.669998168945313</v>
      </c>
      <c r="G20" s="25">
        <f ca="1">F20/INDEX(Table_Sheet1[#All],MATCH(Equities!$X$3,Data!A:A,0),MATCH(Equities!$D9,Table_Sheet1[#Headers],0))-1</f>
        <v>1.4589309540293138E-2</v>
      </c>
      <c r="H20" s="26">
        <f ca="1">F20/INDEX(Table_Sheet1[#All],MATCH(Equities!$X$4,Data!A:A,0),MATCH(Equities!$D9,Table_Sheet1[#Headers],0))-1</f>
        <v>-2.4310620812910688E-2</v>
      </c>
      <c r="I20" s="18">
        <f ca="1">F20/INDEX(Table_Sheet1[#All],MATCH(Equities!$X$5,Data!A:A,0),MATCH(Equities!$D9,Table_Sheet1[#Headers],0))-1</f>
        <v>1.4896972394948804E-3</v>
      </c>
      <c r="J20" s="18">
        <f ca="1">F20/INDEX(Table_Sheet1[#All],MATCH(Equities!$X$6,Data!A:A,0),MATCH(Equities!$D9,Table_Sheet1[#Headers],0))-1</f>
        <v>-8.8757621083161986E-3</v>
      </c>
      <c r="K20" s="18">
        <f ca="1">F20/INDEX(Table_Sheet1[#All],MATCH(Equities!$X$7,Data!A:A,0),MATCH(Equities!$D9,Table_Sheet1[#Headers],0))-1</f>
        <v>-2.0919672207046602E-2</v>
      </c>
      <c r="L20" s="18">
        <f ca="1">F20/INDEX(Table_Sheet1[#All],MATCH(Equities!$X$8,Data!A:A,0),MATCH(Equities!$D9,Table_Sheet1[#Headers],0))-1</f>
        <v>9.8068240800377682E-2</v>
      </c>
      <c r="M20" s="92">
        <f>F20/(AVERAGE(INDEX(Data!$2:$21,0,MATCH(Equities!$D9,Table_Sheet1[#Headers],0))))-1</f>
        <v>-1.3711717248761524E-2</v>
      </c>
      <c r="N20" s="92">
        <f>F20/(AVERAGE(INDEX(Data!$2:$51,0,MATCH(Equities!$D9,Table_Sheet1[#Headers],0))))-1</f>
        <v>1.0965572534909596E-2</v>
      </c>
      <c r="O20" s="90">
        <f>(AVERAGE(INDEX(Data!$2:$21,0,MATCH(Equities!$D9,Table_Sheet1[#Headers],0))))-AVERAGE(INDEX(Data!$2:$51,0,MATCH(Equities!$D9,Table_Sheet1[#Headers],0)))</f>
        <v>1.9964997863769582</v>
      </c>
      <c r="P20" s="90">
        <f>(AVERAGE(INDEX(Data!$2:$51,0,MATCH(Equities!$D9,Table_Sheet1[#Headers],0))))-AVERAGE(INDEX(Data!$2:$101,0,MATCH(Equities!$D9,Table_Sheet1[#Headers],0)))</f>
        <v>-0.34950599670411009</v>
      </c>
      <c r="Q20" s="51">
        <f>(AVERAGE(INDEX(Data!$2:$51,0,MATCH(Equities!$D9,Table_Sheet1[#Headers],0))))-AVERAGE(INDEX(Data!$2:$201,0,MATCH(Equities!$D9,Table_Sheet1[#Headers],0)))</f>
        <v>0.3195783615112191</v>
      </c>
      <c r="R20" s="50">
        <f>F20/MIN(INDEX(Table_Sheet1[#All],0,MATCH(Equities!$D9,Table_Sheet1[#Headers],0)))-1</f>
        <v>0.12658690317625165</v>
      </c>
      <c r="S20" s="50">
        <f>1-(-(F20/MAX(INDEX(Table_Sheet1[#All],0,MATCH(Equities!$D9,Table_Sheet1[#Headers],0)))-1))</f>
        <v>0.96495214881992153</v>
      </c>
      <c r="T20" s="138">
        <f ca="1">SUM(AH20:AR20)</f>
        <v>4.5</v>
      </c>
      <c r="U20" s="96">
        <f>'Market Breadth'!C22</f>
        <v>0.42</v>
      </c>
      <c r="V20" s="49">
        <f>'Market Breadth'!D22</f>
        <v>0.68</v>
      </c>
      <c r="W20" s="49">
        <f>'Market Breadth'!E22</f>
        <v>0.45</v>
      </c>
      <c r="X20" s="49">
        <f>'Market Breadth'!F22</f>
        <v>0.34</v>
      </c>
      <c r="Y20" s="80">
        <f>Equities!M256</f>
        <v>25.56</v>
      </c>
      <c r="Z20" s="80">
        <f>Equities!N256</f>
        <v>19.46</v>
      </c>
      <c r="AA20" s="80">
        <f>Equities!O256</f>
        <v>3.4</v>
      </c>
      <c r="AB20" s="80">
        <f>Equities!P256</f>
        <v>1.39</v>
      </c>
      <c r="AC20" s="80">
        <f>Equities!Q256</f>
        <v>4.8499999999999996</v>
      </c>
      <c r="AD20" s="169">
        <f>Equities!R256</f>
        <v>23.22</v>
      </c>
      <c r="AE20" s="165"/>
      <c r="AF20" s="165"/>
      <c r="AG20"/>
      <c r="AH20" s="50">
        <f>IF(U20&gt;0.6,1,IF(U20&gt;0.5,0.75,IF(U20&gt;0.4,0.5,0.25)))</f>
        <v>0.5</v>
      </c>
      <c r="AI20" s="50">
        <f>IF(V20&gt;0.6,1,IF(V20&gt;0.5,0.75,IF(V20&gt;0.4,0.5,0.25)))</f>
        <v>1</v>
      </c>
      <c r="AJ20" s="50">
        <f>IF(W20&gt;0.6,1,IF(W20&gt;0.5,0.75,IF(W20&gt;0.4,0.5,0.25)))</f>
        <v>0.5</v>
      </c>
      <c r="AK20" s="50">
        <f>IF(X20&gt;0.6,1,IF(X20&gt;0.5,0.75,IF(X20&gt;0.4,0.5,0.25)))</f>
        <v>0.25</v>
      </c>
      <c r="AL20" s="97">
        <f t="shared" si="1"/>
        <v>0.5</v>
      </c>
      <c r="AM20" s="97">
        <f t="shared" si="2"/>
        <v>0</v>
      </c>
      <c r="AN20" s="97">
        <f t="shared" si="3"/>
        <v>0.5</v>
      </c>
      <c r="AO20" s="98">
        <f t="shared" si="4"/>
        <v>0.25</v>
      </c>
      <c r="AP20" s="98">
        <f t="shared" si="5"/>
        <v>1</v>
      </c>
      <c r="AQ20" s="98">
        <f t="shared" ca="1" si="6"/>
        <v>0</v>
      </c>
      <c r="AR20" s="44">
        <f ca="1">IF(J20&gt;0.135,1,IF(J20&gt;0.1,0.75,IF(J20&gt;0.075,0.5,IF(J20&gt;0.04,0.25,0))))</f>
        <v>0</v>
      </c>
    </row>
    <row r="21" spans="4:44" ht="17.55" customHeight="1" thickBot="1" x14ac:dyDescent="0.3">
      <c r="D21" s="115" t="s">
        <v>113</v>
      </c>
      <c r="E21" s="116" t="s">
        <v>11</v>
      </c>
      <c r="F21" s="117">
        <f>INDEX(Table_Sheet1[#All],MATCH(Equities!$X$2,Data!A:A,0),MATCH(Equities!$D15,Table_Sheet1[#Headers],0))</f>
        <v>42.180000305175781</v>
      </c>
      <c r="G21" s="118">
        <f ca="1">F21/INDEX(Table_Sheet1[#All],MATCH(Equities!$X$3,Data!A:A,0),MATCH(Equities!$D15,Table_Sheet1[#Headers],0))-1</f>
        <v>1.7611568849210224E-2</v>
      </c>
      <c r="H21" s="119">
        <f ca="1">F21/INDEX(Table_Sheet1[#All],MATCH(Equities!$X$4,Data!A:A,0),MATCH(Equities!$D15,Table_Sheet1[#Headers],0))-1</f>
        <v>2.8530415588849944E-3</v>
      </c>
      <c r="I21" s="120">
        <f ca="1">F21/INDEX(Table_Sheet1[#All],MATCH(Equities!$X$5,Data!A:A,0),MATCH(Equities!$D15,Table_Sheet1[#Headers],0))-1</f>
        <v>6.6825481885466331E-3</v>
      </c>
      <c r="J21" s="120">
        <f ca="1">F21/INDEX(Table_Sheet1[#All],MATCH(Equities!$X$6,Data!A:A,0),MATCH(Equities!$D15,Table_Sheet1[#Headers],0))-1</f>
        <v>-9.4420384009791247E-3</v>
      </c>
      <c r="K21" s="120">
        <f ca="1">F21/INDEX(Table_Sheet1[#All],MATCH(Equities!$X$7,Data!A:A,0),MATCH(Equities!$D15,Table_Sheet1[#Headers],0))-1</f>
        <v>-4.5945505201587911E-2</v>
      </c>
      <c r="L21" s="120">
        <f ca="1">F21/INDEX(Table_Sheet1[#All],MATCH(Equities!$X$8,Data!A:A,0),MATCH(Equities!$D15,Table_Sheet1[#Headers],0))-1</f>
        <v>0.11843961100123979</v>
      </c>
      <c r="M21" s="121">
        <f>F21/(AVERAGE(INDEX(Data!$2:$21,0,MATCH(Equities!$D15,Table_Sheet1[#Headers],0))))-1</f>
        <v>-4.4373046923711357E-3</v>
      </c>
      <c r="N21" s="121">
        <f>F21/(AVERAGE(INDEX(Data!$2:$51,0,MATCH(Equities!$D15,Table_Sheet1[#Headers],0))))-1</f>
        <v>1.266188331107676E-2</v>
      </c>
      <c r="O21" s="122">
        <f>(AVERAGE(INDEX(Data!$2:$21,0,MATCH(Equities!$D15,Table_Sheet1[#Headers],0))))-AVERAGE(INDEX(Data!$2:$51,0,MATCH(Equities!$D15,Table_Sheet1[#Headers],0)))</f>
        <v>0.71540008544921818</v>
      </c>
      <c r="P21" s="122">
        <f>(AVERAGE(INDEX(Data!$2:$51,0,MATCH(Equities!$D15,Table_Sheet1[#Headers],0))))-AVERAGE(INDEX(Data!$2:$101,0,MATCH(Equities!$D15,Table_Sheet1[#Headers],0)))</f>
        <v>-0.52212997436523523</v>
      </c>
      <c r="Q21" s="123">
        <f>(AVERAGE(INDEX(Data!$2:$51,0,MATCH(Equities!$D15,Table_Sheet1[#Headers],0))))-AVERAGE(INDEX(Data!$2:$201,0,MATCH(Equities!$D15,Table_Sheet1[#Headers],0)))</f>
        <v>0.18443964004516999</v>
      </c>
      <c r="R21" s="124">
        <f>F21/MIN(INDEX(Table_Sheet1[#All],0,MATCH(Equities!$D15,Table_Sheet1[#Headers],0)))-1</f>
        <v>0.21378724231991453</v>
      </c>
      <c r="S21" s="124">
        <f>1-(-(F21/MAX(INDEX(Table_Sheet1[#All],0,MATCH(Equities!$D15,Table_Sheet1[#Headers],0)))-1))</f>
        <v>0.9430129312079929</v>
      </c>
      <c r="T21" s="139">
        <f ca="1">SUM(AH21:AR21)</f>
        <v>4.5</v>
      </c>
      <c r="U21" s="125">
        <f>'Market Breadth'!C29</f>
        <v>0.28999999999999998</v>
      </c>
      <c r="V21" s="126">
        <f>'Market Breadth'!D29</f>
        <v>0.52</v>
      </c>
      <c r="W21" s="126">
        <f>'Market Breadth'!E29</f>
        <v>0.42</v>
      </c>
      <c r="X21" s="126">
        <f>'Market Breadth'!F29</f>
        <v>0.32</v>
      </c>
      <c r="Y21" s="127">
        <f>Equities!M261</f>
        <v>38.229999999999997</v>
      </c>
      <c r="Z21" s="127">
        <f>Equities!N261</f>
        <v>29.7</v>
      </c>
      <c r="AA21" s="127">
        <f>Equities!O261</f>
        <v>2.54</v>
      </c>
      <c r="AB21" s="127">
        <f>Equities!P261</f>
        <v>4.37</v>
      </c>
      <c r="AC21" s="127">
        <f>Equities!Q261</f>
        <v>2.37</v>
      </c>
      <c r="AD21" s="170">
        <f>Equities!R261</f>
        <v>23.15</v>
      </c>
      <c r="AE21" s="165"/>
      <c r="AF21" s="165"/>
      <c r="AG21"/>
      <c r="AH21" s="50">
        <f>IF(U21&gt;0.6,1,IF(U21&gt;0.5,0.75,IF(U21&gt;0.4,0.5,0.25)))</f>
        <v>0.25</v>
      </c>
      <c r="AI21" s="50">
        <f>IF(V21&gt;0.6,1,IF(V21&gt;0.5,0.75,IF(V21&gt;0.4,0.5,0.25)))</f>
        <v>0.75</v>
      </c>
      <c r="AJ21" s="50">
        <f>IF(W21&gt;0.6,1,IF(W21&gt;0.5,0.75,IF(W21&gt;0.4,0.5,0.25)))</f>
        <v>0.5</v>
      </c>
      <c r="AK21" s="50">
        <f>IF(X21&gt;0.6,1,IF(X21&gt;0.5,0.75,IF(X21&gt;0.4,0.5,0.25)))</f>
        <v>0.25</v>
      </c>
      <c r="AL21" s="97">
        <f t="shared" si="1"/>
        <v>0.5</v>
      </c>
      <c r="AM21" s="97">
        <f t="shared" si="2"/>
        <v>0</v>
      </c>
      <c r="AN21" s="97">
        <f t="shared" si="3"/>
        <v>0.5</v>
      </c>
      <c r="AO21" s="98">
        <f t="shared" si="4"/>
        <v>0.75</v>
      </c>
      <c r="AP21" s="98">
        <f t="shared" si="5"/>
        <v>0.75</v>
      </c>
      <c r="AQ21" s="98">
        <f t="shared" ca="1" si="6"/>
        <v>0.25</v>
      </c>
      <c r="AR21" s="44">
        <f ca="1">IF(J21&gt;0.135,1,IF(J21&gt;0.1,0.75,IF(J21&gt;0.075,0.5,IF(J21&gt;0.04,0.25,0))))</f>
        <v>0</v>
      </c>
    </row>
    <row r="22" spans="4:44" ht="17.55" customHeight="1" thickBot="1" x14ac:dyDescent="0.3">
      <c r="D22" s="107"/>
      <c r="E22" s="107"/>
      <c r="F22" s="108"/>
      <c r="G22" s="103"/>
      <c r="H22" s="104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97"/>
      <c r="T22" s="100"/>
      <c r="U22" s="50"/>
      <c r="V22" s="50"/>
      <c r="W22" s="50"/>
      <c r="X22" s="50"/>
      <c r="Y22" s="101"/>
      <c r="Z22" s="101"/>
      <c r="AA22" s="101"/>
      <c r="AB22" s="101"/>
      <c r="AC22" s="101"/>
      <c r="AD22" s="101"/>
      <c r="AE22" s="101"/>
      <c r="AF22" s="165"/>
      <c r="AG22" s="165"/>
      <c r="AI22" s="50"/>
      <c r="AJ22" s="50"/>
      <c r="AK22" s="50"/>
      <c r="AL22" s="50"/>
      <c r="AM22" s="97"/>
      <c r="AN22" s="97"/>
      <c r="AO22" s="97"/>
      <c r="AP22" s="98"/>
      <c r="AQ22" s="98"/>
      <c r="AR22" s="98"/>
    </row>
    <row r="23" spans="4:44" ht="17.55" customHeight="1" x14ac:dyDescent="0.25">
      <c r="D23" s="109" t="s">
        <v>184</v>
      </c>
      <c r="E23" s="110" t="s">
        <v>90</v>
      </c>
      <c r="F23" s="110" t="s">
        <v>81</v>
      </c>
      <c r="G23" s="110" t="s">
        <v>571</v>
      </c>
      <c r="H23" s="110" t="s">
        <v>572</v>
      </c>
      <c r="I23" s="110" t="s">
        <v>573</v>
      </c>
      <c r="J23" s="110" t="s">
        <v>574</v>
      </c>
      <c r="K23" s="110" t="s">
        <v>640</v>
      </c>
      <c r="L23" s="110" t="s">
        <v>576</v>
      </c>
      <c r="M23" s="110" t="s">
        <v>625</v>
      </c>
      <c r="N23" s="110" t="s">
        <v>626</v>
      </c>
      <c r="O23" s="111" t="s">
        <v>623</v>
      </c>
      <c r="P23" s="111" t="s">
        <v>624</v>
      </c>
      <c r="Q23" s="111" t="s">
        <v>191</v>
      </c>
      <c r="R23" s="111" t="s">
        <v>577</v>
      </c>
      <c r="S23" s="128" t="s">
        <v>192</v>
      </c>
      <c r="T23" s="100"/>
      <c r="U23" s="50"/>
      <c r="V23" s="50"/>
      <c r="W23" s="50"/>
      <c r="X23" s="50"/>
      <c r="Y23" s="101"/>
      <c r="Z23" s="101"/>
      <c r="AA23" s="101"/>
      <c r="AB23" s="101"/>
      <c r="AC23" s="101"/>
      <c r="AD23" s="101"/>
      <c r="AE23" s="101"/>
      <c r="AF23" s="165"/>
      <c r="AG23" s="165"/>
      <c r="AI23" s="50"/>
      <c r="AJ23" s="50"/>
      <c r="AK23" s="50"/>
      <c r="AL23" s="50"/>
      <c r="AM23" s="97"/>
      <c r="AN23" s="97"/>
      <c r="AO23" s="97"/>
      <c r="AP23" s="98"/>
      <c r="AQ23" s="98"/>
      <c r="AR23" s="98"/>
    </row>
    <row r="24" spans="4:44" ht="17.55" customHeight="1" x14ac:dyDescent="0.25">
      <c r="D24" s="141" t="str">
        <f>Equities!C101</f>
        <v>Tech / Staples</v>
      </c>
      <c r="E24" s="142" t="str">
        <f>Equities!D101</f>
        <v>XLK/XLP</v>
      </c>
      <c r="F24" s="143">
        <f>Equities!E101</f>
        <v>2.6705094529023188</v>
      </c>
      <c r="G24" s="30">
        <f ca="1">Equities!F101</f>
        <v>-7.5151449844426121E-3</v>
      </c>
      <c r="H24" s="31">
        <f ca="1">Equities!G101</f>
        <v>5.5186247937579536E-2</v>
      </c>
      <c r="I24" s="32">
        <f ca="1">Equities!H101</f>
        <v>-8.7823179119467243E-2</v>
      </c>
      <c r="J24" s="32">
        <f ca="1">Equities!I101</f>
        <v>-9.046508168703804E-2</v>
      </c>
      <c r="K24" s="32">
        <f ca="1">Equities!J101</f>
        <v>7.3888553892786923E-3</v>
      </c>
      <c r="L24" s="32">
        <f ca="1">Equities!K101</f>
        <v>-3.9364629742320911E-2</v>
      </c>
      <c r="M24" s="91">
        <f>Equities!L101</f>
        <v>-2.0322314012893861E-2</v>
      </c>
      <c r="N24" s="91">
        <f>Equities!M101</f>
        <v>-7.2584736931805227E-2</v>
      </c>
      <c r="O24" s="99">
        <f>(AVERAGE(INDEX(Data!$2:$21,0,MATCH(Equities!$D101,Table_Sheet1[#Headers],0))))-AVERAGE(INDEX(Data!$2:$51,0,MATCH(Equities!$D101,Table_Sheet1[#Headers],0)))</f>
        <v>-0.15361237515006732</v>
      </c>
      <c r="P24" s="99">
        <f>(AVERAGE(INDEX(Data!$2:$51,0,MATCH(Equities!$D101,Table_Sheet1[#Headers],0))))-AVERAGE(INDEX(Data!$2:$101,0,MATCH(Equities!$D101,Table_Sheet1[#Headers],0)))</f>
        <v>-1.2447934175167319E-2</v>
      </c>
      <c r="Q24" s="99">
        <f>Equities!P101</f>
        <v>3.4236000061004912E-2</v>
      </c>
      <c r="R24" s="50">
        <f>Equities!Q101</f>
        <v>7.662831809835402E-2</v>
      </c>
      <c r="S24" s="133">
        <f>Equities!R101</f>
        <v>0.85428867697266964</v>
      </c>
      <c r="X24" s="17"/>
    </row>
    <row r="25" spans="4:44" ht="17.55" customHeight="1" x14ac:dyDescent="0.25">
      <c r="D25" s="114" t="str">
        <f>Equities!C99</f>
        <v>Arkk / S&amp;P</v>
      </c>
      <c r="E25" s="38" t="str">
        <f>Equities!D99</f>
        <v>ARKK/SPY</v>
      </c>
      <c r="F25" s="39">
        <f>Equities!E99</f>
        <v>8.8124830099182261E-2</v>
      </c>
      <c r="G25" s="30">
        <f ca="1">Equities!F99</f>
        <v>8.2849521781038771E-3</v>
      </c>
      <c r="H25" s="31">
        <f ca="1">Equities!G99</f>
        <v>3.2198456603326875E-2</v>
      </c>
      <c r="I25" s="32">
        <f ca="1">Equities!H99</f>
        <v>-0.15170714839066513</v>
      </c>
      <c r="J25" s="32">
        <f ca="1">Equities!I99</f>
        <v>-0.13682669928785929</v>
      </c>
      <c r="K25" s="32">
        <f ca="1">Equities!J99</f>
        <v>7.040328059565204E-2</v>
      </c>
      <c r="L25" s="32">
        <f ca="1">Equities!K99</f>
        <v>-8.5542610437568278E-2</v>
      </c>
      <c r="M25" s="92">
        <f>Equities!L99</f>
        <v>-6.1129466631035023E-2</v>
      </c>
      <c r="N25" s="92">
        <f>Equities!M99</f>
        <v>-0.10845809903436776</v>
      </c>
      <c r="O25" s="51">
        <f>(AVERAGE(INDEX(Data!$2:$21,0,MATCH(Equities!$D99,Table_Sheet1[#Headers],0))))-AVERAGE(INDEX(Data!$2:$51,0,MATCH(Equities!$D99,Table_Sheet1[#Headers],0)))</f>
        <v>-4.9828151946825078E-3</v>
      </c>
      <c r="P25" s="90">
        <f>(AVERAGE(INDEX(Data!$2:$51,0,MATCH(Equities!$D99,Table_Sheet1[#Headers],0))))-AVERAGE(INDEX(Data!$2:$101,0,MATCH(Equities!$D99,Table_Sheet1[#Headers],0)))</f>
        <v>2.526288702461979E-3</v>
      </c>
      <c r="Q25" s="51">
        <f>Equities!P99</f>
        <v>9.8279421324755506E-3</v>
      </c>
      <c r="R25" s="50">
        <f>Equities!Q99</f>
        <v>0.15060051930553819</v>
      </c>
      <c r="S25" s="133">
        <f>Equities!R99</f>
        <v>0.80169669767914886</v>
      </c>
      <c r="X25" s="17"/>
    </row>
    <row r="26" spans="4:44" ht="17.55" customHeight="1" x14ac:dyDescent="0.25">
      <c r="D26" s="114" t="str">
        <f>Equities!C100</f>
        <v>Discretionary / Staples</v>
      </c>
      <c r="E26" s="38" t="str">
        <f>Equities!D100</f>
        <v>XLY/XLP</v>
      </c>
      <c r="F26" s="39">
        <f>Equities!E100</f>
        <v>2.4421717984205533</v>
      </c>
      <c r="G26" s="30">
        <f ca="1">Equities!F100</f>
        <v>-1.2826192566978145E-2</v>
      </c>
      <c r="H26" s="31">
        <f ca="1">Equities!G100</f>
        <v>1.809490835736205E-2</v>
      </c>
      <c r="I26" s="32">
        <f ca="1">Equities!H100</f>
        <v>-0.12077884604457689</v>
      </c>
      <c r="J26" s="32">
        <f ca="1">Equities!I100</f>
        <v>-0.15799523679815752</v>
      </c>
      <c r="K26" s="32">
        <f ca="1">Equities!J100</f>
        <v>4.6014319371849632E-2</v>
      </c>
      <c r="L26" s="32">
        <f ca="1">Equities!K100</f>
        <v>1.6044302999873139E-2</v>
      </c>
      <c r="M26" s="92">
        <f>Equities!L100</f>
        <v>-4.7622765677937218E-2</v>
      </c>
      <c r="N26" s="92">
        <f>Equities!M100</f>
        <v>-0.11675008498004524</v>
      </c>
      <c r="O26" s="51">
        <f>(AVERAGE(INDEX(Data!$2:$21,0,MATCH(Equities!$D100,Table_Sheet1[#Headers],0))))-AVERAGE(INDEX(Data!$2:$51,0,MATCH(Equities!$D100,Table_Sheet1[#Headers],0)))</f>
        <v>-0.20069350497150618</v>
      </c>
      <c r="P26" s="90">
        <f>(AVERAGE(INDEX(Data!$2:$51,0,MATCH(Equities!$D100,Table_Sheet1[#Headers],0))))-AVERAGE(INDEX(Data!$2:$101,0,MATCH(Equities!$D100,Table_Sheet1[#Headers],0)))</f>
        <v>2.7928152487384672E-2</v>
      </c>
      <c r="Q26" s="51">
        <f>Equities!P100</f>
        <v>0.2159608710807932</v>
      </c>
      <c r="R26" s="50">
        <f>Equities!Q100</f>
        <v>0.11482072737156979</v>
      </c>
      <c r="S26" s="133">
        <f>Equities!R100</f>
        <v>0.817856347226396</v>
      </c>
      <c r="X26" s="17"/>
    </row>
    <row r="27" spans="4:44" ht="19.45" customHeight="1" x14ac:dyDescent="0.25">
      <c r="D27" s="114" t="str">
        <f>Equities!C98</f>
        <v>High Beta / Low Beta</v>
      </c>
      <c r="E27" s="38" t="str">
        <f>Equities!D98</f>
        <v>SPHB/SPLV</v>
      </c>
      <c r="F27" s="39">
        <f>Equities!E98</f>
        <v>1.1252890602207366</v>
      </c>
      <c r="G27" s="30">
        <f ca="1">Equities!F98</f>
        <v>6.6191717653609761E-3</v>
      </c>
      <c r="H27" s="31">
        <f ca="1">Equities!G98</f>
        <v>5.4345410209703404E-2</v>
      </c>
      <c r="I27" s="32">
        <f ca="1">Equities!H98</f>
        <v>-0.11073618582039468</v>
      </c>
      <c r="J27" s="32">
        <f ca="1">Equities!I98</f>
        <v>-0.14119226389469719</v>
      </c>
      <c r="K27" s="32">
        <f ca="1">Equities!J98</f>
        <v>-7.1765361479294132E-2</v>
      </c>
      <c r="L27" s="32">
        <f ca="1">Equities!K98</f>
        <v>-0.13897347839468754</v>
      </c>
      <c r="M27" s="92">
        <f>Equities!L98</f>
        <v>-3.4208797203230334E-2</v>
      </c>
      <c r="N27" s="92">
        <f>Equities!M98</f>
        <v>-9.3704872958806695E-2</v>
      </c>
      <c r="O27" s="51">
        <f>(AVERAGE(INDEX(Data!$2:$21,0,MATCH(Equities!$D98,Table_Sheet1[#Headers],0))))-AVERAGE(INDEX(Data!$2:$51,0,MATCH(Equities!$D98,Table_Sheet1[#Headers],0)))</f>
        <v>-7.6489096002817947E-2</v>
      </c>
      <c r="P27" s="90">
        <f>(AVERAGE(INDEX(Data!$2:$51,0,MATCH(Equities!$D98,Table_Sheet1[#Headers],0))))-AVERAGE(INDEX(Data!$2:$101,0,MATCH(Equities!$D98,Table_Sheet1[#Headers],0)))</f>
        <v>-1.2631071114939996E-2</v>
      </c>
      <c r="Q27" s="51">
        <f>Equities!P98</f>
        <v>-1.4917796381066939E-2</v>
      </c>
      <c r="R27" s="50">
        <f>Equities!Q98</f>
        <v>5.4345410209703404E-2</v>
      </c>
      <c r="S27" s="133">
        <f>Equities!R98</f>
        <v>0.82661571501081776</v>
      </c>
      <c r="X27" s="17"/>
    </row>
    <row r="28" spans="4:44" ht="17.55" customHeight="1" x14ac:dyDescent="0.25">
      <c r="D28" s="114" t="str">
        <f>Equities!C94</f>
        <v>S&amp;P Megacap Growth / Value</v>
      </c>
      <c r="E28" s="38" t="str">
        <f>Equities!D94</f>
        <v>MGK/MGV</v>
      </c>
      <c r="F28" s="39">
        <f>Equities!E94</f>
        <v>2.4433342056694287</v>
      </c>
      <c r="G28" s="30">
        <f ca="1">Equities!F94</f>
        <v>-1.2096024931691041E-2</v>
      </c>
      <c r="H28" s="31">
        <f ca="1">Equities!G94</f>
        <v>1.0185406984688505E-2</v>
      </c>
      <c r="I28" s="32">
        <f ca="1">Equities!H94</f>
        <v>-8.8469972753851156E-2</v>
      </c>
      <c r="J28" s="32">
        <f ca="1">Equities!I94</f>
        <v>-0.11970416167169651</v>
      </c>
      <c r="K28" s="32">
        <f ca="1">Equities!J94</f>
        <v>-1.9074233557287879E-2</v>
      </c>
      <c r="L28" s="32">
        <f ca="1">Equities!K94</f>
        <v>-1.1687228604591815E-2</v>
      </c>
      <c r="M28" s="92">
        <f>Equities!L94</f>
        <v>-4.2010206576095666E-2</v>
      </c>
      <c r="N28" s="92">
        <f>Equities!M94</f>
        <v>-7.4689105132410893E-2</v>
      </c>
      <c r="O28" s="51">
        <f>(AVERAGE(INDEX(Data!$2:$21,0,MATCH(Equities!$D94,Table_Sheet1[#Headers],0))))-AVERAGE(INDEX(Data!$2:$51,0,MATCH(Equities!$D94,Table_Sheet1[#Headers],0)))</f>
        <v>-9.0074472489376944E-2</v>
      </c>
      <c r="P28" s="90">
        <f>(AVERAGE(INDEX(Data!$2:$51,0,MATCH(Equities!$D94,Table_Sheet1[#Headers],0))))-AVERAGE(INDEX(Data!$2:$101,0,MATCH(Equities!$D94,Table_Sheet1[#Headers],0)))</f>
        <v>-3.9834037940114086E-3</v>
      </c>
      <c r="Q28" s="51">
        <f>Equities!P94</f>
        <v>3.7668943555265066E-2</v>
      </c>
      <c r="R28" s="50">
        <f>Equities!Q94</f>
        <v>3.1030302468864068E-2</v>
      </c>
      <c r="S28" s="133">
        <f>Equities!R94</f>
        <v>0.86451594745716187</v>
      </c>
      <c r="X28" s="17"/>
    </row>
    <row r="29" spans="4:44" ht="17.55" customHeight="1" x14ac:dyDescent="0.25">
      <c r="D29" s="114" t="str">
        <f>Equities!C93</f>
        <v>S&amp;P Growth / Value</v>
      </c>
      <c r="E29" s="38" t="str">
        <f>Equities!D93</f>
        <v>IVW/IVE</v>
      </c>
      <c r="F29" s="39">
        <f>Equities!E93</f>
        <v>0.49842831598866527</v>
      </c>
      <c r="G29" s="30">
        <f ca="1">Equities!F93</f>
        <v>-7.5063338131308166E-3</v>
      </c>
      <c r="H29" s="31">
        <f ca="1">Equities!G93</f>
        <v>2.4633530486251276E-2</v>
      </c>
      <c r="I29" s="32">
        <f ca="1">Equities!H93</f>
        <v>-7.2036095937252909E-2</v>
      </c>
      <c r="J29" s="32">
        <f ca="1">Equities!I93</f>
        <v>-5.6246637269791511E-2</v>
      </c>
      <c r="K29" s="32">
        <f ca="1">Equities!J93</f>
        <v>3.8638134606015395E-2</v>
      </c>
      <c r="L29" s="32">
        <f ca="1">Equities!K93</f>
        <v>7.8649864988287632E-2</v>
      </c>
      <c r="M29" s="92">
        <f>Equities!L93</f>
        <v>-2.448945568363925E-2</v>
      </c>
      <c r="N29" s="92">
        <f>Equities!M93</f>
        <v>-5.153571605276086E-2</v>
      </c>
      <c r="O29" s="51">
        <f>(AVERAGE(INDEX(Data!$2:$21,0,MATCH(Equities!$D93,Table_Sheet1[#Headers],0))))-AVERAGE(INDEX(Data!$2:$51,0,MATCH(Equities!$D93,Table_Sheet1[#Headers],0)))</f>
        <v>-1.4569913786792621E-2</v>
      </c>
      <c r="P29" s="90">
        <f>(AVERAGE(INDEX(Data!$2:$51,0,MATCH(Equities!$D93,Table_Sheet1[#Headers],0))))-AVERAGE(INDEX(Data!$2:$101,0,MATCH(Equities!$D93,Table_Sheet1[#Headers],0)))</f>
        <v>7.9862143344674452E-3</v>
      </c>
      <c r="Q29" s="51">
        <f>Equities!P93</f>
        <v>2.0536326575967712E-2</v>
      </c>
      <c r="R29" s="50">
        <f>Equities!Q93</f>
        <v>0.10747798873463044</v>
      </c>
      <c r="S29" s="133">
        <f>Equities!R93</f>
        <v>0.91474849499603439</v>
      </c>
      <c r="X29" s="17"/>
    </row>
    <row r="30" spans="4:44" ht="17.55" customHeight="1" x14ac:dyDescent="0.25">
      <c r="D30" s="114" t="str">
        <f>Equities!C102</f>
        <v>Small caps / S&amp;P</v>
      </c>
      <c r="E30" s="38" t="str">
        <f>Equities!D102</f>
        <v>IWM/SPY</v>
      </c>
      <c r="F30" s="39">
        <f>Equities!E102</f>
        <v>0.36224982474522144</v>
      </c>
      <c r="G30" s="30">
        <f ca="1">Equities!F102</f>
        <v>4.8687643244236245E-3</v>
      </c>
      <c r="H30" s="31">
        <f ca="1">Equities!G102</f>
        <v>1.1455937764921043E-2</v>
      </c>
      <c r="I30" s="32">
        <f ca="1">Equities!H102</f>
        <v>-2.2596128591527043E-2</v>
      </c>
      <c r="J30" s="32">
        <f ca="1">Equities!I102</f>
        <v>-7.4882061782966192E-2</v>
      </c>
      <c r="K30" s="32">
        <f ca="1">Equities!J102</f>
        <v>-7.0409247001374187E-2</v>
      </c>
      <c r="L30" s="32">
        <f ca="1">Equities!K102</f>
        <v>-8.5692049031651618E-2</v>
      </c>
      <c r="M30" s="92">
        <f>Equities!L102</f>
        <v>1.6307987247505817E-3</v>
      </c>
      <c r="N30" s="92">
        <f>Equities!M102</f>
        <v>-2.1949632448368894E-2</v>
      </c>
      <c r="O30" s="51">
        <f>(AVERAGE(INDEX(Data!$2:$21,0,MATCH(Equities!$D102,Table_Sheet1[#Headers],0))))-AVERAGE(INDEX(Data!$2:$51,0,MATCH(Equities!$D102,Table_Sheet1[#Headers],0)))</f>
        <v>-8.7194890254235213E-3</v>
      </c>
      <c r="P30" s="90">
        <f>(AVERAGE(INDEX(Data!$2:$51,0,MATCH(Equities!$D102,Table_Sheet1[#Headers],0))))-AVERAGE(INDEX(Data!$2:$101,0,MATCH(Equities!$D102,Table_Sheet1[#Headers],0)))</f>
        <v>-8.965725452338591E-3</v>
      </c>
      <c r="Q30" s="51">
        <f>Equities!P102</f>
        <v>-1.1263640992028645E-2</v>
      </c>
      <c r="R30" s="50">
        <f>Equities!Q102</f>
        <v>1.3159594640872907E-2</v>
      </c>
      <c r="S30" s="133">
        <f>Equities!R102</f>
        <v>0.87955211072082706</v>
      </c>
      <c r="X30" s="17"/>
    </row>
    <row r="31" spans="4:44" ht="17.55" customHeight="1" x14ac:dyDescent="0.25">
      <c r="D31" s="114" t="str">
        <f>Equities!C95</f>
        <v>S&amp;P Midcap Growth / Value</v>
      </c>
      <c r="E31" s="38" t="str">
        <f>Equities!D95</f>
        <v>IJK/IJJ</v>
      </c>
      <c r="F31" s="39">
        <f>Equities!E95</f>
        <v>0.69963853769354623</v>
      </c>
      <c r="G31" s="30">
        <f ca="1">Equities!F95</f>
        <v>2.2639028437529962E-3</v>
      </c>
      <c r="H31" s="31">
        <f ca="1">Equities!G95</f>
        <v>5.9400019803148574E-3</v>
      </c>
      <c r="I31" s="32">
        <f ca="1">Equities!H95</f>
        <v>-4.1605558631344186E-2</v>
      </c>
      <c r="J31" s="32">
        <f ca="1">Equities!I95</f>
        <v>-5.2895935683992645E-2</v>
      </c>
      <c r="K31" s="32">
        <f ca="1">Equities!J95</f>
        <v>-6.3966966253131474E-2</v>
      </c>
      <c r="L31" s="32">
        <f ca="1">Equities!K95</f>
        <v>-0.10715331900119085</v>
      </c>
      <c r="M31" s="92">
        <f>Equities!L95</f>
        <v>-1.16626255019463E-2</v>
      </c>
      <c r="N31" s="92">
        <f>Equities!M95</f>
        <v>-3.1763793247275851E-2</v>
      </c>
      <c r="O31" s="51">
        <f>(AVERAGE(INDEX(Data!$2:$21,0,MATCH(Equities!$D95,Table_Sheet1[#Headers],0))))-AVERAGE(INDEX(Data!$2:$51,0,MATCH(Equities!$D95,Table_Sheet1[#Headers],0)))</f>
        <v>-1.4696315729437637E-2</v>
      </c>
      <c r="P31" s="90">
        <f>(AVERAGE(INDEX(Data!$2:$51,0,MATCH(Equities!$D95,Table_Sheet1[#Headers],0))))-AVERAGE(INDEX(Data!$2:$101,0,MATCH(Equities!$D95,Table_Sheet1[#Headers],0)))</f>
        <v>-7.2658175485731391E-3</v>
      </c>
      <c r="Q31" s="51">
        <f>Equities!P95</f>
        <v>-2.284567577526786E-2</v>
      </c>
      <c r="R31" s="50">
        <f>Equities!Q95</f>
        <v>6.3411250770346594E-3</v>
      </c>
      <c r="S31" s="133">
        <f>Equities!R95</f>
        <v>0.88621625146160055</v>
      </c>
      <c r="X31" s="17"/>
    </row>
    <row r="32" spans="4:44" ht="17.55" customHeight="1" x14ac:dyDescent="0.25">
      <c r="D32" s="114" t="str">
        <f>Equities!C96</f>
        <v>Russell 1000 Growth / Value</v>
      </c>
      <c r="E32" s="38" t="str">
        <f>Equities!D96</f>
        <v>IWF/IWD</v>
      </c>
      <c r="F32" s="39">
        <f>Equities!E96</f>
        <v>1.9636797143062876</v>
      </c>
      <c r="G32" s="30">
        <f ca="1">Equities!F96</f>
        <v>-1.002247365270148E-2</v>
      </c>
      <c r="H32" s="31">
        <f ca="1">Equities!G96</f>
        <v>8.5525329328188793E-3</v>
      </c>
      <c r="I32" s="32">
        <f ca="1">Equities!H96</f>
        <v>-7.6312090635856533E-2</v>
      </c>
      <c r="J32" s="32">
        <f ca="1">Equities!I96</f>
        <v>-9.0485598991467131E-2</v>
      </c>
      <c r="K32" s="32">
        <f ca="1">Equities!J96</f>
        <v>-1.3872201948835761E-3</v>
      </c>
      <c r="L32" s="32">
        <f ca="1">Equities!K96</f>
        <v>1.9924261314648417E-2</v>
      </c>
      <c r="M32" s="92">
        <f>Equities!L96</f>
        <v>-3.3140027212230638E-2</v>
      </c>
      <c r="N32" s="92">
        <f>Equities!M96</f>
        <v>-6.2043615321025314E-2</v>
      </c>
      <c r="O32" s="51">
        <f>(AVERAGE(INDEX(Data!$2:$21,0,MATCH(Equities!$D96,Table_Sheet1[#Headers],0))))-AVERAGE(INDEX(Data!$2:$51,0,MATCH(Equities!$D96,Table_Sheet1[#Headers],0)))</f>
        <v>-6.2585854798555385E-2</v>
      </c>
      <c r="P32" s="90">
        <f>(AVERAGE(INDEX(Data!$2:$51,0,MATCH(Equities!$D96,Table_Sheet1[#Headers],0))))-AVERAGE(INDEX(Data!$2:$101,0,MATCH(Equities!$D96,Table_Sheet1[#Headers],0)))</f>
        <v>7.2660439982690228E-3</v>
      </c>
      <c r="Q32" s="51">
        <f>Equities!P96</f>
        <v>4.2392783089451047E-2</v>
      </c>
      <c r="R32" s="50">
        <f>Equities!Q96</f>
        <v>4.7882081274831956E-2</v>
      </c>
      <c r="S32" s="133">
        <f>Equities!R96</f>
        <v>0.88284071865540259</v>
      </c>
      <c r="T32" s="50"/>
      <c r="U32" s="17"/>
      <c r="V32" s="17"/>
      <c r="W32" s="17"/>
      <c r="X32" s="17"/>
    </row>
    <row r="33" spans="4:24" ht="17.55" customHeight="1" x14ac:dyDescent="0.25">
      <c r="D33" s="130" t="str">
        <f>Equities!C97</f>
        <v>Russell 2000 Growth / Value</v>
      </c>
      <c r="E33" s="40" t="str">
        <f>Equities!D97</f>
        <v>IWO/IWN</v>
      </c>
      <c r="F33" s="41">
        <f>Equities!E97</f>
        <v>1.7150815573177782</v>
      </c>
      <c r="G33" s="33">
        <f ca="1">Equities!F97</f>
        <v>2.8277356971759815E-3</v>
      </c>
      <c r="H33" s="34">
        <f ca="1">Equities!G97</f>
        <v>9.1378761393277053E-3</v>
      </c>
      <c r="I33" s="35">
        <f ca="1">Equities!H97</f>
        <v>-2.6361159652660948E-2</v>
      </c>
      <c r="J33" s="35">
        <f ca="1">Equities!I97</f>
        <v>-1.7893472653573106E-2</v>
      </c>
      <c r="K33" s="35">
        <f ca="1">Equities!J97</f>
        <v>1.9856260252334001E-2</v>
      </c>
      <c r="L33" s="35">
        <f ca="1">Equities!K97</f>
        <v>-1.9576544335150881E-2</v>
      </c>
      <c r="M33" s="106">
        <f>Equities!L97</f>
        <v>-4.3934073971606535E-3</v>
      </c>
      <c r="N33" s="106">
        <f>Equities!M97</f>
        <v>-2.141531836047661E-2</v>
      </c>
      <c r="O33" s="53">
        <f>(AVERAGE(INDEX(Data!$2:$21,0,MATCH(Equities!$D97,Table_Sheet1[#Headers],0))))-AVERAGE(INDEX(Data!$2:$51,0,MATCH(Equities!$D97,Table_Sheet1[#Headers],0)))</f>
        <v>-2.996449166565629E-2</v>
      </c>
      <c r="P33" s="90">
        <f>(AVERAGE(INDEX(Data!$2:$51,0,MATCH(Equities!$D97,Table_Sheet1[#Headers],0))))-AVERAGE(INDEX(Data!$2:$101,0,MATCH(Equities!$D97,Table_Sheet1[#Headers],0)))</f>
        <v>5.9997096266286576E-3</v>
      </c>
      <c r="Q33" s="53">
        <f>Equities!P97</f>
        <v>2.6404207425508419E-2</v>
      </c>
      <c r="R33" s="52">
        <f>Equities!Q97</f>
        <v>3.161970179453788E-2</v>
      </c>
      <c r="S33" s="134">
        <f>Equities!R97</f>
        <v>0.95231975412432346</v>
      </c>
      <c r="T33" s="50"/>
      <c r="U33" s="17"/>
      <c r="V33" s="17"/>
      <c r="W33" s="17"/>
      <c r="X33" s="17"/>
    </row>
    <row r="34" spans="4:24" ht="17.55" customHeight="1" x14ac:dyDescent="0.25">
      <c r="D34" s="130" t="s">
        <v>637</v>
      </c>
      <c r="E34" s="148" t="s">
        <v>636</v>
      </c>
      <c r="F34" s="41">
        <f>INDEX(Table_Sheet1[#All],MATCH(Equities!$X$2,Data!A:A,0),MATCH($E34,Table_Sheet1[#Headers],0))</f>
        <v>681.52998733520485</v>
      </c>
      <c r="G34" s="27">
        <f ca="1">F34/INDEX(Table_Sheet1[#All],MATCH(Equities!$X$3,Data!A:A,0),MATCH($E34,Table_Sheet1[#Headers],0))-1</f>
        <v>7.7779277287848281E-3</v>
      </c>
      <c r="H34" s="27">
        <f ca="1">F34/INDEX(Table_Sheet1[#All],MATCH(Equities!$X$4,Data!A:A,0),MATCH($E34,Table_Sheet1[#Headers],0))-1</f>
        <v>1.1562313882119257E-2</v>
      </c>
      <c r="I34" s="27">
        <f ca="1">F34/INDEX(Table_Sheet1[#All],MATCH(Equities!$X$5,Data!A:A,0),MATCH($E34,Table_Sheet1[#Headers],0))-1</f>
        <v>-7.5628351959032059E-2</v>
      </c>
      <c r="J34" s="27">
        <f ca="1">F34/INDEX(Table_Sheet1[#All],MATCH(Equities!$X$6,Data!A:A,0),MATCH($E34,Table_Sheet1[#Headers],0))-1</f>
        <v>-9.4655215421555416E-2</v>
      </c>
      <c r="K34" s="27">
        <f ca="1">F34/INDEX(Table_Sheet1[#All],MATCH(Equities!$X$7,Data!A:A,0),MATCH($E34,Table_Sheet1[#Headers],0))-1</f>
        <v>3.0389848959420096E-3</v>
      </c>
      <c r="L34" s="27">
        <f ca="1">F34/INDEX(Table_Sheet1[#All],MATCH(Equities!$X$8,Data!A:A,0),MATCH($E34,Table_Sheet1[#Headers],0))-1</f>
        <v>8.1104881837404719E-2</v>
      </c>
      <c r="M34" s="92">
        <f>F34/(AVERAGE(INDEX(Data!$2:$21,0,MATCH($E34,Table_Sheet1[#Headers],0))))-1</f>
        <v>-3.21664613951681E-2</v>
      </c>
      <c r="N34" s="92">
        <f>F34/(AVERAGE(INDEX(Data!$2:$51,0,MATCH($E34,Table_Sheet1[#Headers],0))))-1</f>
        <v>-5.7745055443193194E-2</v>
      </c>
      <c r="O34" s="136">
        <f>(AVERAGE(INDEX(Data!$2:$21,0,MATCH($E34,Table_Sheet1[#Headers],0))))-AVERAGE(INDEX(Data!$2:$51,0,MATCH($E34,Table_Sheet1[#Headers],0)))</f>
        <v>-19.115802993774423</v>
      </c>
      <c r="P34" s="90">
        <f>(AVERAGE(INDEX(Data!$2:$51,0,MATCH($E34,Table_Sheet1[#Headers],0))))-AVERAGE(INDEX(Data!$2:$101,0,MATCH($E34,Table_Sheet1[#Headers],0)))</f>
        <v>-3.0379018020629474</v>
      </c>
      <c r="Q34" s="53">
        <f>(AVERAGE(INDEX(Data!$2:$51,0,MATCH($E34,Table_Sheet1[#Headers],0))))-AVERAGE(INDEX(Data!$2:$201,0,MATCH($E34,Table_Sheet1[#Headers],0)))</f>
        <v>26.881040420532258</v>
      </c>
      <c r="R34" s="52">
        <f>F34/MIN(INDEX(Table_Sheet1[#All],0,MATCH($E34,Table_Sheet1[#Headers],0)))-1</f>
        <v>0.12292473265287884</v>
      </c>
      <c r="S34" s="134">
        <f>1-(-(F34/MAX(INDEX(Table_Sheet1[#All],0,MATCH($E34,Table_Sheet1[#Headers],0)))-1))</f>
        <v>0.90288005446055875</v>
      </c>
      <c r="T34" s="50"/>
      <c r="U34" s="17"/>
      <c r="V34" s="17"/>
      <c r="W34" s="17"/>
    </row>
    <row r="35" spans="4:24" ht="17.55" customHeight="1" x14ac:dyDescent="0.25">
      <c r="D35" s="130" t="s">
        <v>638</v>
      </c>
      <c r="E35" s="40" t="s">
        <v>635</v>
      </c>
      <c r="F35" s="41">
        <f>INDEX(Table_Sheet1[#All],MATCH(Equities!$X$2,Data!A:A,0),MATCH($E35,Table_Sheet1[#Headers],0))</f>
        <v>306.63999938964844</v>
      </c>
      <c r="G35" s="27">
        <f ca="1">F35/INDEX(Table_Sheet1[#All],MATCH(Equities!$X$3,Data!A:A,0),MATCH($E35,Table_Sheet1[#Headers],0))-1</f>
        <v>1.0978872631494552E-2</v>
      </c>
      <c r="H35" s="27">
        <f ca="1">F35/INDEX(Table_Sheet1[#All],MATCH(Equities!$X$4,Data!A:A,0),MATCH($E35,Table_Sheet1[#Headers],0))-1</f>
        <v>-5.9969479948521753E-3</v>
      </c>
      <c r="I35" s="27">
        <f ca="1">F35/INDEX(Table_Sheet1[#All],MATCH(Equities!$X$5,Data!A:A,0),MATCH($E35,Table_Sheet1[#Headers],0))-1</f>
        <v>3.3374418527667427E-3</v>
      </c>
      <c r="J35" s="27">
        <f ca="1">F35/INDEX(Table_Sheet1[#All],MATCH(Equities!$X$6,Data!A:A,0),MATCH($E35,Table_Sheet1[#Headers],0))-1</f>
        <v>2.2529064109741759E-2</v>
      </c>
      <c r="K35" s="27">
        <f ca="1">F35/INDEX(Table_Sheet1[#All],MATCH(Equities!$X$7,Data!A:A,0),MATCH($E35,Table_Sheet1[#Headers],0))-1</f>
        <v>-2.542248065304975E-2</v>
      </c>
      <c r="L35" s="27">
        <f ca="1">F35/INDEX(Table_Sheet1[#All],MATCH(Equities!$X$8,Data!A:A,0),MATCH($E35,Table_Sheet1[#Headers],0))-1</f>
        <v>0.10278395760506998</v>
      </c>
      <c r="M35" s="137">
        <f>F35/(AVERAGE(INDEX(Data!$2:$21,0,MATCH($E35,Table_Sheet1[#Headers],0))))-1</f>
        <v>-3.4335790150296086E-3</v>
      </c>
      <c r="N35" s="137">
        <f>F35/(AVERAGE(INDEX(Data!$2:$51,0,MATCH($E35,Table_Sheet1[#Headers],0))))-1</f>
        <v>1.1882288163955534E-2</v>
      </c>
      <c r="O35" s="90">
        <f>(AVERAGE(INDEX(Data!$2:$21,0,MATCH($E35,Table_Sheet1[#Headers],0))))-AVERAGE(INDEX(Data!$2:$51,0,MATCH($E35,Table_Sheet1[#Headers],0)))</f>
        <v>4.6572993469238213</v>
      </c>
      <c r="P35" s="90">
        <f>(AVERAGE(INDEX(Data!$2:$51,0,MATCH($E35,Table_Sheet1[#Headers],0))))-AVERAGE(INDEX(Data!$2:$101,0,MATCH($E35,Table_Sheet1[#Headers],0)))</f>
        <v>6.3332595825215776E-2</v>
      </c>
      <c r="Q35" s="53">
        <f>(AVERAGE(INDEX(Data!$2:$51,0,MATCH($E35,Table_Sheet1[#Headers],0))))-AVERAGE(INDEX(Data!$2:$201,0,MATCH($E35,Table_Sheet1[#Headers],0)))</f>
        <v>0.99273895263672784</v>
      </c>
      <c r="R35" s="52">
        <f>F35/MIN(INDEX(Table_Sheet1[#All],0,MATCH($E35,Table_Sheet1[#Headers],0)))-1</f>
        <v>0.13578441754970227</v>
      </c>
      <c r="S35" s="134">
        <f>1-(-(F35/MAX(INDEX(Table_Sheet1[#All],0,MATCH($E35,Table_Sheet1[#Headers],0)))-1))</f>
        <v>0.96703036164415612</v>
      </c>
      <c r="T35" s="50"/>
      <c r="U35" s="17"/>
      <c r="V35" s="17"/>
      <c r="W35" s="17"/>
    </row>
    <row r="36" spans="4:24" ht="17.55" customHeight="1" thickBot="1" x14ac:dyDescent="0.3">
      <c r="D36" s="115" t="s">
        <v>634</v>
      </c>
      <c r="E36" s="116" t="s">
        <v>1531</v>
      </c>
      <c r="F36" s="149">
        <f>INDEX(Table_Sheet1[#All],MATCH(Equities!$X$2,Data!A:A,0),MATCH($E36,Table_Sheet1[#Headers],0))</f>
        <v>0.11231163476968012</v>
      </c>
      <c r="G36" s="118">
        <f ca="1">F36/INDEX(Table_Sheet1[#All],MATCH(Equities!$X$3,Data!A:A,0),MATCH($E36,Table_Sheet1[#Headers],0))-1</f>
        <v>1.4860610188643486E-2</v>
      </c>
      <c r="H36" s="118">
        <f ca="1">F36/INDEX(Table_Sheet1[#All],MATCH(Equities!$X$4,Data!A:A,0),MATCH($E36,Table_Sheet1[#Headers],0))-1</f>
        <v>2.7489283088413252E-2</v>
      </c>
      <c r="I36" s="118">
        <f ca="1">F36/INDEX(Table_Sheet1[#All],MATCH(Equities!$X$5,Data!A:A,0),MATCH($E36,Table_Sheet1[#Headers],0))-1</f>
        <v>1.6310238824523315E-2</v>
      </c>
      <c r="J36" s="118">
        <f ca="1">F36/INDEX(Table_Sheet1[#All],MATCH(Equities!$X$6,Data!A:A,0),MATCH($E36,Table_Sheet1[#Headers],0))-1</f>
        <v>6.0012352542281766E-2</v>
      </c>
      <c r="K36" s="118">
        <f ca="1">F36/INDEX(Table_Sheet1[#All],MATCH(Equities!$X$7,Data!A:A,0),MATCH($E36,Table_Sheet1[#Headers],0))-1</f>
        <v>-5.3715020977722627E-3</v>
      </c>
      <c r="L36" s="118">
        <f ca="1">F36/INDEX(Table_Sheet1[#All],MATCH(Equities!$X$8,Data!A:A,0),MATCH($E36,Table_Sheet1[#Headers],0))-1</f>
        <v>-0.12758622588032364</v>
      </c>
      <c r="M36" s="121">
        <f>F36/(AVERAGE(INDEX(Data!$2:$21,0,MATCH($E36,Table_Sheet1[#Headers],0))))-1</f>
        <v>3.464285145701429E-2</v>
      </c>
      <c r="N36" s="121">
        <f>F36/(AVERAGE(INDEX(Data!$2:$51,0,MATCH($E36,Table_Sheet1[#Headers],0))))-1</f>
        <v>4.104100010149736E-2</v>
      </c>
      <c r="O36" s="122">
        <f>(AVERAGE(INDEX(Data!$2:$21,0,MATCH($E36,Table_Sheet1[#Headers],0))))-AVERAGE(INDEX(Data!$2:$51,0,MATCH($E36,Table_Sheet1[#Headers],0)))</f>
        <v>6.6714583465944666E-4</v>
      </c>
      <c r="P36" s="122">
        <f>(AVERAGE(INDEX(Data!$2:$51,0,MATCH($E36,Table_Sheet1[#Headers],0))))-AVERAGE(INDEX(Data!$2:$101,0,MATCH($E36,Table_Sheet1[#Headers],0)))</f>
        <v>2.6853267138382542E-4</v>
      </c>
      <c r="Q36" s="123">
        <f>(AVERAGE(INDEX(Data!$2:$51,0,MATCH($E36,Table_Sheet1[#Headers],0))))-AVERAGE(INDEX(Data!$2:$201,0,MATCH($E36,Table_Sheet1[#Headers],0)))</f>
        <v>-5.3188547901081434E-3</v>
      </c>
      <c r="R36" s="124">
        <f>F36/MIN(INDEX(Table_Sheet1[#All],0,MATCH($E36,Table_Sheet1[#Headers],0)))-1</f>
        <v>9.3102389410295583E-2</v>
      </c>
      <c r="S36" s="135">
        <f>1-(-(F36/MAX(INDEX(Table_Sheet1[#All],0,MATCH($E36,Table_Sheet1[#Headers],0)))-1))</f>
        <v>0.80253786035930152</v>
      </c>
      <c r="T36" s="50"/>
      <c r="U36" s="17"/>
      <c r="V36" s="17"/>
      <c r="W36" s="17"/>
    </row>
    <row r="37" spans="4:24" ht="17.55" customHeight="1" thickBot="1" x14ac:dyDescent="0.3">
      <c r="D37" s="107"/>
      <c r="E37" s="132"/>
      <c r="F37" s="108"/>
      <c r="G37" s="103"/>
      <c r="H37" s="103"/>
      <c r="I37" s="103"/>
      <c r="J37" s="103"/>
      <c r="K37" s="103"/>
      <c r="L37" s="103"/>
      <c r="M37" s="105"/>
      <c r="N37" s="105"/>
      <c r="O37" s="105"/>
      <c r="P37" s="105"/>
      <c r="Q37" s="105"/>
      <c r="R37" s="105"/>
      <c r="S37" s="97"/>
      <c r="T37" s="97"/>
      <c r="U37" s="102"/>
      <c r="V37" s="102"/>
      <c r="W37" s="102"/>
    </row>
    <row r="38" spans="4:24" ht="17.55" customHeight="1" x14ac:dyDescent="0.25">
      <c r="D38" s="109" t="s">
        <v>184</v>
      </c>
      <c r="E38" s="110" t="s">
        <v>90</v>
      </c>
      <c r="F38" s="110" t="s">
        <v>81</v>
      </c>
      <c r="G38" s="110" t="s">
        <v>571</v>
      </c>
      <c r="H38" s="110" t="s">
        <v>572</v>
      </c>
      <c r="I38" s="110" t="s">
        <v>573</v>
      </c>
      <c r="J38" s="110" t="s">
        <v>574</v>
      </c>
      <c r="K38" s="110" t="s">
        <v>640</v>
      </c>
      <c r="L38" s="110" t="s">
        <v>576</v>
      </c>
      <c r="M38" s="110" t="s">
        <v>625</v>
      </c>
      <c r="N38" s="110" t="s">
        <v>626</v>
      </c>
      <c r="O38" s="111" t="s">
        <v>623</v>
      </c>
      <c r="P38" s="111" t="s">
        <v>624</v>
      </c>
      <c r="Q38" s="111" t="s">
        <v>191</v>
      </c>
      <c r="R38" s="111" t="s">
        <v>577</v>
      </c>
      <c r="S38" s="128" t="s">
        <v>192</v>
      </c>
      <c r="T38" s="50"/>
      <c r="U38" s="17"/>
      <c r="V38" s="17"/>
      <c r="W38" s="17"/>
    </row>
    <row r="39" spans="4:24" ht="17.55" customHeight="1" x14ac:dyDescent="0.25">
      <c r="D39" s="130" t="s">
        <v>630</v>
      </c>
      <c r="E39" s="40" t="s">
        <v>1529</v>
      </c>
      <c r="F39" s="41">
        <f>INDEX(Table_Sheet1[#All],MATCH(Equities!$X$2,Data!A:A,0),MATCH($E39,Table_Sheet1[#Headers],0))</f>
        <v>72.709999084472656</v>
      </c>
      <c r="G39" s="27">
        <f ca="1">F39/INDEX(Table_Sheet1[#All],MATCH(Equities!$X$3,Data!A:A,0),MATCH($E39,Table_Sheet1[#Headers],0))-1</f>
        <v>5.9490912069433133E-3</v>
      </c>
      <c r="H39" s="27">
        <f ca="1">F39/INDEX(Table_Sheet1[#All],MATCH(Equities!$X$4,Data!A:A,0),MATCH($E39,Table_Sheet1[#Headers],0))-1</f>
        <v>2.5673574700156854E-2</v>
      </c>
      <c r="I39" s="27">
        <f ca="1">F39/INDEX(Table_Sheet1[#All],MATCH(Equities!$X$5,Data!A:A,0),MATCH($E39,Table_Sheet1[#Headers],0))-1</f>
        <v>-4.7300846760831128E-2</v>
      </c>
      <c r="J39" s="27">
        <f ca="1">F39/INDEX(Table_Sheet1[#All],MATCH(Equities!$X$6,Data!A:A,0),MATCH($E39,Table_Sheet1[#Headers],0))-1</f>
        <v>-8.4549670135077859E-3</v>
      </c>
      <c r="K39" s="27">
        <f ca="1">F39/INDEX(Table_Sheet1[#All],MATCH(Equities!$X$7,Data!A:A,0),MATCH($E39,Table_Sheet1[#Headers],0))-1</f>
        <v>1.3803650960950486E-2</v>
      </c>
      <c r="L39" s="27">
        <f ca="1">F39/INDEX(Table_Sheet1[#All],MATCH(Equities!$X$8,Data!A:A,0),MATCH($E39,Table_Sheet1[#Headers],0))-1</f>
        <v>-4.7425686620503171E-2</v>
      </c>
      <c r="M39" s="93">
        <f>F39/(AVERAGE(INDEX(Data!$2:$21,0,MATCH($E39,Table_Sheet1[#Headers],0))))-1</f>
        <v>-1.4095011600560148E-2</v>
      </c>
      <c r="N39" s="93">
        <f>F39/(AVERAGE(INDEX(Data!$2:$51,0,MATCH($E39,Table_Sheet1[#Headers],0))))-1</f>
        <v>-5.1914560577525748E-2</v>
      </c>
      <c r="O39" s="90">
        <f>(AVERAGE(INDEX(Data!$2:$21,0,MATCH($E39,Table_Sheet1[#Headers],0))))-AVERAGE(INDEX(Data!$2:$51,0,MATCH($E39,Table_Sheet1[#Headers],0)))</f>
        <v>-2.9419002532958984</v>
      </c>
      <c r="P39" s="90">
        <f>(AVERAGE(INDEX(Data!$2:$51,0,MATCH($E39,Table_Sheet1[#Headers],0))))-AVERAGE(INDEX(Data!$2:$101,0,MATCH($E39,Table_Sheet1[#Headers],0)))</f>
        <v>2.0459995269775391</v>
      </c>
      <c r="Q39" s="53">
        <f>(AVERAGE(INDEX(Data!$2:$51,0,MATCH($E39,Table_Sheet1[#Headers],0))))-AVERAGE(INDEX(Data!$2:$201,0,MATCH($E39,Table_Sheet1[#Headers],0)))</f>
        <v>1.7184995269775385</v>
      </c>
      <c r="R39" s="52">
        <f>F39/MIN(INDEX(Table_Sheet1[#All],0,MATCH($E39,Table_Sheet1[#Headers],0)))-1</f>
        <v>8.5872163659174383E-2</v>
      </c>
      <c r="S39" s="134">
        <f>1-(-(F39/MAX(INDEX(Table_Sheet1[#All],0,MATCH($E39,Table_Sheet1[#Headers],0)))-1))</f>
        <v>0.86210578896844137</v>
      </c>
      <c r="T39" s="50"/>
      <c r="U39" s="17"/>
      <c r="V39" s="17"/>
      <c r="W39" s="17"/>
    </row>
    <row r="40" spans="4:24" ht="17.55" customHeight="1" x14ac:dyDescent="0.25">
      <c r="D40" s="130" t="s">
        <v>632</v>
      </c>
      <c r="E40" s="40" t="s">
        <v>1530</v>
      </c>
      <c r="F40" s="41">
        <f>INDEX(Table_Sheet1[#All],MATCH(Equities!$X$2,Data!A:A,0),MATCH($E40,Table_Sheet1[#Headers],0))</f>
        <v>28.280000686645511</v>
      </c>
      <c r="G40" s="27">
        <f ca="1">F40/INDEX(Table_Sheet1[#All],MATCH(Equities!$X$3,Data!A:A,0),MATCH($E40,Table_Sheet1[#Headers],0))-1</f>
        <v>-3.8745581320103195E-3</v>
      </c>
      <c r="H40" s="27">
        <f ca="1">F40/INDEX(Table_Sheet1[#All],MATCH(Equities!$X$4,Data!A:A,0),MATCH($E40,Table_Sheet1[#Headers],0))-1</f>
        <v>-4.5758240571915909E-3</v>
      </c>
      <c r="I40" s="27">
        <f ca="1">F40/INDEX(Table_Sheet1[#All],MATCH(Equities!$X$5,Data!A:A,0),MATCH($E40,Table_Sheet1[#Headers],0))-1</f>
        <v>-3.9402168015254091E-2</v>
      </c>
      <c r="J40" s="27">
        <f ca="1">F40/INDEX(Table_Sheet1[#All],MATCH(Equities!$X$6,Data!A:A,0),MATCH($E40,Table_Sheet1[#Headers],0))-1</f>
        <v>-1.9693192316498354E-2</v>
      </c>
      <c r="K40" s="27">
        <f ca="1">F40/INDEX(Table_Sheet1[#All],MATCH(Equities!$X$7,Data!A:A,0),MATCH($E40,Table_Sheet1[#Headers],0))-1</f>
        <v>4.8837789855757041E-2</v>
      </c>
      <c r="L40" s="27">
        <f ca="1">F40/INDEX(Table_Sheet1[#All],MATCH(Equities!$X$8,Data!A:A,0),MATCH($E40,Table_Sheet1[#Headers],0))-1</f>
        <v>5.6334857280216921E-2</v>
      </c>
      <c r="M40" s="93">
        <f>F40/(AVERAGE(INDEX(Data!$2:$21,0,MATCH($E40,Table_Sheet1[#Headers],0))))-1</f>
        <v>-1.7441428311621654E-2</v>
      </c>
      <c r="N40" s="93">
        <f>F40/(AVERAGE(INDEX(Data!$2:$51,0,MATCH($E40,Table_Sheet1[#Headers],0))))-1</f>
        <v>-3.117503516261555E-2</v>
      </c>
      <c r="O40" s="90">
        <f>(AVERAGE(INDEX(Data!$2:$21,0,MATCH($E40,Table_Sheet1[#Headers],0))))-AVERAGE(INDEX(Data!$2:$51,0,MATCH($E40,Table_Sheet1[#Headers],0)))</f>
        <v>-0.40800008773803498</v>
      </c>
      <c r="P40" s="90">
        <f>(AVERAGE(INDEX(Data!$2:$51,0,MATCH($E40,Table_Sheet1[#Headers],0))))-AVERAGE(INDEX(Data!$2:$101,0,MATCH($E40,Table_Sheet1[#Headers],0)))</f>
        <v>0.28241308212280103</v>
      </c>
      <c r="Q40" s="53">
        <f>(AVERAGE(INDEX(Data!$2:$51,0,MATCH($E40,Table_Sheet1[#Headers],0))))-AVERAGE(INDEX(Data!$2:$201,0,MATCH($E40,Table_Sheet1[#Headers],0)))</f>
        <v>1.0555990505218489</v>
      </c>
      <c r="R40" s="52">
        <f>F40/MIN(INDEX(Table_Sheet1[#All],0,MATCH($E40,Table_Sheet1[#Headers],0)))-1</f>
        <v>6.317444824422247E-2</v>
      </c>
      <c r="S40" s="134">
        <f>1-(-(F40/MAX(INDEX(Table_Sheet1[#All],0,MATCH($E40,Table_Sheet1[#Headers],0)))-1))</f>
        <v>0.94740369598792895</v>
      </c>
      <c r="T40" s="50"/>
      <c r="U40" s="17"/>
      <c r="V40" s="17"/>
      <c r="W40" s="17"/>
    </row>
    <row r="41" spans="4:24" ht="17.55" customHeight="1" x14ac:dyDescent="0.25">
      <c r="D41" s="130" t="s">
        <v>175</v>
      </c>
      <c r="E41" s="40" t="s">
        <v>1527</v>
      </c>
      <c r="F41" s="41">
        <f>INDEX(Table_Sheet1[#All],MATCH(Equities!$X$2,Data!A:A,0),MATCH($E41,Table_Sheet1[#Headers],0))</f>
        <v>31.079999923706051</v>
      </c>
      <c r="G41" s="27">
        <f ca="1">F41/INDEX(Table_Sheet1[#All],MATCH(Equities!$X$3,Data!A:A,0),MATCH($E41,Table_Sheet1[#Headers],0))-1</f>
        <v>2.0354591525560517E-2</v>
      </c>
      <c r="H41" s="27">
        <f ca="1">F41/INDEX(Table_Sheet1[#All],MATCH(Equities!$X$4,Data!A:A,0),MATCH($E41,Table_Sheet1[#Headers],0))-1</f>
        <v>6.8775791102035022E-2</v>
      </c>
      <c r="I41" s="27">
        <f ca="1">F41/INDEX(Table_Sheet1[#All],MATCH(Equities!$X$5,Data!A:A,0),MATCH($E41,Table_Sheet1[#Headers],0))-1</f>
        <v>5.0709939278866134E-2</v>
      </c>
      <c r="J41" s="27">
        <f ca="1">F41/INDEX(Table_Sheet1[#All],MATCH(Equities!$X$6,Data!A:A,0),MATCH($E41,Table_Sheet1[#Headers],0))-1</f>
        <v>0.16886046428552448</v>
      </c>
      <c r="K41" s="27">
        <f ca="1">F41/INDEX(Table_Sheet1[#All],MATCH(Equities!$X$7,Data!A:A,0),MATCH($E41,Table_Sheet1[#Headers],0))-1</f>
        <v>0.15970152270477955</v>
      </c>
      <c r="L41" s="27">
        <f ca="1">F41/INDEX(Table_Sheet1[#All],MATCH(Equities!$X$8,Data!A:A,0),MATCH($E41,Table_Sheet1[#Headers],0))-1</f>
        <v>0.20886818477082558</v>
      </c>
      <c r="M41" s="93">
        <f>F41/(AVERAGE(INDEX(Data!$2:$21,0,MATCH($E41,Table_Sheet1[#Headers],0))))-1</f>
        <v>6.1131124721351293E-2</v>
      </c>
      <c r="N41" s="93">
        <f>F41/(AVERAGE(INDEX(Data!$2:$51,0,MATCH($E41,Table_Sheet1[#Headers],0))))-1</f>
        <v>0.10281594596418686</v>
      </c>
      <c r="O41" s="90">
        <f>(AVERAGE(INDEX(Data!$2:$21,0,MATCH($E41,Table_Sheet1[#Headers],0))))-AVERAGE(INDEX(Data!$2:$51,0,MATCH($E41,Table_Sheet1[#Headers],0)))</f>
        <v>1.1071000289917023</v>
      </c>
      <c r="P41" s="90">
        <f>(AVERAGE(INDEX(Data!$2:$51,0,MATCH($E41,Table_Sheet1[#Headers],0))))-AVERAGE(INDEX(Data!$2:$101,0,MATCH($E41,Table_Sheet1[#Headers],0)))</f>
        <v>0.89549987792968722</v>
      </c>
      <c r="Q41" s="53">
        <f>(AVERAGE(INDEX(Data!$2:$51,0,MATCH($E41,Table_Sheet1[#Headers],0))))-AVERAGE(INDEX(Data!$2:$201,0,MATCH($E41,Table_Sheet1[#Headers],0)))</f>
        <v>1.0094998836517313</v>
      </c>
      <c r="R41" s="52">
        <f>F41/MIN(INDEX(Table_Sheet1[#All],0,MATCH($E41,Table_Sheet1[#Headers],0)))-1</f>
        <v>0.25779041178662743</v>
      </c>
      <c r="S41" s="134">
        <f>1-(-(F41/MAX(INDEX(Table_Sheet1[#All],0,MATCH($E41,Table_Sheet1[#Headers],0)))-1))</f>
        <v>0.99043979461173381</v>
      </c>
      <c r="T41" s="50"/>
      <c r="U41" s="17"/>
      <c r="V41" s="17"/>
      <c r="W41" s="17"/>
    </row>
    <row r="42" spans="4:24" ht="17.55" customHeight="1" x14ac:dyDescent="0.25">
      <c r="D42" s="130" t="s">
        <v>290</v>
      </c>
      <c r="E42" s="40" t="s">
        <v>88</v>
      </c>
      <c r="F42" s="41">
        <f>INDEX(Table_Sheet1[#All],MATCH(Equities!$X$2,Data!A:A,0),MATCH(Equities!$D19,Table_Sheet1[#Headers],0))</f>
        <v>22.120000839233398</v>
      </c>
      <c r="G42" s="27">
        <f ca="1">F42/INDEX(Table_Sheet1[#All],MATCH(Equities!$X$3,Data!A:A,0),MATCH(Equities!$D19,Table_Sheet1[#Headers],0))-1</f>
        <v>6.8275617008204392E-3</v>
      </c>
      <c r="H42" s="28">
        <f ca="1">F42/INDEX(Table_Sheet1[#All],MATCH(Equities!$X$4,Data!A:A,0),MATCH(Equities!$D19,Table_Sheet1[#Headers],0))-1</f>
        <v>1.4213726771296065E-2</v>
      </c>
      <c r="I42" s="29">
        <f ca="1">F42/INDEX(Table_Sheet1[#All],MATCH(Equities!$X$5,Data!A:A,0),MATCH(Equities!$D19,Table_Sheet1[#Headers],0))-1</f>
        <v>-8.9605223264047629E-3</v>
      </c>
      <c r="J42" s="29">
        <f ca="1">F42/INDEX(Table_Sheet1[#All],MATCH(Equities!$X$6,Data!A:A,0),MATCH(Equities!$D19,Table_Sheet1[#Headers],0))-1</f>
        <v>3.7902814054566303E-2</v>
      </c>
      <c r="K42" s="29">
        <f ca="1">F42/INDEX(Table_Sheet1[#All],MATCH(Equities!$X$7,Data!A:A,0),MATCH(Equities!$D19,Table_Sheet1[#Headers],0))-1</f>
        <v>6.0578993912113965E-2</v>
      </c>
      <c r="L42" s="29">
        <f ca="1">F42/INDEX(Table_Sheet1[#All],MATCH(Equities!$X$8,Data!A:A,0),MATCH(Equities!$D19,Table_Sheet1[#Headers],0))-1</f>
        <v>2.37661862917522E-2</v>
      </c>
      <c r="M42" s="93">
        <f>F42/(AVERAGE(INDEX(Data!$2:$21,0,MATCH(Equities!$D19,Table_Sheet1[#Headers],0))))-1</f>
        <v>-2.6151737924795526E-3</v>
      </c>
      <c r="N42" s="93">
        <f>F42/(AVERAGE(INDEX(Data!$2:$51,0,MATCH(Equities!$D19,Table_Sheet1[#Headers],0))))-1</f>
        <v>-1.4805904787941193E-3</v>
      </c>
      <c r="O42" s="90">
        <f>(AVERAGE(INDEX(Data!$2:$21,0,MATCH(Equities!$D19,Table_Sheet1[#Headers],0))))-AVERAGE(INDEX(Data!$2:$51,0,MATCH(Equities!$D19,Table_Sheet1[#Headers],0)))</f>
        <v>2.5200099945067223E-2</v>
      </c>
      <c r="P42" s="90">
        <f>(AVERAGE(INDEX(Data!$2:$51,0,MATCH(Equities!$D19,Table_Sheet1[#Headers],0))))-AVERAGE(INDEX(Data!$2:$101,0,MATCH(Equities!$D19,Table_Sheet1[#Headers],0)))</f>
        <v>0.49441408157348832</v>
      </c>
      <c r="Q42" s="53">
        <f>(AVERAGE(INDEX(Data!$2:$51,0,MATCH(Equities!$D19,Table_Sheet1[#Headers],0))))-AVERAGE(INDEX(Data!$2:$201,0,MATCH(Equities!$D19,Table_Sheet1[#Headers],0)))</f>
        <v>0.60109846115112475</v>
      </c>
      <c r="R42" s="52">
        <f>F42/MIN(INDEX(Table_Sheet1[#All],0,MATCH(Equities!$D19,Table_Sheet1[#Headers],0)))-1</f>
        <v>0.10851185241827555</v>
      </c>
      <c r="S42" s="134">
        <f>1-(-(F42/MAX(INDEX(Table_Sheet1[#All],0,MATCH(Equities!$D19,Table_Sheet1[#Headers],0)))-1))</f>
        <v>0.96257620887144535</v>
      </c>
      <c r="T42" s="50"/>
      <c r="U42" s="17"/>
      <c r="V42" s="17"/>
      <c r="W42" s="17"/>
    </row>
    <row r="43" spans="4:24" ht="17.55" customHeight="1" x14ac:dyDescent="0.25">
      <c r="D43" s="130" t="s">
        <v>633</v>
      </c>
      <c r="E43" s="40" t="s">
        <v>631</v>
      </c>
      <c r="F43" s="41">
        <f>INDEX(Table_Sheet1[#All],MATCH(Equities!$X$2,Data!A:A,0),MATCH($E43,Table_Sheet1[#Headers],0))</f>
        <v>20.510000228881839</v>
      </c>
      <c r="G43" s="27">
        <f ca="1">F43/INDEX(Table_Sheet1[#All],MATCH(Equities!$X$3,Data!A:A,0),MATCH($E43,Table_Sheet1[#Headers],0))-1</f>
        <v>-5.7877822801445267E-2</v>
      </c>
      <c r="H43" s="27">
        <f ca="1">F43/INDEX(Table_Sheet1[#All],MATCH(Equities!$X$4,Data!A:A,0),MATCH($E43,Table_Sheet1[#Headers],0))-1</f>
        <v>-0.26381910339006887</v>
      </c>
      <c r="I43" s="27">
        <f ca="1">F43/INDEX(Table_Sheet1[#All],MATCH(Equities!$X$5,Data!A:A,0),MATCH($E43,Table_Sheet1[#Headers],0))-1</f>
        <v>0.29074888519436004</v>
      </c>
      <c r="J43" s="27">
        <f ca="1">F43/INDEX(Table_Sheet1[#All],MATCH(Equities!$X$6,Data!A:A,0),MATCH($E43,Table_Sheet1[#Headers],0))-1</f>
        <v>0.51030930368993399</v>
      </c>
      <c r="K43" s="27">
        <f ca="1">F43/INDEX(Table_Sheet1[#All],MATCH(Equities!$X$7,Data!A:A,0),MATCH($E43,Table_Sheet1[#Headers],0))-1</f>
        <v>0.16467913219864361</v>
      </c>
      <c r="L43" s="27">
        <f ca="1">F43/INDEX(Table_Sheet1[#All],MATCH(Equities!$X$8,Data!A:A,0),MATCH($E43,Table_Sheet1[#Headers],0))-1</f>
        <v>0.42331717182947992</v>
      </c>
      <c r="M43" s="93">
        <f>F43/(AVERAGE(INDEX(Data!$2:$21,0,MATCH($E43,Table_Sheet1[#Headers],0))))-1</f>
        <v>-3.5209439368165341E-2</v>
      </c>
      <c r="N43" s="93">
        <f>F43/(AVERAGE(INDEX(Data!$2:$51,0,MATCH($E43,Table_Sheet1[#Headers],0))))-1</f>
        <v>0.11307689094847362</v>
      </c>
      <c r="O43" s="90">
        <f>(AVERAGE(INDEX(Data!$2:$21,0,MATCH($E43,Table_Sheet1[#Headers],0))))-AVERAGE(INDEX(Data!$2:$51,0,MATCH($E43,Table_Sheet1[#Headers],0)))</f>
        <v>2.8320999145507813</v>
      </c>
      <c r="P43" s="90">
        <f>(AVERAGE(INDEX(Data!$2:$51,0,MATCH($E43,Table_Sheet1[#Headers],0))))-AVERAGE(INDEX(Data!$2:$101,0,MATCH($E43,Table_Sheet1[#Headers],0)))</f>
        <v>0.87840004920959558</v>
      </c>
      <c r="Q43" s="53">
        <f>(AVERAGE(INDEX(Data!$2:$51,0,MATCH($E43,Table_Sheet1[#Headers],0))))-AVERAGE(INDEX(Data!$2:$201,0,MATCH($E43,Table_Sheet1[#Headers],0)))</f>
        <v>1.3406501388549792</v>
      </c>
      <c r="R43" s="52">
        <f>F43/MIN(INDEX(Table_Sheet1[#All],0,MATCH($E43,Table_Sheet1[#Headers],0)))-1</f>
        <v>0.72934239650964816</v>
      </c>
      <c r="S43" s="134">
        <f>1-(-(F43/MAX(INDEX(Table_Sheet1[#All],0,MATCH($E43,Table_Sheet1[#Headers],0)))-1))</f>
        <v>0.53176044571330694</v>
      </c>
      <c r="T43" s="50"/>
      <c r="U43" s="17"/>
      <c r="V43" s="17"/>
      <c r="W43" s="17"/>
    </row>
    <row r="44" spans="4:24" ht="17.55" customHeight="1" x14ac:dyDescent="0.25">
      <c r="D44" s="130" t="s">
        <v>627</v>
      </c>
      <c r="E44" s="40" t="s">
        <v>267</v>
      </c>
      <c r="F44" s="41">
        <f>INDEX(Table_Sheet1[#All],MATCH(Equities!$X$2,Data!A:A,0),MATCH($E44,Table_Sheet1[#Headers],0))</f>
        <v>90.620002746582045</v>
      </c>
      <c r="G44" s="27">
        <f ca="1">F44/INDEX(Table_Sheet1[#All],MATCH(Equities!$X$3,Data!A:A,0),MATCH($E$44,Table_Sheet1[#Headers],0))-1</f>
        <v>4.990624229509022E-3</v>
      </c>
      <c r="H44" s="27">
        <f ca="1">F44/INDEX(Table_Sheet1[#All],MATCH(Equities!$X$4,Data!A:A,0),MATCH($E$44,Table_Sheet1[#Headers],0))-1</f>
        <v>-4.7226830396844832E-3</v>
      </c>
      <c r="I44" s="27">
        <f ca="1">F44/INDEX(Table_Sheet1[#All],MATCH(Equities!$X$5,Data!A:A,0),MATCH($E$44,Table_Sheet1[#Headers],0))-1</f>
        <v>4.213252019866065E-2</v>
      </c>
      <c r="J44" s="27">
        <f ca="1">F44/INDEX(Table_Sheet1[#All],MATCH(Equities!$X$6,Data!A:A,0),MATCH($E$44,Table_Sheet1[#Headers],0))-1</f>
        <v>-6.6787610598004754E-3</v>
      </c>
      <c r="K44" s="27">
        <f ca="1">F44/INDEX(Table_Sheet1[#All],MATCH(Equities!$X$7,Data!A:A,0),MATCH($E$44,Table_Sheet1[#Headers],0))-1</f>
        <v>-8.2603524830635489E-2</v>
      </c>
      <c r="L44" s="27">
        <f ca="1">F44/INDEX(Table_Sheet1[#All],MATCH(Equities!$X$8,Data!A:A,0),MATCH($E$44,Table_Sheet1[#Headers],0))-1</f>
        <v>1.5447478019039895E-2</v>
      </c>
      <c r="M44" s="93">
        <f>F44/(AVERAGE(INDEX(Data!$2:$21,0,MATCH($E$44,Table_Sheet1[#Headers],0))))-1</f>
        <v>3.0638693898694669E-3</v>
      </c>
      <c r="N44" s="93">
        <f>F44/(AVERAGE(INDEX(Data!$2:$51,0,MATCH($E$44,Table_Sheet1[#Headers],0))))-1</f>
        <v>2.4766459052991463E-2</v>
      </c>
      <c r="O44" s="90">
        <f>(AVERAGE(INDEX(Data!$2:$21,0,MATCH($E44,Table_Sheet1[#Headers],0))))-AVERAGE(INDEX(Data!$2:$51,0,MATCH($E44,Table_Sheet1[#Headers],0)))</f>
        <v>1.9132958984375108</v>
      </c>
      <c r="P44" s="90">
        <f>(AVERAGE(INDEX(Data!$2:$51,0,MATCH($E44,Table_Sheet1[#Headers],0))))-AVERAGE(INDEX(Data!$2:$101,0,MATCH($E44,Table_Sheet1[#Headers],0)))</f>
        <v>-0.80128410339355582</v>
      </c>
      <c r="Q44" s="53">
        <f>(AVERAGE(INDEX(Data!$2:$51,0,MATCH($E44,Table_Sheet1[#Headers],0))))-AVERAGE(INDEX(Data!$2:$201,0,MATCH($E44,Table_Sheet1[#Headers],0)))</f>
        <v>-2.7438972091674856</v>
      </c>
      <c r="R44" s="52">
        <f>F44/MIN(INDEX(Table_Sheet1[#All],0,MATCH($E44,Table_Sheet1[#Headers],0)))-1</f>
        <v>7.159360703734019E-2</v>
      </c>
      <c r="S44" s="134">
        <f>1-(-(F44/MAX(INDEX(Table_Sheet1[#All],0,MATCH($E44,Table_Sheet1[#Headers],0)))-1))</f>
        <v>0.912960162015092</v>
      </c>
      <c r="T44" s="50"/>
      <c r="U44" s="17"/>
      <c r="V44" s="17"/>
      <c r="W44" s="17"/>
    </row>
    <row r="45" spans="4:24" ht="17.55" customHeight="1" x14ac:dyDescent="0.25">
      <c r="D45" s="130" t="s">
        <v>401</v>
      </c>
      <c r="E45" s="40" t="s">
        <v>1528</v>
      </c>
      <c r="F45" s="41">
        <f>INDEX(Table_Sheet1[#All],MATCH(Equities!$X$2,Data!A:A,0),MATCH($E45,Table_Sheet1[#Headers],0))</f>
        <v>276.73001098632813</v>
      </c>
      <c r="G45" s="27">
        <f ca="1">F45/INDEX(Table_Sheet1[#All],MATCH(Equities!$X$3,Data!A:A,0),MATCH($E45,Table_Sheet1[#Headers],0))-1</f>
        <v>5.4135329342379634E-3</v>
      </c>
      <c r="H45" s="27">
        <f ca="1">F45/INDEX(Table_Sheet1[#All],MATCH(Equities!$X$4,Data!A:A,0),MATCH($E45,Table_Sheet1[#Headers],0))-1</f>
        <v>4.0181935415932735E-2</v>
      </c>
      <c r="I45" s="27">
        <f ca="1">F45/INDEX(Table_Sheet1[#All],MATCH(Equities!$X$5,Data!A:A,0),MATCH($E45,Table_Sheet1[#Headers],0))-1</f>
        <v>3.3847637404627484E-2</v>
      </c>
      <c r="J45" s="27">
        <f ca="1">F45/INDEX(Table_Sheet1[#All],MATCH(Equities!$X$6,Data!A:A,0),MATCH($E45,Table_Sheet1[#Headers],0))-1</f>
        <v>0.10268570123941179</v>
      </c>
      <c r="K45" s="27">
        <f ca="1">F45/INDEX(Table_Sheet1[#All],MATCH(Equities!$X$7,Data!A:A,0),MATCH($E45,Table_Sheet1[#Headers],0))-1</f>
        <v>0.16596450348115654</v>
      </c>
      <c r="L45" s="27">
        <f ca="1">F45/INDEX(Table_Sheet1[#All],MATCH(Equities!$X$8,Data!A:A,0),MATCH($E45,Table_Sheet1[#Headers],0))-1</f>
        <v>0.38565921427668215</v>
      </c>
      <c r="M45" s="93">
        <f>F45/(AVERAGE(INDEX(Data!$2:$21,0,MATCH($E45,Table_Sheet1[#Headers],0))))-1</f>
        <v>2.5680037412668888E-2</v>
      </c>
      <c r="N45" s="93">
        <f>F45/(AVERAGE(INDEX(Data!$2:$51,0,MATCH($E45,Table_Sheet1[#Headers],0))))-1</f>
        <v>5.9580528807966937E-2</v>
      </c>
      <c r="O45" s="90">
        <f>(AVERAGE(INDEX(Data!$2:$21,0,MATCH($E45,Table_Sheet1[#Headers],0))))-AVERAGE(INDEX(Data!$2:$51,0,MATCH($E45,Table_Sheet1[#Headers],0)))</f>
        <v>8.6320983886718636</v>
      </c>
      <c r="P45" s="90">
        <f>(AVERAGE(INDEX(Data!$2:$51,0,MATCH($E45,Table_Sheet1[#Headers],0))))-AVERAGE(INDEX(Data!$2:$101,0,MATCH($E45,Table_Sheet1[#Headers],0)))</f>
        <v>7.6676000976562477</v>
      </c>
      <c r="Q45" s="53">
        <f>(AVERAGE(INDEX(Data!$2:$51,0,MATCH($E45,Table_Sheet1[#Headers],0))))-AVERAGE(INDEX(Data!$2:$201,0,MATCH($E45,Table_Sheet1[#Headers],0)))</f>
        <v>20.277499923706074</v>
      </c>
      <c r="R45" s="52">
        <f>F45/MIN(INDEX(Table_Sheet1[#All],0,MATCH($E45,Table_Sheet1[#Headers],0)))-1</f>
        <v>0.38565921427668215</v>
      </c>
      <c r="S45" s="134">
        <f>1-(-(F45/MAX(INDEX(Table_Sheet1[#All],0,MATCH($E45,Table_Sheet1[#Headers],0)))-1))</f>
        <v>1</v>
      </c>
      <c r="T45" s="50"/>
      <c r="U45" s="17"/>
      <c r="V45" s="17"/>
      <c r="W45" s="17"/>
    </row>
    <row r="46" spans="4:24" ht="17.55" customHeight="1" x14ac:dyDescent="0.25">
      <c r="D46" s="130" t="s">
        <v>628</v>
      </c>
      <c r="E46" s="40" t="s">
        <v>270</v>
      </c>
      <c r="F46" s="41">
        <f>INDEX(Table_Sheet1[#All],MATCH(Equities!$X$2,Data!A:A,0),MATCH($E46,Table_Sheet1[#Headers],0))</f>
        <v>94.559997558593764</v>
      </c>
      <c r="G46" s="27">
        <f ca="1">F46/INDEX(Table_Sheet1[#All],MATCH(Equities!$X$3,Data!A:A,0),MATCH($E46,Table_Sheet1[#Headers],0))-1</f>
        <v>8.4667864963927641E-4</v>
      </c>
      <c r="H46" s="27">
        <f ca="1">F46/INDEX(Table_Sheet1[#All],MATCH(Equities!$X$4,Data!A:A,0),MATCH($E46,Table_Sheet1[#Headers],0))-1</f>
        <v>-5.1552391102734907E-3</v>
      </c>
      <c r="I46" s="27">
        <f ca="1">F46/INDEX(Table_Sheet1[#All],MATCH(Equities!$X$5,Data!A:A,0),MATCH($E46,Table_Sheet1[#Headers],0))-1</f>
        <v>2.8117905292496026E-2</v>
      </c>
      <c r="J46" s="27">
        <f ca="1">F46/INDEX(Table_Sheet1[#All],MATCH(Equities!$X$6,Data!A:A,0),MATCH($E46,Table_Sheet1[#Headers],0))-1</f>
        <v>1.0159981938969054E-2</v>
      </c>
      <c r="K46" s="27">
        <f ca="1">F46/INDEX(Table_Sheet1[#All],MATCH(Equities!$X$7,Data!A:A,0),MATCH($E46,Table_Sheet1[#Headers],0))-1</f>
        <v>-2.6665577694499287E-2</v>
      </c>
      <c r="L46" s="27">
        <f ca="1">F46/INDEX(Table_Sheet1[#All],MATCH(Equities!$X$8,Data!A:A,0),MATCH($E46,Table_Sheet1[#Headers],0))-1</f>
        <v>4.7098076378323306E-2</v>
      </c>
      <c r="M46" s="93">
        <f>F46/(AVERAGE(INDEX(Data!$2:$21,0,MATCH($E46,Table_Sheet1[#Headers],0))))-1</f>
        <v>2.869568720995197E-3</v>
      </c>
      <c r="N46" s="93">
        <f>F46/(AVERAGE(INDEX(Data!$2:$51,0,MATCH($E46,Table_Sheet1[#Headers],0))))-1</f>
        <v>1.6917365179355714E-2</v>
      </c>
      <c r="O46" s="90">
        <f>(AVERAGE(INDEX(Data!$2:$21,0,MATCH($E46,Table_Sheet1[#Headers],0))))-AVERAGE(INDEX(Data!$2:$51,0,MATCH($E46,Table_Sheet1[#Headers],0)))</f>
        <v>1.3025234222412081</v>
      </c>
      <c r="P46" s="90">
        <f>(AVERAGE(INDEX(Data!$2:$51,0,MATCH($E46,Table_Sheet1[#Headers],0))))-AVERAGE(INDEX(Data!$2:$101,0,MATCH($E46,Table_Sheet1[#Headers],0)))</f>
        <v>4.3112716674798435E-2</v>
      </c>
      <c r="Q46" s="53">
        <f>(AVERAGE(INDEX(Data!$2:$51,0,MATCH($E46,Table_Sheet1[#Headers],0))))-AVERAGE(INDEX(Data!$2:$201,0,MATCH($E46,Table_Sheet1[#Headers],0)))</f>
        <v>-0.43196258544921307</v>
      </c>
      <c r="R46" s="52">
        <f>F46/MIN(INDEX(Table_Sheet1[#All],0,MATCH($E46,Table_Sheet1[#Headers],0)))-1</f>
        <v>7.1622381784637978E-2</v>
      </c>
      <c r="S46" s="134">
        <f>1-(-(F46/MAX(INDEX(Table_Sheet1[#All],0,MATCH($E46,Table_Sheet1[#Headers],0)))-1))</f>
        <v>0.97156719016449333</v>
      </c>
      <c r="T46" s="50"/>
      <c r="U46" s="17"/>
      <c r="V46" s="17"/>
      <c r="W46" s="17"/>
    </row>
    <row r="47" spans="4:24" ht="17.55" customHeight="1" thickBot="1" x14ac:dyDescent="0.3">
      <c r="D47" s="115" t="s">
        <v>629</v>
      </c>
      <c r="E47" s="116" t="s">
        <v>268</v>
      </c>
      <c r="F47" s="117">
        <f>INDEX(Table_Sheet1[#All],MATCH(Equities!$X$2,Data!A:A,0),MATCH($E47,Table_Sheet1[#Headers],0))</f>
        <v>75.849998474121094</v>
      </c>
      <c r="G47" s="118">
        <f ca="1">F47/INDEX(Table_Sheet1[#All],MATCH(Equities!$X$3,Data!A:A,0),MATCH($E47,Table_Sheet1[#Headers],0))-1</f>
        <v>3.7051578725366685E-3</v>
      </c>
      <c r="H47" s="118">
        <f ca="1">F47/INDEX(Table_Sheet1[#All],MATCH(Equities!$X$4,Data!A:A,0),MATCH($E47,Table_Sheet1[#Headers],0))-1</f>
        <v>-5.2459216508708995E-3</v>
      </c>
      <c r="I47" s="118">
        <f ca="1">F47/INDEX(Table_Sheet1[#All],MATCH(Equities!$X$5,Data!A:A,0),MATCH($E47,Table_Sheet1[#Headers],0))-1</f>
        <v>2.0893597698663724E-2</v>
      </c>
      <c r="J47" s="118">
        <f ca="1">F47/INDEX(Table_Sheet1[#All],MATCH(Equities!$X$6,Data!A:A,0),MATCH($E47,Table_Sheet1[#Headers],0))-1</f>
        <v>-1.7711758427194413E-2</v>
      </c>
      <c r="K47" s="118">
        <f ca="1">F47/INDEX(Table_Sheet1[#All],MATCH(Equities!$X$7,Data!A:A,0),MATCH($E47,Table_Sheet1[#Headers],0))-1</f>
        <v>-5.3235155641119247E-2</v>
      </c>
      <c r="L47" s="118">
        <f ca="1">F47/INDEX(Table_Sheet1[#All],MATCH(Equities!$X$8,Data!A:A,0),MATCH($E$41,Table_Sheet1[#Headers],0))-1</f>
        <v>1.9502139702498109</v>
      </c>
      <c r="M47" s="121">
        <f>F47/(AVERAGE(INDEX(Data!$2:$21,0,MATCH($E47,Table_Sheet1[#Headers],0))))-1</f>
        <v>-2.981325029914661E-3</v>
      </c>
      <c r="N47" s="121">
        <f>F47/(AVERAGE(INDEX(Data!$2:$51,0,MATCH($E47,Table_Sheet1[#Headers],0))))-1</f>
        <v>1.0778879632652005E-2</v>
      </c>
      <c r="O47" s="122">
        <f>(AVERAGE(INDEX(Data!$2:$21,0,MATCH($E47,Table_Sheet1[#Headers],0))))-AVERAGE(INDEX(Data!$2:$51,0,MATCH($E47,Table_Sheet1[#Headers],0)))</f>
        <v>1.0356690979003957</v>
      </c>
      <c r="P47" s="122">
        <f>(AVERAGE(INDEX(Data!$2:$51,0,MATCH($E47,Table_Sheet1[#Headers],0))))-AVERAGE(INDEX(Data!$2:$101,0,MATCH($E47,Table_Sheet1[#Headers],0)))</f>
        <v>-0.46180091857910099</v>
      </c>
      <c r="Q47" s="123">
        <f>(AVERAGE(INDEX(Data!$2:$51,0,MATCH($E47,Table_Sheet1[#Headers],0))))-AVERAGE(INDEX(Data!$2:$201,0,MATCH($E47,Table_Sheet1[#Headers],0)))</f>
        <v>-0.85577415466309503</v>
      </c>
      <c r="R47" s="124">
        <f>F47/MIN(INDEX(Table_Sheet1[#All],0,MATCH($E47,Table_Sheet1[#Headers],0)))-1</f>
        <v>7.7006683483254568E-2</v>
      </c>
      <c r="S47" s="135">
        <f>1-(-(F47/MAX(INDEX(Table_Sheet1[#All],0,MATCH($E47,Table_Sheet1[#Headers],0)))-1))</f>
        <v>0.94676484435888075</v>
      </c>
      <c r="T47" s="50"/>
      <c r="U47" s="17"/>
      <c r="V47" s="17"/>
      <c r="W47" s="17"/>
    </row>
    <row r="48" spans="4:24" ht="10.65" customHeight="1" x14ac:dyDescent="0.25">
      <c r="D48" s="19"/>
      <c r="E48" s="19"/>
      <c r="F48" s="19"/>
      <c r="G48" s="16"/>
      <c r="H48" s="19"/>
      <c r="I48" s="19"/>
      <c r="J48" s="19"/>
      <c r="K48" s="19"/>
      <c r="L48" s="19"/>
      <c r="M48" s="20"/>
      <c r="N48" s="20"/>
      <c r="O48" s="20"/>
      <c r="P48" s="20"/>
      <c r="Q48" s="19"/>
      <c r="R48" s="19"/>
      <c r="S48" s="19"/>
      <c r="T48" s="19"/>
    </row>
    <row r="49" spans="1:36" ht="18.2" thickBot="1" x14ac:dyDescent="0.3">
      <c r="A49" s="161" t="s">
        <v>570</v>
      </c>
      <c r="B49" s="161"/>
    </row>
    <row r="50" spans="1:36" ht="13.8" thickBot="1" x14ac:dyDescent="0.3">
      <c r="D50" s="54" t="s">
        <v>588</v>
      </c>
      <c r="E50" s="55" t="s">
        <v>308</v>
      </c>
      <c r="F50" s="55" t="s">
        <v>592</v>
      </c>
      <c r="G50" s="55" t="s">
        <v>593</v>
      </c>
      <c r="H50" s="55" t="s">
        <v>594</v>
      </c>
      <c r="I50" s="55" t="s">
        <v>595</v>
      </c>
      <c r="J50" s="55" t="s">
        <v>544</v>
      </c>
      <c r="K50" s="56" t="s">
        <v>596</v>
      </c>
      <c r="M50" s="82" t="s">
        <v>619</v>
      </c>
      <c r="N50" s="83" t="s">
        <v>618</v>
      </c>
      <c r="O50" s="83" t="s">
        <v>118</v>
      </c>
      <c r="P50" s="83" t="s">
        <v>119</v>
      </c>
      <c r="Q50" s="83" t="s">
        <v>120</v>
      </c>
      <c r="R50" s="83" t="s">
        <v>617</v>
      </c>
      <c r="S50" s="84" t="s">
        <v>121</v>
      </c>
    </row>
    <row r="51" spans="1:36" ht="13.8" thickBot="1" x14ac:dyDescent="0.3">
      <c r="D51" s="87" t="s">
        <v>589</v>
      </c>
      <c r="E51" s="57" t="str">
        <f>'Market Breadth'!M12</f>
        <v>128</v>
      </c>
      <c r="F51" s="57" t="str">
        <f>'Market Breadth'!N12</f>
        <v>-151</v>
      </c>
      <c r="G51" s="57" t="str">
        <f>'Market Breadth'!O12</f>
        <v>-161</v>
      </c>
      <c r="H51" s="57" t="str">
        <f>'Market Breadth'!P12</f>
        <v>-131</v>
      </c>
      <c r="I51" s="95" t="str">
        <f>'Market Breadth'!Q12</f>
        <v>-94</v>
      </c>
      <c r="J51" s="57" t="str">
        <f>'Market Breadth'!R12</f>
        <v>-165</v>
      </c>
      <c r="K51" s="58">
        <f>nhnl!D22-nhnl!D23</f>
        <v>-71</v>
      </c>
      <c r="M51" s="85" t="s">
        <v>304</v>
      </c>
      <c r="N51" s="89">
        <f>'Market Breadth'!B2</f>
        <v>0.6714</v>
      </c>
      <c r="O51" s="89">
        <f>'Market Breadth'!C2</f>
        <v>0.33210000000000001</v>
      </c>
      <c r="P51" s="89">
        <f>'Market Breadth'!D2</f>
        <v>0.29559999999999997</v>
      </c>
      <c r="Q51" s="89">
        <f>'Market Breadth'!E2</f>
        <v>0.29370000000000002</v>
      </c>
      <c r="R51" s="89">
        <f>'Market Breadth'!F2</f>
        <v>0.33</v>
      </c>
      <c r="S51" s="89">
        <f>'Market Breadth'!G2</f>
        <v>0.38640000000000002</v>
      </c>
    </row>
    <row r="52" spans="1:36" ht="13.8" thickBot="1" x14ac:dyDescent="0.3">
      <c r="D52" s="87" t="s">
        <v>590</v>
      </c>
      <c r="E52" s="144" t="str">
        <f>'Market Breadth'!M8</f>
        <v>484</v>
      </c>
      <c r="F52" s="144" t="str">
        <f>'Market Breadth'!N8</f>
        <v>71</v>
      </c>
      <c r="G52" s="144" t="str">
        <f>'Market Breadth'!O8</f>
        <v>39</v>
      </c>
      <c r="H52" s="144" t="str">
        <f>'Market Breadth'!P8</f>
        <v>18</v>
      </c>
      <c r="I52" s="144" t="str">
        <f>'Market Breadth'!Q8</f>
        <v>23</v>
      </c>
      <c r="J52" s="144" t="str">
        <f>'Market Breadth'!R8</f>
        <v>40</v>
      </c>
      <c r="K52" s="145">
        <f>nhnl!C22-nhnl!C23</f>
        <v>6</v>
      </c>
      <c r="M52" s="85" t="s">
        <v>305</v>
      </c>
      <c r="N52" s="147">
        <f>'Market Breadth'!B3</f>
        <v>0.81179999999999997</v>
      </c>
      <c r="O52" s="147">
        <f>'Market Breadth'!C3</f>
        <v>0.35160000000000002</v>
      </c>
      <c r="P52" s="147">
        <f>'Market Breadth'!D3</f>
        <v>0.30420000000000003</v>
      </c>
      <c r="Q52" s="147">
        <f>'Market Breadth'!E3</f>
        <v>0.30759999999999998</v>
      </c>
      <c r="R52" s="147">
        <f>'Market Breadth'!F3</f>
        <v>0.34670000000000001</v>
      </c>
      <c r="S52" s="147">
        <f>'Market Breadth'!G3</f>
        <v>0.40100000000000002</v>
      </c>
    </row>
    <row r="53" spans="1:36" ht="13.8" thickBot="1" x14ac:dyDescent="0.3">
      <c r="D53" s="88" t="s">
        <v>591</v>
      </c>
      <c r="E53" s="146">
        <f>E51+E52</f>
        <v>612</v>
      </c>
      <c r="F53" s="146">
        <f t="shared" ref="F53:K53" si="7">F51+F52</f>
        <v>-80</v>
      </c>
      <c r="G53" s="146">
        <f t="shared" si="7"/>
        <v>-122</v>
      </c>
      <c r="H53" s="146">
        <f t="shared" si="7"/>
        <v>-113</v>
      </c>
      <c r="I53" s="146">
        <f t="shared" si="7"/>
        <v>-71</v>
      </c>
      <c r="J53" s="146">
        <f t="shared" si="7"/>
        <v>-125</v>
      </c>
      <c r="K53" s="146">
        <f t="shared" si="7"/>
        <v>-65</v>
      </c>
      <c r="M53" s="85" t="s">
        <v>306</v>
      </c>
      <c r="N53" s="89">
        <f>'Market Breadth'!B4</f>
        <v>0.2268</v>
      </c>
      <c r="O53" s="89">
        <f>'Market Breadth'!C4</f>
        <v>0.1981</v>
      </c>
      <c r="P53" s="89">
        <f>'Market Breadth'!D4</f>
        <v>0.2402</v>
      </c>
      <c r="Q53" s="89">
        <f>'Market Breadth'!E4</f>
        <v>0.24529999999999999</v>
      </c>
      <c r="R53" s="89">
        <f>'Market Breadth'!F4</f>
        <v>0.2949</v>
      </c>
      <c r="S53" s="89">
        <f>'Market Breadth'!G4</f>
        <v>0.34720000000000001</v>
      </c>
    </row>
    <row r="54" spans="1:36" x14ac:dyDescent="0.25">
      <c r="M54" s="86" t="s">
        <v>307</v>
      </c>
      <c r="N54" s="147">
        <f>'Market Breadth'!B5</f>
        <v>0.59940000000000004</v>
      </c>
      <c r="O54" s="147">
        <f>'Market Breadth'!C5</f>
        <v>0.53659999999999997</v>
      </c>
      <c r="P54" s="147">
        <f>'Market Breadth'!D5</f>
        <v>0.53320000000000001</v>
      </c>
      <c r="Q54" s="147">
        <f>'Market Breadth'!E5</f>
        <v>0.52200000000000002</v>
      </c>
      <c r="R54" s="147">
        <f>'Market Breadth'!F5</f>
        <v>0.5534</v>
      </c>
      <c r="S54" s="147">
        <f>'Market Breadth'!G5</f>
        <v>0.5675</v>
      </c>
    </row>
    <row r="56" spans="1:36" ht="17.55" x14ac:dyDescent="0.25">
      <c r="A56" s="161" t="s">
        <v>597</v>
      </c>
      <c r="B56" s="161"/>
    </row>
    <row r="57" spans="1:36" x14ac:dyDescent="0.25">
      <c r="D57" s="59" t="s">
        <v>597</v>
      </c>
      <c r="E57" s="60" t="s">
        <v>601</v>
      </c>
      <c r="F57" s="60" t="s">
        <v>571</v>
      </c>
      <c r="G57" s="60" t="s">
        <v>572</v>
      </c>
      <c r="H57" s="60" t="s">
        <v>573</v>
      </c>
      <c r="I57" s="60" t="s">
        <v>574</v>
      </c>
      <c r="J57" s="60" t="s">
        <v>575</v>
      </c>
      <c r="K57" s="60" t="s">
        <v>576</v>
      </c>
    </row>
    <row r="58" spans="1:36" x14ac:dyDescent="0.25">
      <c r="D58" s="81" t="s">
        <v>562</v>
      </c>
      <c r="E58" s="61">
        <f>Rates!E17</f>
        <v>5.59</v>
      </c>
      <c r="F58" s="62">
        <f>Rates!E17/Rates!E18-1</f>
        <v>-1.7857142857142794E-3</v>
      </c>
      <c r="G58" s="62">
        <f>Rates!C2</f>
        <v>0</v>
      </c>
      <c r="H58" s="62">
        <f>Rates!C3</f>
        <v>0</v>
      </c>
      <c r="I58" s="62">
        <f>Rates!C4</f>
        <v>-4.5999999999999999E-3</v>
      </c>
      <c r="J58" s="62">
        <f>Rates!C5</f>
        <v>-0.1033</v>
      </c>
      <c r="K58" s="63">
        <f>Rates!C7</f>
        <v>-0.20799999999999999</v>
      </c>
      <c r="AE58" s="70"/>
      <c r="AF58" s="166"/>
      <c r="AG58" s="166"/>
      <c r="AH58" s="70"/>
      <c r="AI58" s="70"/>
      <c r="AJ58" s="70"/>
    </row>
    <row r="59" spans="1:36" x14ac:dyDescent="0.25">
      <c r="D59" s="81" t="s">
        <v>563</v>
      </c>
      <c r="E59" s="64">
        <f>Rates!F17</f>
        <v>5.44</v>
      </c>
      <c r="F59" s="62">
        <f>Rates!F17/Rates!F18-1</f>
        <v>5.5452865064695711E-3</v>
      </c>
      <c r="G59" s="62">
        <f>Rates!E2</f>
        <v>2.4799999999999999E-2</v>
      </c>
      <c r="H59" s="62">
        <f>Rates!E3</f>
        <v>-2.5899999999999999E-2</v>
      </c>
      <c r="I59" s="62">
        <f>Rates!E4</f>
        <v>-3.95E-2</v>
      </c>
      <c r="J59" s="62">
        <f>Rates!E5</f>
        <v>4.5600000000000002E-2</v>
      </c>
      <c r="K59" s="63">
        <f>Rates!E7</f>
        <v>-0.18379999999999999</v>
      </c>
      <c r="AE59" s="70"/>
      <c r="AF59" s="166"/>
      <c r="AG59" s="166"/>
      <c r="AH59" s="70"/>
      <c r="AI59" s="70"/>
      <c r="AJ59" s="70"/>
    </row>
    <row r="60" spans="1:36" x14ac:dyDescent="0.25">
      <c r="D60" s="81" t="s">
        <v>564</v>
      </c>
      <c r="E60" s="64">
        <f>Rates!G17</f>
        <v>5.07</v>
      </c>
      <c r="F60" s="62">
        <f>Rates!G17/Rates!G18-1</f>
        <v>7.9522862823062646E-3</v>
      </c>
      <c r="G60" s="62">
        <f>Rates!G2</f>
        <v>2.5399999999999999E-2</v>
      </c>
      <c r="H60" s="62">
        <f>Rates!G3</f>
        <v>-5.8299999999999998E-2</v>
      </c>
      <c r="I60" s="62">
        <f>Rates!G4</f>
        <v>-7.1300000000000002E-2</v>
      </c>
      <c r="J60" s="62">
        <f>Rates!G6</f>
        <v>-4.9399999999999999E-2</v>
      </c>
      <c r="K60" s="63">
        <f>Rates!G7</f>
        <v>-0.1459</v>
      </c>
      <c r="AE60" s="70"/>
      <c r="AF60" s="166"/>
      <c r="AG60" s="166"/>
      <c r="AH60" s="70"/>
      <c r="AI60" s="70"/>
      <c r="AJ60" s="70"/>
    </row>
    <row r="61" spans="1:36" x14ac:dyDescent="0.25">
      <c r="D61" s="81" t="s">
        <v>565</v>
      </c>
      <c r="E61" s="64">
        <f>Rates!H17</f>
        <v>4.82</v>
      </c>
      <c r="F61" s="62">
        <f>Rates!H17/Rates!H18-1</f>
        <v>4.1666666666668739E-3</v>
      </c>
      <c r="G61" s="62">
        <f>Rates!L2</f>
        <v>9.9000000000000008E-3</v>
      </c>
      <c r="H61" s="62">
        <f>Rates!L3</f>
        <v>-7.4999999999999997E-2</v>
      </c>
      <c r="I61" s="62">
        <f>Rates!L4</f>
        <v>-7.4999999999999997E-2</v>
      </c>
      <c r="J61" s="62">
        <f>Rates!L5</f>
        <v>0.1729</v>
      </c>
      <c r="K61" s="63">
        <f>Rates!L7</f>
        <v>-6.6500000000000004E-2</v>
      </c>
      <c r="AE61" s="47"/>
      <c r="AF61" s="167"/>
      <c r="AG61" s="167"/>
      <c r="AH61" s="47"/>
      <c r="AI61" s="47"/>
      <c r="AJ61" s="47"/>
    </row>
    <row r="62" spans="1:36" x14ac:dyDescent="0.25">
      <c r="D62" s="81" t="s">
        <v>566</v>
      </c>
      <c r="E62" s="65">
        <f>Rates!I17</f>
        <v>4.88</v>
      </c>
      <c r="F62" s="62">
        <f>Rates!I17/Rates!I18-1</f>
        <v>0</v>
      </c>
      <c r="G62" s="62">
        <f>Rates!N2</f>
        <v>2.3E-3</v>
      </c>
      <c r="H62" s="62">
        <f>Rates!N3</f>
        <v>-5.7099999999999998E-2</v>
      </c>
      <c r="I62" s="62">
        <f>Rates!N4</f>
        <v>-4.6699999999999998E-2</v>
      </c>
      <c r="J62" s="62">
        <f>Rates!N5</f>
        <v>0.1595</v>
      </c>
      <c r="K62" s="63">
        <f>Rates!N7</f>
        <v>-1.15E-2</v>
      </c>
    </row>
    <row r="63" spans="1:36" x14ac:dyDescent="0.25">
      <c r="D63" s="81" t="s">
        <v>598</v>
      </c>
      <c r="E63" s="64">
        <f>Rates!J17</f>
        <v>5.21</v>
      </c>
      <c r="F63" s="62">
        <f>Rates!J17/Rates!J18-1</f>
        <v>0</v>
      </c>
      <c r="G63" s="62">
        <f>Rates!P2</f>
        <v>-4.3E-3</v>
      </c>
      <c r="H63" s="62">
        <f>Rates!P3</f>
        <v>-4.5499999999999999E-2</v>
      </c>
      <c r="I63" s="62">
        <f>Rates!P4</f>
        <v>-2.7400000000000001E-2</v>
      </c>
      <c r="J63" s="62">
        <f>Rates!P5</f>
        <v>0.12989999999999999</v>
      </c>
      <c r="K63" s="63">
        <f>Rates!P7</f>
        <v>8.8000000000000005E-3</v>
      </c>
    </row>
    <row r="64" spans="1:36" x14ac:dyDescent="0.25">
      <c r="D64" s="81" t="s">
        <v>599</v>
      </c>
      <c r="E64" s="66">
        <f>Rates!K17</f>
        <v>5.04</v>
      </c>
      <c r="F64" s="67">
        <f>Rates!K17/Rates!K18-1</f>
        <v>0</v>
      </c>
      <c r="G64" s="67">
        <f>Rates!R2</f>
        <v>-2.2000000000000001E-3</v>
      </c>
      <c r="H64" s="67">
        <f>Rates!R3</f>
        <v>-3.9800000000000002E-2</v>
      </c>
      <c r="I64" s="67">
        <f>Rates!R4</f>
        <v>-1.5100000000000001E-2</v>
      </c>
      <c r="J64" s="67">
        <f>Rates!R5</f>
        <v>0.13650000000000001</v>
      </c>
      <c r="K64" s="68">
        <f>Rates!R7</f>
        <v>2.69E-2</v>
      </c>
    </row>
    <row r="66" spans="1:11" x14ac:dyDescent="0.25">
      <c r="F66" s="46"/>
    </row>
    <row r="70" spans="1:11" x14ac:dyDescent="0.25">
      <c r="K70" s="43"/>
    </row>
    <row r="74" spans="1:11" x14ac:dyDescent="0.25">
      <c r="K74" s="69"/>
    </row>
    <row r="76" spans="1:11" ht="17.55" x14ac:dyDescent="0.25">
      <c r="A76" s="161"/>
      <c r="B76" s="161"/>
    </row>
    <row r="80" spans="1:11" x14ac:dyDescent="0.25">
      <c r="K80" s="70"/>
    </row>
    <row r="81" spans="11:11" x14ac:dyDescent="0.25">
      <c r="K81" s="70"/>
    </row>
    <row r="82" spans="11:11" x14ac:dyDescent="0.25">
      <c r="K82" s="70"/>
    </row>
    <row r="83" spans="11:11" x14ac:dyDescent="0.25">
      <c r="K83" s="47"/>
    </row>
  </sheetData>
  <mergeCells count="4">
    <mergeCell ref="A56:B56"/>
    <mergeCell ref="A1:B1"/>
    <mergeCell ref="A49:B49"/>
    <mergeCell ref="A76:B76"/>
  </mergeCells>
  <phoneticPr fontId="4" type="noConversion"/>
  <conditionalFormatting sqref="E51:J52">
    <cfRule type="colorScale" priority="9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58:F64">
    <cfRule type="colorScale" priority="11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G1">
    <cfRule type="colorScale" priority="87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G10">
    <cfRule type="colorScale" priority="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G23">
    <cfRule type="colorScale" priority="1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G38">
    <cfRule type="colorScale" priority="8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G48">
    <cfRule type="colorScale" priority="15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G58:G64">
    <cfRule type="colorScale" priority="11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G40:L47 G39:H39 G24:H33 G34:L37 G11:H22 G2:H9">
    <cfRule type="colorScale" priority="88">
      <colorScale>
        <cfvo type="num" val="-0.03"/>
        <cfvo type="num" val="0"/>
        <cfvo type="num" val="0.03"/>
        <color rgb="FFF8696B"/>
        <color theme="0"/>
        <color rgb="FF63BE7B"/>
      </colorScale>
    </cfRule>
  </conditionalFormatting>
  <conditionalFormatting sqref="H1">
    <cfRule type="colorScale" priority="871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H10">
    <cfRule type="colorScale" priority="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H23">
    <cfRule type="colorScale" priority="14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H38">
    <cfRule type="colorScale" priority="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H58:H64">
    <cfRule type="colorScale" priority="11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I24:I33 I39 I11:I22 I2:I9">
    <cfRule type="colorScale" priority="85">
      <colorScale>
        <cfvo type="num" val="-7.0000000000000007E-2"/>
        <cfvo type="num" val="0"/>
        <cfvo type="num" val="7.0000000000000007E-2"/>
        <color rgb="FFF8696B"/>
        <color theme="0"/>
        <color rgb="FF63BE7B"/>
      </colorScale>
    </cfRule>
  </conditionalFormatting>
  <conditionalFormatting sqref="I58:I64">
    <cfRule type="colorScale" priority="111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J24:J33 J39 J11:J22 J2:J9">
    <cfRule type="colorScale" priority="84">
      <colorScale>
        <cfvo type="num" val="-0.12"/>
        <cfvo type="num" val="0"/>
        <cfvo type="num" val="0.12"/>
        <color rgb="FFF8696B"/>
        <color theme="0"/>
        <color rgb="FF63BE7B"/>
      </colorScale>
    </cfRule>
  </conditionalFormatting>
  <conditionalFormatting sqref="J58:J64">
    <cfRule type="colorScale" priority="11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K1">
    <cfRule type="colorScale" priority="87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K10">
    <cfRule type="colorScale" priority="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K23">
    <cfRule type="colorScale" priority="1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K38">
    <cfRule type="colorScale" priority="1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K58:K64">
    <cfRule type="colorScale" priority="10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K39:L39 K24:L33 K11:L22 K2:L9">
    <cfRule type="colorScale" priority="83">
      <colorScale>
        <cfvo type="num" val="-0.16"/>
        <cfvo type="num" val="0"/>
        <cfvo type="num" val="0.16"/>
        <color rgb="FFF8696B"/>
        <color theme="0"/>
        <color rgb="FF63BE7B"/>
      </colorScale>
    </cfRule>
  </conditionalFormatting>
  <conditionalFormatting sqref="L1">
    <cfRule type="colorScale" priority="87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L10">
    <cfRule type="colorScale" priority="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L23">
    <cfRule type="colorScale" priority="1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L38">
    <cfRule type="colorScale" priority="11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M11:M22 M24:M37 M39:M47 M2:M9">
    <cfRule type="cellIs" dxfId="5" priority="73" operator="lessThan">
      <formula>-0.05</formula>
    </cfRule>
    <cfRule type="cellIs" dxfId="4" priority="74" operator="greaterThan">
      <formula>0.05</formula>
    </cfRule>
  </conditionalFormatting>
  <conditionalFormatting sqref="N11:N22 N24:N37 N39:N47 N2:N9">
    <cfRule type="cellIs" dxfId="3" priority="71" operator="lessThan">
      <formula>-0.06</formula>
    </cfRule>
    <cfRule type="cellIs" dxfId="2" priority="72" operator="greaterThan">
      <formula>0.06</formula>
    </cfRule>
  </conditionalFormatting>
  <conditionalFormatting sqref="R39:R47 R2:R9 R24:R37 R11:R22">
    <cfRule type="colorScale" priority="9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23 T2:T9">
    <cfRule type="colorScale" priority="8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47 S39:S47 S2:S9 S24:S37 S11:S22">
    <cfRule type="colorScale" priority="8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1:X21">
    <cfRule type="cellIs" dxfId="1" priority="1" operator="greaterThanOrEqual">
      <formula>0.75</formula>
    </cfRule>
    <cfRule type="cellIs" dxfId="0" priority="2" operator="lessThanOrEqual">
      <formula>0.25</formula>
    </cfRule>
  </conditionalFormatting>
  <conditionalFormatting sqref="Y2:AB4">
    <cfRule type="colorScale" priority="969">
      <colorScale>
        <cfvo type="percent" val="0"/>
        <cfvo type="percentile" val="50"/>
        <cfvo type="percent" val="100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74" id="{359C6FF9-BA70-4B0F-9216-FF6114D655FA}">
            <x14:iconSet iconSet="4TrafficLights" showValue="0" custom="1">
              <x14:cfvo type="percent">
                <xm:f>0</xm:f>
              </x14:cfvo>
              <x14:cfvo type="formula">
                <xm:f>-0.05</xm:f>
              </x14:cfvo>
              <x14:cfvo type="formula">
                <xm:f>0</xm:f>
              </x14:cfvo>
              <x14:cfvo type="formula">
                <xm:f>0.05</xm:f>
              </x14:cfvo>
              <x14:cfIcon iconSet="3Flags" iconId="0"/>
              <x14:cfIcon iconSet="3TrafficLights1" iconId="0"/>
              <x14:cfIcon iconSet="3TrafficLights1" iconId="2"/>
              <x14:cfIcon iconSet="3Flags" iconId="2"/>
            </x14:iconSet>
          </x14:cfRule>
          <xm:sqref>M1</xm:sqref>
        </x14:conditionalFormatting>
        <x14:conditionalFormatting xmlns:xm="http://schemas.microsoft.com/office/excel/2006/main">
          <x14:cfRule type="iconSet" priority="7" id="{447A14BC-727A-450B-8231-352CD1E2FDE7}">
            <x14:iconSet iconSet="4TrafficLights" showValue="0" custom="1">
              <x14:cfvo type="percent">
                <xm:f>0</xm:f>
              </x14:cfvo>
              <x14:cfvo type="formula">
                <xm:f>-0.05</xm:f>
              </x14:cfvo>
              <x14:cfvo type="formula">
                <xm:f>0</xm:f>
              </x14:cfvo>
              <x14:cfvo type="formula">
                <xm:f>0.05</xm:f>
              </x14:cfvo>
              <x14:cfIcon iconSet="3Flags" iconId="0"/>
              <x14:cfIcon iconSet="3TrafficLights1" iconId="0"/>
              <x14:cfIcon iconSet="3TrafficLights1" iconId="2"/>
              <x14:cfIcon iconSet="3Flags" iconId="2"/>
            </x14:iconSet>
          </x14:cfRule>
          <xm:sqref>M10</xm:sqref>
        </x14:conditionalFormatting>
        <x14:conditionalFormatting xmlns:xm="http://schemas.microsoft.com/office/excel/2006/main">
          <x14:cfRule type="iconSet" priority="17" id="{F2AB9002-3DC5-43C9-83AC-32599323F00F}">
            <x14:iconSet iconSet="4TrafficLights" showValue="0" custom="1">
              <x14:cfvo type="percent">
                <xm:f>0</xm:f>
              </x14:cfvo>
              <x14:cfvo type="formula">
                <xm:f>-0.05</xm:f>
              </x14:cfvo>
              <x14:cfvo type="formula">
                <xm:f>0</xm:f>
              </x14:cfvo>
              <x14:cfvo type="formula">
                <xm:f>0.05</xm:f>
              </x14:cfvo>
              <x14:cfIcon iconSet="3Flags" iconId="0"/>
              <x14:cfIcon iconSet="3TrafficLights1" iconId="0"/>
              <x14:cfIcon iconSet="3TrafficLights1" iconId="2"/>
              <x14:cfIcon iconSet="3Flags" iconId="2"/>
            </x14:iconSet>
          </x14:cfRule>
          <xm:sqref>M23</xm:sqref>
        </x14:conditionalFormatting>
        <x14:conditionalFormatting xmlns:xm="http://schemas.microsoft.com/office/excel/2006/main">
          <x14:cfRule type="iconSet" priority="12" id="{CB2753B1-044A-445B-8567-5EB7347E6FA3}">
            <x14:iconSet iconSet="4TrafficLights" showValue="0" custom="1">
              <x14:cfvo type="percent">
                <xm:f>0</xm:f>
              </x14:cfvo>
              <x14:cfvo type="formula">
                <xm:f>-0.05</xm:f>
              </x14:cfvo>
              <x14:cfvo type="formula">
                <xm:f>0</xm:f>
              </x14:cfvo>
              <x14:cfvo type="formula">
                <xm:f>0.05</xm:f>
              </x14:cfvo>
              <x14:cfIcon iconSet="3Flags" iconId="0"/>
              <x14:cfIcon iconSet="3TrafficLights1" iconId="0"/>
              <x14:cfIcon iconSet="3TrafficLights1" iconId="2"/>
              <x14:cfIcon iconSet="3Flags" iconId="2"/>
            </x14:iconSet>
          </x14:cfRule>
          <xm:sqref>M38</xm:sqref>
        </x14:conditionalFormatting>
        <x14:conditionalFormatting xmlns:xm="http://schemas.microsoft.com/office/excel/2006/main">
          <x14:cfRule type="iconSet" priority="894" id="{CA0B4F67-3E0C-4A18-A1CE-150CB103BC60}">
            <x14:iconSet iconSet="4TrafficLights" showValue="0" custom="1">
              <x14:cfvo type="percent">
                <xm:f>0</xm:f>
              </x14:cfvo>
              <x14:cfvo type="formula">
                <xm:f>-500</xm:f>
              </x14:cfvo>
              <x14:cfvo type="formula">
                <xm:f>0</xm:f>
              </x14:cfvo>
              <x14:cfvo type="formula">
                <xm:f>500</xm:f>
              </x14:cfvo>
              <x14:cfIcon iconSet="NoIcons" iconId="0"/>
              <x14:cfIcon iconSet="3Symbols2" iconId="0"/>
              <x14:cfIcon iconSet="3Symbols2" iconId="2"/>
              <x14:cfIcon iconSet="NoIcons" iconId="0"/>
            </x14:iconSet>
          </x14:cfRule>
          <xm:sqref>O11:P22</xm:sqref>
        </x14:conditionalFormatting>
        <x14:conditionalFormatting xmlns:xm="http://schemas.microsoft.com/office/excel/2006/main">
          <x14:cfRule type="iconSet" priority="75" id="{D747193A-B1F0-4928-94CD-039F6AADB0F6}">
            <x14:iconSet iconSet="4TrafficLights" showValue="0" custom="1">
              <x14:cfvo type="percent">
                <xm:f>0</xm:f>
              </x14:cfvo>
              <x14:cfvo type="formula">
                <xm:f>-500</xm:f>
              </x14:cfvo>
              <x14:cfvo type="formula">
                <xm:f>0</xm:f>
              </x14:cfvo>
              <x14:cfvo type="formula">
                <xm:f>500</xm:f>
              </x14:cfvo>
              <x14:cfIcon iconSet="NoIcons" iconId="0"/>
              <x14:cfIcon iconSet="3Symbols2" iconId="0"/>
              <x14:cfIcon iconSet="3Symbols2" iconId="2"/>
              <x14:cfIcon iconSet="NoIcons" iconId="0"/>
            </x14:iconSet>
          </x14:cfRule>
          <xm:sqref>O24:P33</xm:sqref>
        </x14:conditionalFormatting>
        <x14:conditionalFormatting xmlns:xm="http://schemas.microsoft.com/office/excel/2006/main">
          <x14:cfRule type="iconSet" priority="62" id="{59F1E9B2-C0A5-4DD3-A3C8-81EF86FDA48A}">
            <x14:iconSet iconSet="4TrafficLights" showValue="0" custom="1">
              <x14:cfvo type="percent">
                <xm:f>0</xm:f>
              </x14:cfvo>
              <x14:cfvo type="formula">
                <xm:f>-500</xm:f>
              </x14:cfvo>
              <x14:cfvo type="formula">
                <xm:f>0</xm:f>
              </x14:cfvo>
              <x14:cfvo type="formula">
                <xm:f>500</xm:f>
              </x14:cfvo>
              <x14:cfIcon iconSet="NoIcons" iconId="0"/>
              <x14:cfIcon iconSet="3Symbols2" iconId="0"/>
              <x14:cfIcon iconSet="3Symbols2" iconId="2"/>
              <x14:cfIcon iconSet="NoIcons" iconId="0"/>
            </x14:iconSet>
          </x14:cfRule>
          <xm:sqref>O34:P34</xm:sqref>
        </x14:conditionalFormatting>
        <x14:conditionalFormatting xmlns:xm="http://schemas.microsoft.com/office/excel/2006/main">
          <x14:cfRule type="iconSet" priority="24" id="{3C625E3D-85F7-4289-BFA9-0C53C1C9EC30}">
            <x14:iconSet iconSet="4TrafficLights" showValue="0" custom="1">
              <x14:cfvo type="percent">
                <xm:f>0</xm:f>
              </x14:cfvo>
              <x14:cfvo type="formula">
                <xm:f>-500</xm:f>
              </x14:cfvo>
              <x14:cfvo type="formula">
                <xm:f>0</xm:f>
              </x14:cfvo>
              <x14:cfvo type="formula">
                <xm:f>500</xm:f>
              </x14:cfvo>
              <x14:cfIcon iconSet="NoIcons" iconId="0"/>
              <x14:cfIcon iconSet="3Symbols2" iconId="0"/>
              <x14:cfIcon iconSet="3Symbols2" iconId="2"/>
              <x14:cfIcon iconSet="NoIcons" iconId="0"/>
            </x14:iconSet>
          </x14:cfRule>
          <xm:sqref>O35:P35</xm:sqref>
        </x14:conditionalFormatting>
        <x14:conditionalFormatting xmlns:xm="http://schemas.microsoft.com/office/excel/2006/main">
          <x14:cfRule type="iconSet" priority="915" id="{CE72ACCC-65A5-4D7E-BB84-65F3BF676758}">
            <x14:iconSet iconSet="4TrafficLights" showValue="0" custom="1">
              <x14:cfvo type="percent">
                <xm:f>0</xm:f>
              </x14:cfvo>
              <x14:cfvo type="formula">
                <xm:f>-500</xm:f>
              </x14:cfvo>
              <x14:cfvo type="formula">
                <xm:f>0</xm:f>
              </x14:cfvo>
              <x14:cfvo type="formula">
                <xm:f>500</xm:f>
              </x14:cfvo>
              <x14:cfIcon iconSet="NoIcons" iconId="0"/>
              <x14:cfIcon iconSet="3Symbols2" iconId="0"/>
              <x14:cfIcon iconSet="3Symbols2" iconId="2"/>
              <x14:cfIcon iconSet="NoIcons" iconId="0"/>
            </x14:iconSet>
          </x14:cfRule>
          <xm:sqref>O36:P37</xm:sqref>
        </x14:conditionalFormatting>
        <x14:conditionalFormatting xmlns:xm="http://schemas.microsoft.com/office/excel/2006/main">
          <x14:cfRule type="iconSet" priority="77" id="{FF163E71-F52D-4923-8C20-FE62B7E1DF6B}">
            <x14:iconSet iconSet="4TrafficLights" showValue="0" custom="1">
              <x14:cfvo type="percent">
                <xm:f>0</xm:f>
              </x14:cfvo>
              <x14:cfvo type="formula">
                <xm:f>-500</xm:f>
              </x14:cfvo>
              <x14:cfvo type="formula">
                <xm:f>0</xm:f>
              </x14:cfvo>
              <x14:cfvo type="formula">
                <xm:f>500</xm:f>
              </x14:cfvo>
              <x14:cfIcon iconSet="NoIcons" iconId="0"/>
              <x14:cfIcon iconSet="3Symbols2" iconId="0"/>
              <x14:cfIcon iconSet="3Symbols2" iconId="2"/>
              <x14:cfIcon iconSet="NoIcons" iconId="0"/>
            </x14:iconSet>
          </x14:cfRule>
          <xm:sqref>O39:P47 O2:P9</xm:sqref>
        </x14:conditionalFormatting>
        <x14:conditionalFormatting xmlns:xm="http://schemas.microsoft.com/office/excel/2006/main">
          <x14:cfRule type="iconSet" priority="811" id="{652BC24E-369C-48E6-A789-9283A6C58CEF}">
            <x14:iconSet iconSet="4TrafficLights" showValue="0" custom="1">
              <x14:cfvo type="percent">
                <xm:f>0</xm:f>
              </x14:cfvo>
              <x14:cfvo type="formula">
                <xm:f>-500</xm:f>
              </x14:cfvo>
              <x14:cfvo type="formula">
                <xm:f>0</xm:f>
              </x14:cfvo>
              <x14:cfvo type="formula">
                <xm:f>500</xm:f>
              </x14:cfvo>
              <x14:cfIcon iconSet="NoIcons" iconId="0"/>
              <x14:cfIcon iconSet="3Symbols2" iconId="0"/>
              <x14:cfIcon iconSet="3Symbols2" iconId="2"/>
              <x14:cfIcon iconSet="NoIcons" iconId="0"/>
            </x14:iconSet>
          </x14:cfRule>
          <xm:sqref>Q24:Q33</xm:sqref>
        </x14:conditionalFormatting>
        <x14:conditionalFormatting xmlns:xm="http://schemas.microsoft.com/office/excel/2006/main">
          <x14:cfRule type="iconSet" priority="63" id="{E499CFA9-969A-4AE1-9D72-7DA561D3B9FA}">
            <x14:iconSet iconSet="4TrafficLights" showValue="0" custom="1">
              <x14:cfvo type="percent">
                <xm:f>0</xm:f>
              </x14:cfvo>
              <x14:cfvo type="formula">
                <xm:f>-500</xm:f>
              </x14:cfvo>
              <x14:cfvo type="formula">
                <xm:f>0</xm:f>
              </x14:cfvo>
              <x14:cfvo type="formula">
                <xm:f>500</xm:f>
              </x14:cfvo>
              <x14:cfIcon iconSet="NoIcons" iconId="0"/>
              <x14:cfIcon iconSet="3Symbols2" iconId="0"/>
              <x14:cfIcon iconSet="3Symbols2" iconId="2"/>
              <x14:cfIcon iconSet="NoIcons" iconId="0"/>
            </x14:iconSet>
          </x14:cfRule>
          <xm:sqref>Q34</xm:sqref>
        </x14:conditionalFormatting>
        <x14:conditionalFormatting xmlns:xm="http://schemas.microsoft.com/office/excel/2006/main">
          <x14:cfRule type="iconSet" priority="25" id="{67B79EB6-A1E6-4832-A6FB-D7680FEBF6B8}">
            <x14:iconSet iconSet="4TrafficLights" showValue="0" custom="1">
              <x14:cfvo type="percent">
                <xm:f>0</xm:f>
              </x14:cfvo>
              <x14:cfvo type="formula">
                <xm:f>-500</xm:f>
              </x14:cfvo>
              <x14:cfvo type="formula">
                <xm:f>0</xm:f>
              </x14:cfvo>
              <x14:cfvo type="formula">
                <xm:f>500</xm:f>
              </x14:cfvo>
              <x14:cfIcon iconSet="NoIcons" iconId="0"/>
              <x14:cfIcon iconSet="3Symbols2" iconId="0"/>
              <x14:cfIcon iconSet="3Symbols2" iconId="2"/>
              <x14:cfIcon iconSet="NoIcons" iconId="0"/>
            </x14:iconSet>
          </x14:cfRule>
          <xm:sqref>Q35</xm:sqref>
        </x14:conditionalFormatting>
        <x14:conditionalFormatting xmlns:xm="http://schemas.microsoft.com/office/excel/2006/main">
          <x14:cfRule type="iconSet" priority="913" id="{E37D7030-6D23-4F73-8A9C-EF92795B7D87}">
            <x14:iconSet iconSet="4TrafficLights" showValue="0" custom="1">
              <x14:cfvo type="percent">
                <xm:f>0</xm:f>
              </x14:cfvo>
              <x14:cfvo type="formula">
                <xm:f>-500</xm:f>
              </x14:cfvo>
              <x14:cfvo type="formula">
                <xm:f>0</xm:f>
              </x14:cfvo>
              <x14:cfvo type="formula">
                <xm:f>500</xm:f>
              </x14:cfvo>
              <x14:cfIcon iconSet="NoIcons" iconId="0"/>
              <x14:cfIcon iconSet="3Symbols2" iconId="0"/>
              <x14:cfIcon iconSet="3Symbols2" iconId="2"/>
              <x14:cfIcon iconSet="NoIcons" iconId="0"/>
            </x14:iconSet>
          </x14:cfRule>
          <xm:sqref>Q36:Q37</xm:sqref>
        </x14:conditionalFormatting>
        <x14:conditionalFormatting xmlns:xm="http://schemas.microsoft.com/office/excel/2006/main">
          <x14:cfRule type="iconSet" priority="760" id="{6986AA99-9CB0-4711-A3DA-2F6E0A5C796A}">
            <x14:iconSet iconSet="4TrafficLights" showValue="0" custom="1">
              <x14:cfvo type="percent">
                <xm:f>0</xm:f>
              </x14:cfvo>
              <x14:cfvo type="formula">
                <xm:f>-500</xm:f>
              </x14:cfvo>
              <x14:cfvo type="formula">
                <xm:f>0</xm:f>
              </x14:cfvo>
              <x14:cfvo type="formula">
                <xm:f>500</xm:f>
              </x14:cfvo>
              <x14:cfIcon iconSet="NoIcons" iconId="0"/>
              <x14:cfIcon iconSet="3Symbols2" iconId="0"/>
              <x14:cfIcon iconSet="3Symbols2" iconId="2"/>
              <x14:cfIcon iconSet="NoIcons" iconId="0"/>
            </x14:iconSet>
          </x14:cfRule>
          <xm:sqref>Q39:Q47 Q2:Q9 Q11:Q22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A200-DDE0-4D53-B05D-A17D11F5BDB5}">
  <dimension ref="A1:AD263"/>
  <sheetViews>
    <sheetView showGridLines="0" zoomScale="80" zoomScaleNormal="80" workbookViewId="0">
      <selection activeCell="X2" sqref="X2"/>
    </sheetView>
  </sheetViews>
  <sheetFormatPr defaultColWidth="12" defaultRowHeight="13.8" customHeight="1" outlineLevelRow="1" x14ac:dyDescent="0.25"/>
  <cols>
    <col min="1" max="1" width="12.6640625" style="3" customWidth="1"/>
    <col min="2" max="2" width="12" style="3"/>
    <col min="3" max="3" width="30.5546875" style="3" customWidth="1"/>
    <col min="4" max="4" width="14.21875" style="3" customWidth="1"/>
    <col min="5" max="5" width="12.21875" style="3" bestFit="1" customWidth="1"/>
    <col min="6" max="11" width="15.6640625" style="3" customWidth="1"/>
    <col min="12" max="12" width="11" style="3" customWidth="1"/>
    <col min="13" max="13" width="9.77734375" style="3" customWidth="1"/>
    <col min="14" max="14" width="12.77734375" style="3" bestFit="1" customWidth="1"/>
    <col min="15" max="15" width="16.5546875" style="3" bestFit="1" customWidth="1"/>
    <col min="16" max="16" width="14.5546875" style="3" bestFit="1" customWidth="1"/>
    <col min="17" max="17" width="14.88671875" style="3" bestFit="1" customWidth="1"/>
    <col min="18" max="18" width="13.88671875" style="3" customWidth="1"/>
    <col min="19" max="19" width="18.6640625" style="3" customWidth="1"/>
    <col min="20" max="20" width="15.21875" style="3" bestFit="1" customWidth="1"/>
    <col min="21" max="16384" width="12" style="3"/>
  </cols>
  <sheetData>
    <row r="1" spans="1:30" ht="13.8" customHeight="1" x14ac:dyDescent="0.25">
      <c r="C1" s="150" t="s">
        <v>184</v>
      </c>
      <c r="D1" s="150" t="s">
        <v>90</v>
      </c>
      <c r="E1" s="150" t="s">
        <v>81</v>
      </c>
      <c r="F1" s="150" t="s">
        <v>82</v>
      </c>
      <c r="G1" s="150" t="s">
        <v>83</v>
      </c>
      <c r="H1" s="150" t="s">
        <v>84</v>
      </c>
      <c r="I1" s="150" t="s">
        <v>85</v>
      </c>
      <c r="J1" s="150" t="s">
        <v>86</v>
      </c>
      <c r="K1" s="150" t="s">
        <v>87</v>
      </c>
      <c r="L1" s="150" t="s">
        <v>118</v>
      </c>
      <c r="M1" s="150" t="s">
        <v>119</v>
      </c>
      <c r="N1" s="60" t="s">
        <v>623</v>
      </c>
      <c r="O1" s="60" t="s">
        <v>624</v>
      </c>
      <c r="P1" s="150" t="s">
        <v>191</v>
      </c>
      <c r="Q1" s="150" t="s">
        <v>185</v>
      </c>
      <c r="R1" s="150" t="s">
        <v>192</v>
      </c>
      <c r="V1" s="6"/>
      <c r="W1" s="4"/>
      <c r="X1" s="3" t="s">
        <v>117</v>
      </c>
      <c r="AD1" s="4"/>
    </row>
    <row r="2" spans="1:30" ht="13.8" customHeight="1" outlineLevel="1" x14ac:dyDescent="0.25">
      <c r="A2" s="13" t="s">
        <v>189</v>
      </c>
      <c r="C2" s="152" t="s">
        <v>91</v>
      </c>
      <c r="D2" s="152" t="s">
        <v>59</v>
      </c>
      <c r="E2" s="153">
        <f>INDEX(Table_Sheet1[#All],MATCH(Equities!$X$2,Data!A:A,0),MATCH(Equities!$D2,Table_Sheet1[#Headers],0))</f>
        <v>567.1500244140625</v>
      </c>
      <c r="F2" s="154">
        <f ca="1">E2/INDEX(Table_Sheet1[#All],MATCH(Equities!$X$3,Data!A:A,0),MATCH(Equities!$D2,Table_Sheet1[#Headers],0))-1</f>
        <v>7.7113535194741623E-3</v>
      </c>
      <c r="G2" s="155">
        <f ca="1">E2/INDEX(Table_Sheet1[#All],MATCH(Equities!$X$4,Data!A:A,0),MATCH(Equities!$D2,Table_Sheet1[#Headers],0))-1</f>
        <v>1.1720016989413606E-2</v>
      </c>
      <c r="H2" s="156">
        <f ca="1">E2/INDEX(Table_Sheet1[#All],MATCH(Equities!$X$5,Data!A:A,0),MATCH(Equities!$D2,Table_Sheet1[#Headers],0))-1</f>
        <v>-6.0013858752004157E-2</v>
      </c>
      <c r="I2" s="156">
        <f ca="1">E2/INDEX(Table_Sheet1[#All],MATCH(Equities!$X$6,Data!A:A,0),MATCH(Equities!$D2,Table_Sheet1[#Headers],0))-1</f>
        <v>-6.321593186574781E-2</v>
      </c>
      <c r="J2" s="156">
        <f ca="1">E2/INDEX(Table_Sheet1[#All],MATCH(Equities!$X$7,Data!A:A,0),MATCH(Equities!$D2,Table_Sheet1[#Headers],0))-1</f>
        <v>1.3736000588243202E-2</v>
      </c>
      <c r="K2" s="156">
        <f ca="1">E2/INDEX(Table_Sheet1[#All],MATCH(Equities!$X$8,Data!A:A,0),MATCH(Equities!$D2,Table_Sheet1[#Headers],0))-1</f>
        <v>0.12320924871533689</v>
      </c>
      <c r="L2" s="157">
        <f>E2/(AVERAGE(INDEX(Data!$2:$21,0,MATCH(Equities!$D2,Table_Sheet1[#Headers],0))))-1</f>
        <v>-2.6270812317786052E-2</v>
      </c>
      <c r="M2" s="157">
        <f>E2/(AVERAGE(INDEX(Data!$2:$51,0,MATCH(Equities!$D2,Table_Sheet1[#Headers],0))))-1</f>
        <v>-4.2259425990522126E-2</v>
      </c>
      <c r="N2" s="157">
        <f>(AVERAGE(INDEX(Data!$2:$21,0,MATCH(Equities!$D2,Table_Sheet1[#Headers],0))))-AVERAGE(INDEX(Data!$2:$51,0,MATCH(Equities!$D2,Table_Sheet1[#Headers],0)))</f>
        <v>-9.7235015869140398</v>
      </c>
      <c r="O2" s="157">
        <f>(AVERAGE(INDEX(Data!$2:$51,0,MATCH(Equities!$D2,Table_Sheet1[#Headers],0))))-AVERAGE(INDEX(Data!$2:$101,0,MATCH(Equities!$D2,Table_Sheet1[#Headers],0)))</f>
        <v>0.533298950195217</v>
      </c>
      <c r="P2" s="157">
        <f>(AVERAGE(INDEX(Data!$2:$51,0,MATCH(Equities!$D2,Table_Sheet1[#Headers],0))))-AVERAGE(INDEX(Data!$2:$201,0,MATCH(Equities!$D2,Table_Sheet1[#Headers],0)))</f>
        <v>21.585675659179628</v>
      </c>
      <c r="Q2" s="158">
        <f>E2/MIN(INDEX(Table_Sheet1[#All],0,MATCH(Equities!$D2,Table_Sheet1[#Headers],0)))-1</f>
        <v>0.15648639036795053</v>
      </c>
      <c r="R2" s="159">
        <f>1-(-(E2/MAX(INDEX(Table_Sheet1[#All],0,MATCH(Equities!$D2,Table_Sheet1[#Headers],0)))-1))</f>
        <v>0.92530962947030271</v>
      </c>
      <c r="V2" s="2"/>
      <c r="X2" s="4">
        <f>Table_Sheet1[[#This Row],[Date]]</f>
        <v>45733</v>
      </c>
      <c r="AD2" s="4"/>
    </row>
    <row r="3" spans="1:30" ht="13.8" customHeight="1" outlineLevel="1" x14ac:dyDescent="0.25">
      <c r="C3" s="152" t="s">
        <v>92</v>
      </c>
      <c r="D3" s="152" t="s">
        <v>60</v>
      </c>
      <c r="E3" s="153">
        <f>INDEX(Table_Sheet1[#All],MATCH(Equities!$X$2,Data!A:A,0),MATCH(Equities!$D3,Table_Sheet1[#Headers],0))</f>
        <v>482.76998901367188</v>
      </c>
      <c r="F3" s="154">
        <f ca="1">E3/INDEX(Table_Sheet1[#All],MATCH(Equities!$X$3,Data!A:A,0),MATCH(Equities!$D3,Table_Sheet1[#Headers],0))-1</f>
        <v>6.483728740813044E-3</v>
      </c>
      <c r="G3" s="155">
        <f ca="1">E3/INDEX(Table_Sheet1[#All],MATCH(Equities!$X$4,Data!A:A,0),MATCH(Equities!$D3,Table_Sheet1[#Headers],0))-1</f>
        <v>2.1238292035650197E-2</v>
      </c>
      <c r="H3" s="156">
        <f ca="1">E3/INDEX(Table_Sheet1[#All],MATCH(Equities!$X$5,Data!A:A,0),MATCH(Equities!$D3,Table_Sheet1[#Headers],0))-1</f>
        <v>-8.6182093188196807E-2</v>
      </c>
      <c r="I3" s="156">
        <f ca="1">E3/INDEX(Table_Sheet1[#All],MATCH(Equities!$X$6,Data!A:A,0),MATCH(Equities!$D3,Table_Sheet1[#Headers],0))-1</f>
        <v>-8.7506608903246796E-2</v>
      </c>
      <c r="J3" s="156">
        <f ca="1">E3/INDEX(Table_Sheet1[#All],MATCH(Equities!$X$7,Data!A:A,0),MATCH(Equities!$D3,Table_Sheet1[#Headers],0))-1</f>
        <v>2.2678321671540491E-2</v>
      </c>
      <c r="K3" s="156">
        <f ca="1">E3/INDEX(Table_Sheet1[#All],MATCH(Equities!$X$8,Data!A:A,0),MATCH(Equities!$D3,Table_Sheet1[#Headers],0))-1</f>
        <v>0.11918991666887147</v>
      </c>
      <c r="L3" s="157">
        <f>E3/(AVERAGE(INDEX(Data!$2:$21,0,MATCH(Equities!$D3,Table_Sheet1[#Headers],0))))-1</f>
        <v>-3.6868816941286964E-2</v>
      </c>
      <c r="M3" s="157">
        <f>E3/(AVERAGE(INDEX(Data!$2:$51,0,MATCH(Equities!$D3,Table_Sheet1[#Headers],0))))-1</f>
        <v>-6.0044483238188895E-2</v>
      </c>
      <c r="N3" s="157">
        <f>(AVERAGE(INDEX(Data!$2:$21,0,MATCH(Equities!$D3,Table_Sheet1[#Headers],0))))-AVERAGE(INDEX(Data!$2:$51,0,MATCH(Equities!$D3,Table_Sheet1[#Headers],0)))</f>
        <v>-12.358898010253938</v>
      </c>
      <c r="O3" s="157">
        <f>(AVERAGE(INDEX(Data!$2:$51,0,MATCH(Equities!$D3,Table_Sheet1[#Headers],0))))-AVERAGE(INDEX(Data!$2:$101,0,MATCH(Equities!$D3,Table_Sheet1[#Headers],0)))</f>
        <v>1.9307894897460756</v>
      </c>
      <c r="P3" s="157">
        <f>(AVERAGE(INDEX(Data!$2:$51,0,MATCH(Equities!$D3,Table_Sheet1[#Headers],0))))-AVERAGE(INDEX(Data!$2:$201,0,MATCH(Equities!$D3,Table_Sheet1[#Headers],0)))</f>
        <v>21.080373535156241</v>
      </c>
      <c r="Q3" s="158">
        <f>E3/MIN(INDEX(Table_Sheet1[#All],0,MATCH(Equities!$D3,Table_Sheet1[#Headers],0)))-1</f>
        <v>0.16965549988269735</v>
      </c>
      <c r="R3" s="159">
        <f>1-(-(E3/MAX(INDEX(Table_Sheet1[#All],0,MATCH(Equities!$D3,Table_Sheet1[#Headers],0)))-1))</f>
        <v>0.8948138559030967</v>
      </c>
      <c r="X3" s="4">
        <f ca="1">OFFSET(Data!A2,1,0)</f>
        <v>45730</v>
      </c>
      <c r="AD3" s="4"/>
    </row>
    <row r="4" spans="1:30" ht="13.8" customHeight="1" outlineLevel="1" x14ac:dyDescent="0.25">
      <c r="C4" s="152" t="s">
        <v>186</v>
      </c>
      <c r="D4" s="152" t="s">
        <v>61</v>
      </c>
      <c r="E4" s="153">
        <f>INDEX(Table_Sheet1[#All],MATCH(Equities!$X$2,Data!A:A,0),MATCH(Equities!$D4,Table_Sheet1[#Headers],0))</f>
        <v>205.44999694824219</v>
      </c>
      <c r="F4" s="154">
        <f ca="1">E4/INDEX(Table_Sheet1[#All],MATCH(Equities!$X$3,Data!A:A,0),MATCH(Equities!$D4,Table_Sheet1[#Headers],0))-1</f>
        <v>1.2617662606806634E-2</v>
      </c>
      <c r="G4" s="155">
        <f ca="1">E4/INDEX(Table_Sheet1[#All],MATCH(Equities!$X$4,Data!A:A,0),MATCH(Equities!$D4,Table_Sheet1[#Headers],0))-1</f>
        <v>2.331021853956905E-2</v>
      </c>
      <c r="H4" s="156">
        <f ca="1">E4/INDEX(Table_Sheet1[#All],MATCH(Equities!$X$5,Data!A:A,0),MATCH(Equities!$D4,Table_Sheet1[#Headers],0))-1</f>
        <v>-8.1253906473897297E-2</v>
      </c>
      <c r="I4" s="156">
        <f ca="1">E4/INDEX(Table_Sheet1[#All],MATCH(Equities!$X$6,Data!A:A,0),MATCH(Equities!$D4,Table_Sheet1[#Headers],0))-1</f>
        <v>-0.1333642543330753</v>
      </c>
      <c r="J4" s="156">
        <f ca="1">E4/INDEX(Table_Sheet1[#All],MATCH(Equities!$X$7,Data!A:A,0),MATCH(Equities!$D4,Table_Sheet1[#Headers],0))-1</f>
        <v>-5.7640387871359722E-2</v>
      </c>
      <c r="K4" s="156">
        <f ca="1">E4/INDEX(Table_Sheet1[#All],MATCH(Equities!$X$8,Data!A:A,0),MATCH(Equities!$D4,Table_Sheet1[#Headers],0))-1</f>
        <v>2.6959146701617698E-2</v>
      </c>
      <c r="L4" s="157">
        <f>E4/(AVERAGE(INDEX(Data!$2:$21,0,MATCH(Equities!$D4,Table_Sheet1[#Headers],0))))-1</f>
        <v>-2.4921583267906833E-2</v>
      </c>
      <c r="M4" s="157">
        <f>E4/(AVERAGE(INDEX(Data!$2:$51,0,MATCH(Equities!$D4,Table_Sheet1[#Headers],0))))-1</f>
        <v>-6.3597873248456338E-2</v>
      </c>
      <c r="N4" s="157">
        <f>(AVERAGE(INDEX(Data!$2:$21,0,MATCH(Equities!$D4,Table_Sheet1[#Headers],0))))-AVERAGE(INDEX(Data!$2:$51,0,MATCH(Equities!$D4,Table_Sheet1[#Headers],0)))</f>
        <v>-8.7025997924804699</v>
      </c>
      <c r="O4" s="157">
        <f>(AVERAGE(INDEX(Data!$2:$51,0,MATCH(Equities!$D4,Table_Sheet1[#Headers],0))))-AVERAGE(INDEX(Data!$2:$101,0,MATCH(Equities!$D4,Table_Sheet1[#Headers],0)))</f>
        <v>-5.0848493957519736</v>
      </c>
      <c r="P4" s="157">
        <f>(AVERAGE(INDEX(Data!$2:$51,0,MATCH(Equities!$D4,Table_Sheet1[#Headers],0))))-AVERAGE(INDEX(Data!$2:$201,0,MATCH(Equities!$D4,Table_Sheet1[#Headers],0)))</f>
        <v>1.6665241241454964</v>
      </c>
      <c r="Q4" s="158">
        <f>E4/MIN(INDEX(Table_Sheet1[#All],0,MATCH(Equities!$D4,Table_Sheet1[#Headers],0)))-1</f>
        <v>7.5193515924866672E-2</v>
      </c>
      <c r="R4" s="159">
        <f>1-(-(E4/MAX(INDEX(Table_Sheet1[#All],0,MATCH(Equities!$D4,Table_Sheet1[#Headers],0)))-1))</f>
        <v>0.85008250889155867</v>
      </c>
      <c r="X4" s="4">
        <f ca="1">OFFSET(Data!A2,5,0)</f>
        <v>45726</v>
      </c>
    </row>
    <row r="5" spans="1:30" ht="13.8" customHeight="1" outlineLevel="1" x14ac:dyDescent="0.25">
      <c r="B5" s="12"/>
      <c r="C5" s="152" t="s">
        <v>94</v>
      </c>
      <c r="D5" s="152" t="s">
        <v>93</v>
      </c>
      <c r="E5" s="153">
        <f>INDEX(Table_Sheet1[#All],MATCH(Equities!$X$2,Data!A:A,0),MATCH(Equities!$D5,Table_Sheet1[#Headers],0))</f>
        <v>419.20999145507813</v>
      </c>
      <c r="F5" s="154">
        <f ca="1">E5/INDEX(Table_Sheet1[#All],MATCH(Equities!$X$3,Data!A:A,0),MATCH(Equities!$D5,Table_Sheet1[#Headers],0))-1</f>
        <v>9.2690828180210794E-3</v>
      </c>
      <c r="G5" s="155">
        <f ca="1">E5/INDEX(Table_Sheet1[#All],MATCH(Equities!$X$4,Data!A:A,0),MATCH(Equities!$D5,Table_Sheet1[#Headers],0))-1</f>
        <v>-6.6747428023361532E-4</v>
      </c>
      <c r="H5" s="156">
        <f ca="1">E5/INDEX(Table_Sheet1[#All],MATCH(Equities!$X$5,Data!A:A,0),MATCH(Equities!$D5,Table_Sheet1[#Headers],0))-1</f>
        <v>-5.3636140234387231E-2</v>
      </c>
      <c r="I5" s="156">
        <f ca="1">E5/INDEX(Table_Sheet1[#All],MATCH(Equities!$X$6,Data!A:A,0),MATCH(Equities!$D5,Table_Sheet1[#Headers],0))-1</f>
        <v>-4.8142531039350955E-2</v>
      </c>
      <c r="J5" s="156">
        <f ca="1">E5/INDEX(Table_Sheet1[#All],MATCH(Equities!$X$7,Data!A:A,0),MATCH(Equities!$D5,Table_Sheet1[#Headers],0))-1</f>
        <v>1.3421346760360553E-2</v>
      </c>
      <c r="K5" s="156">
        <f ca="1">E5/INDEX(Table_Sheet1[#All],MATCH(Equities!$X$8,Data!A:A,0),MATCH(Equities!$D5,Table_Sheet1[#Headers],0))-1</f>
        <v>9.8718930577179176E-2</v>
      </c>
      <c r="L5" s="157">
        <f>E5/(AVERAGE(INDEX(Data!$2:$21,0,MATCH(Equities!$D5,Table_Sheet1[#Headers],0))))-1</f>
        <v>-2.244242947647701E-2</v>
      </c>
      <c r="M5" s="157">
        <f>E5/(AVERAGE(INDEX(Data!$2:$51,0,MATCH(Equities!$D5,Table_Sheet1[#Headers],0))))-1</f>
        <v>-3.4759402042452425E-2</v>
      </c>
      <c r="N5" s="157">
        <f>(AVERAGE(INDEX(Data!$2:$21,0,MATCH(Equities!$D5,Table_Sheet1[#Headers],0))))-AVERAGE(INDEX(Data!$2:$51,0,MATCH(Equities!$D5,Table_Sheet1[#Headers],0)))</f>
        <v>-5.4721459960937295</v>
      </c>
      <c r="O5" s="157">
        <f>(AVERAGE(INDEX(Data!$2:$51,0,MATCH(Equities!$D5,Table_Sheet1[#Headers],0))))-AVERAGE(INDEX(Data!$2:$101,0,MATCH(Equities!$D5,Table_Sheet1[#Headers],0)))</f>
        <v>0.70865173339842613</v>
      </c>
      <c r="P5" s="157">
        <f>(AVERAGE(INDEX(Data!$2:$51,0,MATCH(Equities!$D5,Table_Sheet1[#Headers],0))))-AVERAGE(INDEX(Data!$2:$201,0,MATCH(Equities!$D5,Table_Sheet1[#Headers],0)))</f>
        <v>16.744491119384747</v>
      </c>
      <c r="Q5" s="158">
        <f>E5/MIN(INDEX(Table_Sheet1[#All],0,MATCH(Equities!$D5,Table_Sheet1[#Headers],0)))-1</f>
        <v>0.12693603679722032</v>
      </c>
      <c r="R5" s="159">
        <f>1-(-(E5/MAX(INDEX(Table_Sheet1[#All],0,MATCH(Equities!$D5,Table_Sheet1[#Headers],0)))-1))</f>
        <v>0.93406329859145321</v>
      </c>
      <c r="X5" s="4">
        <f ca="1">OFFSET(Data!A2,22,0)</f>
        <v>45700</v>
      </c>
    </row>
    <row r="6" spans="1:30" ht="13.8" customHeight="1" outlineLevel="1" x14ac:dyDescent="0.25">
      <c r="C6" s="152" t="s">
        <v>95</v>
      </c>
      <c r="D6" s="152" t="s">
        <v>76</v>
      </c>
      <c r="E6" s="153">
        <f>INDEX(Table_Sheet1[#All],MATCH(Equities!$X$2,Data!A:A,0),MATCH(Equities!$D6,Table_Sheet1[#Headers],0))</f>
        <v>89.569999694824219</v>
      </c>
      <c r="F6" s="154">
        <f ca="1">E6/INDEX(Table_Sheet1[#All],MATCH(Equities!$X$3,Data!A:A,0),MATCH(Equities!$D6,Table_Sheet1[#Headers],0))-1</f>
        <v>1.6339526679724381E-2</v>
      </c>
      <c r="G6" s="155">
        <f ca="1">E6/INDEX(Table_Sheet1[#All],MATCH(Equities!$X$4,Data!A:A,0),MATCH(Equities!$D6,Table_Sheet1[#Headers],0))-1</f>
        <v>1.7147424234547959E-2</v>
      </c>
      <c r="H6" s="156">
        <f ca="1">E6/INDEX(Table_Sheet1[#All],MATCH(Equities!$X$5,Data!A:A,0),MATCH(Equities!$D6,Table_Sheet1[#Headers],0))-1</f>
        <v>-6.3075302045419779E-2</v>
      </c>
      <c r="I6" s="156">
        <f ca="1">E6/INDEX(Table_Sheet1[#All],MATCH(Equities!$X$6,Data!A:A,0),MATCH(Equities!$D6,Table_Sheet1[#Headers],0))-1</f>
        <v>-5.6951972753738866E-2</v>
      </c>
      <c r="J6" s="156">
        <f ca="1">E6/INDEX(Table_Sheet1[#All],MATCH(Equities!$X$7,Data!A:A,0),MATCH(Equities!$D6,Table_Sheet1[#Headers],0))-1</f>
        <v>1.6462279588362883E-2</v>
      </c>
      <c r="K6" s="156">
        <f ca="1">E6/INDEX(Table_Sheet1[#All],MATCH(Equities!$X$8,Data!A:A,0),MATCH(Equities!$D6,Table_Sheet1[#Headers],0))-1</f>
        <v>3.7150550505804514E-2</v>
      </c>
      <c r="L6" s="157">
        <f>E6/(AVERAGE(INDEX(Data!$2:$21,0,MATCH(Equities!$D6,Table_Sheet1[#Headers],0))))-1</f>
        <v>-2.4982315941345257E-2</v>
      </c>
      <c r="M6" s="157">
        <f>E6/(AVERAGE(INDEX(Data!$2:$51,0,MATCH(Equities!$D6,Table_Sheet1[#Headers],0))))-1</f>
        <v>-3.3904490231458029E-2</v>
      </c>
      <c r="N6" s="157">
        <f>(AVERAGE(INDEX(Data!$2:$21,0,MATCH(Equities!$D6,Table_Sheet1[#Headers],0))))-AVERAGE(INDEX(Data!$2:$51,0,MATCH(Equities!$D6,Table_Sheet1[#Headers],0)))</f>
        <v>-0.84840011596679688</v>
      </c>
      <c r="O6" s="157">
        <f>(AVERAGE(INDEX(Data!$2:$51,0,MATCH(Equities!$D6,Table_Sheet1[#Headers],0))))-AVERAGE(INDEX(Data!$2:$101,0,MATCH(Equities!$D6,Table_Sheet1[#Headers],0)))</f>
        <v>0.13419509887695824</v>
      </c>
      <c r="P6" s="157">
        <f>(AVERAGE(INDEX(Data!$2:$51,0,MATCH(Equities!$D6,Table_Sheet1[#Headers],0))))-AVERAGE(INDEX(Data!$2:$201,0,MATCH(Equities!$D6,Table_Sheet1[#Headers],0)))</f>
        <v>2.355215911865244</v>
      </c>
      <c r="Q6" s="158">
        <f>E6/MIN(INDEX(Table_Sheet1[#All],0,MATCH(Equities!$D6,Table_Sheet1[#Headers],0)))-1</f>
        <v>9.1701026848784783E-2</v>
      </c>
      <c r="R6" s="159">
        <f>1-(-(E6/MAX(INDEX(Table_Sheet1[#All],0,MATCH(Equities!$D6,Table_Sheet1[#Headers],0)))-1))</f>
        <v>0.91416612192313995</v>
      </c>
      <c r="X6" s="4">
        <f ca="1">OFFSET(Data!A2,63,0)</f>
        <v>45637</v>
      </c>
    </row>
    <row r="7" spans="1:30" ht="13.8" customHeight="1" outlineLevel="1" x14ac:dyDescent="0.25">
      <c r="C7" s="152" t="s">
        <v>96</v>
      </c>
      <c r="D7" s="152" t="s">
        <v>77</v>
      </c>
      <c r="E7" s="153">
        <f>INDEX(Table_Sheet1[#All],MATCH(Equities!$X$2,Data!A:A,0),MATCH(Equities!$D7,Table_Sheet1[#Headers],0))</f>
        <v>174.99000549316409</v>
      </c>
      <c r="F7" s="154">
        <f ca="1">E7/INDEX(Table_Sheet1[#All],MATCH(Equities!$X$3,Data!A:A,0),MATCH(Equities!$D7,Table_Sheet1[#Headers],0))-1</f>
        <v>1.3494739844987169E-2</v>
      </c>
      <c r="G7" s="155">
        <f ca="1">E7/INDEX(Table_Sheet1[#All],MATCH(Equities!$X$4,Data!A:A,0),MATCH(Equities!$D7,Table_Sheet1[#Headers],0))-1</f>
        <v>4.5350663533973989E-3</v>
      </c>
      <c r="H7" s="156">
        <f ca="1">E7/INDEX(Table_Sheet1[#All],MATCH(Equities!$X$5,Data!A:A,0),MATCH(Equities!$D7,Table_Sheet1[#Headers],0))-1</f>
        <v>-2.6210303478383934E-2</v>
      </c>
      <c r="I7" s="156">
        <f ca="1">E7/INDEX(Table_Sheet1[#All],MATCH(Equities!$X$6,Data!A:A,0),MATCH(Equities!$D7,Table_Sheet1[#Headers],0))-1</f>
        <v>-4.2860895010562228E-2</v>
      </c>
      <c r="J7" s="156">
        <f ca="1">E7/INDEX(Table_Sheet1[#All],MATCH(Equities!$X$7,Data!A:A,0),MATCH(Equities!$D7,Table_Sheet1[#Headers],0))-1</f>
        <v>-1.3773990738212838E-3</v>
      </c>
      <c r="K7" s="156">
        <f ca="1">E7/INDEX(Table_Sheet1[#All],MATCH(Equities!$X$8,Data!A:A,0),MATCH(Equities!$D7,Table_Sheet1[#Headers],0))-1</f>
        <v>8.1015874368465246E-2</v>
      </c>
      <c r="L7" s="157">
        <f>E7/(AVERAGE(INDEX(Data!$2:$21,0,MATCH(Equities!$D7,Table_Sheet1[#Headers],0))))-1</f>
        <v>-1.202571679705644E-2</v>
      </c>
      <c r="M7" s="157">
        <f>E7/(AVERAGE(INDEX(Data!$2:$51,0,MATCH(Equities!$D7,Table_Sheet1[#Headers],0))))-1</f>
        <v>-1.9734133307695467E-2</v>
      </c>
      <c r="N7" s="157">
        <f>(AVERAGE(INDEX(Data!$2:$21,0,MATCH(Equities!$D7,Table_Sheet1[#Headers],0))))-AVERAGE(INDEX(Data!$2:$51,0,MATCH(Equities!$D7,Table_Sheet1[#Headers],0)))</f>
        <v>-1.3928004455566452</v>
      </c>
      <c r="O7" s="157">
        <f>(AVERAGE(INDEX(Data!$2:$51,0,MATCH(Equities!$D7,Table_Sheet1[#Headers],0))))-AVERAGE(INDEX(Data!$2:$101,0,MATCH(Equities!$D7,Table_Sheet1[#Headers],0)))</f>
        <v>-1.0745431518554653</v>
      </c>
      <c r="P7" s="157">
        <f>(AVERAGE(INDEX(Data!$2:$51,0,MATCH(Equities!$D7,Table_Sheet1[#Headers],0))))-AVERAGE(INDEX(Data!$2:$201,0,MATCH(Equities!$D7,Table_Sheet1[#Headers],0)))</f>
        <v>4.0027938842773381</v>
      </c>
      <c r="Q7" s="158">
        <f>E7/MIN(INDEX(Table_Sheet1[#All],0,MATCH(Equities!$D7,Table_Sheet1[#Headers],0)))-1</f>
        <v>0.11177383463474921</v>
      </c>
      <c r="R7" s="159">
        <f>1-(-(E7/MAX(INDEX(Table_Sheet1[#All],0,MATCH(Equities!$D7,Table_Sheet1[#Headers],0)))-1))</f>
        <v>0.93596796659939208</v>
      </c>
      <c r="X7" s="4">
        <f ca="1">OFFSET(Data!A2,123,0)</f>
        <v>45552</v>
      </c>
    </row>
    <row r="8" spans="1:30" ht="13.8" customHeight="1" outlineLevel="1" x14ac:dyDescent="0.25">
      <c r="C8" s="152" t="s">
        <v>106</v>
      </c>
      <c r="D8" s="152" t="s">
        <v>3</v>
      </c>
      <c r="E8" s="153">
        <f>INDEX(Table_Sheet1[#All],MATCH(Equities!$X$2,Data!A:A,0),MATCH(Equities!$D8,Table_Sheet1[#Headers],0))</f>
        <v>197.00999450683591</v>
      </c>
      <c r="F8" s="154">
        <f ca="1">E8/INDEX(Table_Sheet1[#All],MATCH(Equities!$X$3,Data!A:A,0),MATCH(Equities!$D8,Table_Sheet1[#Headers],0))-1</f>
        <v>1.5759916797319917E-3</v>
      </c>
      <c r="G8" s="155">
        <f ca="1">E8/INDEX(Table_Sheet1[#All],MATCH(Equities!$X$4,Data!A:A,0),MATCH(Equities!$D8,Table_Sheet1[#Headers],0))-1</f>
        <v>-6.6556109112690942E-3</v>
      </c>
      <c r="H8" s="156">
        <f ca="1">E8/INDEX(Table_Sheet1[#All],MATCH(Equities!$X$5,Data!A:A,0),MATCH(Equities!$D8,Table_Sheet1[#Headers],0))-1</f>
        <v>-0.11946907271862417</v>
      </c>
      <c r="I8" s="156">
        <f ca="1">E8/INDEX(Table_Sheet1[#All],MATCH(Equities!$X$6,Data!A:A,0),MATCH(Equities!$D8,Table_Sheet1[#Headers],0))-1</f>
        <v>-0.16546867077040617</v>
      </c>
      <c r="J8" s="156">
        <f ca="1">E8/INDEX(Table_Sheet1[#All],MATCH(Equities!$X$7,Data!A:A,0),MATCH(Equities!$D8,Table_Sheet1[#Headers],0))-1</f>
        <v>2.413204268671354E-2</v>
      </c>
      <c r="K8" s="156">
        <f ca="1">E8/INDEX(Table_Sheet1[#All],MATCH(Equities!$X$8,Data!A:A,0),MATCH(Equities!$D8,Table_Sheet1[#Headers],0))-1</f>
        <v>0.11568598037031674</v>
      </c>
      <c r="L8" s="157">
        <f>E8/(AVERAGE(INDEX(Data!$2:$21,0,MATCH(Equities!$D8,Table_Sheet1[#Headers],0))))-1</f>
        <v>-6.076810494974727E-2</v>
      </c>
      <c r="M8" s="157">
        <f>E8/(AVERAGE(INDEX(Data!$2:$51,0,MATCH(Equities!$D8,Table_Sheet1[#Headers],0))))-1</f>
        <v>-0.10587697710322397</v>
      </c>
      <c r="N8" s="157">
        <f>(AVERAGE(INDEX(Data!$2:$21,0,MATCH(Equities!$D8,Table_Sheet1[#Headers],0))))-AVERAGE(INDEX(Data!$2:$51,0,MATCH(Equities!$D8,Table_Sheet1[#Headers],0)))</f>
        <v>-10.582301177978536</v>
      </c>
      <c r="O8" s="157">
        <f>(AVERAGE(INDEX(Data!$2:$51,0,MATCH(Equities!$D8,Table_Sheet1[#Headers],0))))-AVERAGE(INDEX(Data!$2:$101,0,MATCH(Equities!$D8,Table_Sheet1[#Headers],0)))</f>
        <v>1.1411198425292923</v>
      </c>
      <c r="P8" s="157">
        <f>(AVERAGE(INDEX(Data!$2:$51,0,MATCH(Equities!$D8,Table_Sheet1[#Headers],0))))-AVERAGE(INDEX(Data!$2:$201,0,MATCH(Equities!$D8,Table_Sheet1[#Headers],0)))</f>
        <v>17.726242980957039</v>
      </c>
      <c r="Q8" s="158">
        <f>E8/MIN(INDEX(Table_Sheet1[#All],0,MATCH(Equities!$D8,Table_Sheet1[#Headers],0)))-1</f>
        <v>0.16762563695468469</v>
      </c>
      <c r="R8" s="159">
        <f>1-(-(E8/MAX(INDEX(Table_Sheet1[#All],0,MATCH(Equities!$D8,Table_Sheet1[#Headers],0)))-1))</f>
        <v>0.82438860185639984</v>
      </c>
      <c r="X8" s="4">
        <f ca="1">OFFSET(Data!A2,250,0)</f>
        <v>45366</v>
      </c>
    </row>
    <row r="9" spans="1:30" ht="13.8" customHeight="1" outlineLevel="1" x14ac:dyDescent="0.25">
      <c r="C9" s="152" t="s">
        <v>107</v>
      </c>
      <c r="D9" s="152" t="s">
        <v>4</v>
      </c>
      <c r="E9" s="153">
        <f>INDEX(Table_Sheet1[#All],MATCH(Equities!$X$2,Data!A:A,0),MATCH(Equities!$D9,Table_Sheet1[#Headers],0))</f>
        <v>80.669998168945313</v>
      </c>
      <c r="F9" s="154">
        <f ca="1">E9/INDEX(Table_Sheet1[#All],MATCH(Equities!$X$3,Data!A:A,0),MATCH(Equities!$D9,Table_Sheet1[#Headers],0))-1</f>
        <v>1.4589309540293138E-2</v>
      </c>
      <c r="G9" s="155">
        <f ca="1">E9/INDEX(Table_Sheet1[#All],MATCH(Equities!$X$4,Data!A:A,0),MATCH(Equities!$D9,Table_Sheet1[#Headers],0))-1</f>
        <v>-2.4310620812910688E-2</v>
      </c>
      <c r="H9" s="156">
        <f ca="1">E9/INDEX(Table_Sheet1[#All],MATCH(Equities!$X$5,Data!A:A,0),MATCH(Equities!$D9,Table_Sheet1[#Headers],0))-1</f>
        <v>1.4896972394948804E-3</v>
      </c>
      <c r="I9" s="156">
        <f ca="1">E9/INDEX(Table_Sheet1[#All],MATCH(Equities!$X$6,Data!A:A,0),MATCH(Equities!$D9,Table_Sheet1[#Headers],0))-1</f>
        <v>-8.8757621083161986E-3</v>
      </c>
      <c r="J9" s="156">
        <f ca="1">E9/INDEX(Table_Sheet1[#All],MATCH(Equities!$X$7,Data!A:A,0),MATCH(Equities!$D9,Table_Sheet1[#Headers],0))-1</f>
        <v>-2.0919672207046602E-2</v>
      </c>
      <c r="K9" s="156">
        <f ca="1">E9/INDEX(Table_Sheet1[#All],MATCH(Equities!$X$8,Data!A:A,0),MATCH(Equities!$D9,Table_Sheet1[#Headers],0))-1</f>
        <v>9.8068240800377682E-2</v>
      </c>
      <c r="L9" s="157">
        <f>E9/(AVERAGE(INDEX(Data!$2:$21,0,MATCH(Equities!$D9,Table_Sheet1[#Headers],0))))-1</f>
        <v>-1.3711717248761524E-2</v>
      </c>
      <c r="M9" s="157">
        <f>E9/(AVERAGE(INDEX(Data!$2:$51,0,MATCH(Equities!$D9,Table_Sheet1[#Headers],0))))-1</f>
        <v>1.0965572534909596E-2</v>
      </c>
      <c r="N9" s="157">
        <f>(AVERAGE(INDEX(Data!$2:$21,0,MATCH(Equities!$D9,Table_Sheet1[#Headers],0))))-AVERAGE(INDEX(Data!$2:$51,0,MATCH(Equities!$D9,Table_Sheet1[#Headers],0)))</f>
        <v>1.9964997863769582</v>
      </c>
      <c r="O9" s="157">
        <f>(AVERAGE(INDEX(Data!$2:$51,0,MATCH(Equities!$D9,Table_Sheet1[#Headers],0))))-AVERAGE(INDEX(Data!$2:$101,0,MATCH(Equities!$D9,Table_Sheet1[#Headers],0)))</f>
        <v>-0.34950599670411009</v>
      </c>
      <c r="P9" s="157">
        <f>(AVERAGE(INDEX(Data!$2:$51,0,MATCH(Equities!$D9,Table_Sheet1[#Headers],0))))-AVERAGE(INDEX(Data!$2:$201,0,MATCH(Equities!$D9,Table_Sheet1[#Headers],0)))</f>
        <v>0.3195783615112191</v>
      </c>
      <c r="Q9" s="158">
        <f>E9/MIN(INDEX(Table_Sheet1[#All],0,MATCH(Equities!$D9,Table_Sheet1[#Headers],0)))-1</f>
        <v>0.12658690317625165</v>
      </c>
      <c r="R9" s="159">
        <f>1-(-(E9/MAX(INDEX(Table_Sheet1[#All],0,MATCH(Equities!$D9,Table_Sheet1[#Headers],0)))-1))</f>
        <v>0.96495214881992153</v>
      </c>
    </row>
    <row r="10" spans="1:30" ht="13.8" customHeight="1" outlineLevel="1" x14ac:dyDescent="0.25">
      <c r="C10" s="152" t="s">
        <v>108</v>
      </c>
      <c r="D10" s="152" t="s">
        <v>9</v>
      </c>
      <c r="E10" s="153">
        <f>INDEX(Table_Sheet1[#All],MATCH(Equities!$X$2,Data!A:A,0),MATCH(Equities!$D10,Table_Sheet1[#Headers],0))</f>
        <v>215.42999267578119</v>
      </c>
      <c r="F10" s="154">
        <f ca="1">E10/INDEX(Table_Sheet1[#All],MATCH(Equities!$X$3,Data!A:A,0),MATCH(Equities!$D10,Table_Sheet1[#Headers],0))-1</f>
        <v>6.9645237794324633E-3</v>
      </c>
      <c r="G10" s="155">
        <f ca="1">E10/INDEX(Table_Sheet1[#All],MATCH(Equities!$X$4,Data!A:A,0),MATCH(Equities!$D10,Table_Sheet1[#Headers],0))-1</f>
        <v>2.9534015176970962E-2</v>
      </c>
      <c r="H10" s="156">
        <f ca="1">E10/INDEX(Table_Sheet1[#All],MATCH(Equities!$X$5,Data!A:A,0),MATCH(Equities!$D10,Table_Sheet1[#Headers],0))-1</f>
        <v>-8.6464311827470386E-2</v>
      </c>
      <c r="I10" s="156">
        <f ca="1">E10/INDEX(Table_Sheet1[#All],MATCH(Equities!$X$6,Data!A:A,0),MATCH(Equities!$D10,Table_Sheet1[#Headers],0))-1</f>
        <v>-9.8537897251190776E-2</v>
      </c>
      <c r="J10" s="156">
        <f ca="1">E10/INDEX(Table_Sheet1[#All],MATCH(Equities!$X$7,Data!A:A,0),MATCH(Equities!$D10,Table_Sheet1[#Headers],0))-1</f>
        <v>-1.3685389250496782E-2</v>
      </c>
      <c r="K10" s="156">
        <f ca="1">E10/INDEX(Table_Sheet1[#All],MATCH(Equities!$X$8,Data!A:A,0),MATCH(Equities!$D10,Table_Sheet1[#Headers],0))-1</f>
        <v>5.484319106946911E-2</v>
      </c>
      <c r="L10" s="157">
        <f>E10/(AVERAGE(INDEX(Data!$2:$21,0,MATCH(Equities!$D10,Table_Sheet1[#Headers],0))))-1</f>
        <v>-3.3690552506650095E-2</v>
      </c>
      <c r="M10" s="157">
        <f>E10/(AVERAGE(INDEX(Data!$2:$51,0,MATCH(Equities!$D10,Table_Sheet1[#Headers],0))))-1</f>
        <v>-6.1409464434021621E-2</v>
      </c>
      <c r="N10" s="157">
        <f>(AVERAGE(INDEX(Data!$2:$21,0,MATCH(Equities!$D10,Table_Sheet1[#Headers],0))))-AVERAGE(INDEX(Data!$2:$51,0,MATCH(Equities!$D10,Table_Sheet1[#Headers],0)))</f>
        <v>-6.5840019226074276</v>
      </c>
      <c r="O10" s="157">
        <f>(AVERAGE(INDEX(Data!$2:$51,0,MATCH(Equities!$D10,Table_Sheet1[#Headers],0))))-AVERAGE(INDEX(Data!$2:$101,0,MATCH(Equities!$D10,Table_Sheet1[#Headers],0)))</f>
        <v>-2.117518005371096</v>
      </c>
      <c r="P10" s="157">
        <f>(AVERAGE(INDEX(Data!$2:$51,0,MATCH(Equities!$D10,Table_Sheet1[#Headers],0))))-AVERAGE(INDEX(Data!$2:$201,0,MATCH(Equities!$D10,Table_Sheet1[#Headers],0)))</f>
        <v>3.5577527618408169</v>
      </c>
      <c r="Q10" s="158">
        <f>E10/MIN(INDEX(Table_Sheet1[#All],0,MATCH(Equities!$D10,Table_Sheet1[#Headers],0)))-1</f>
        <v>0.12475879110907684</v>
      </c>
      <c r="R10" s="159">
        <f>1-(-(E10/MAX(INDEX(Table_Sheet1[#All],0,MATCH(Equities!$D10,Table_Sheet1[#Headers],0)))-1))</f>
        <v>0.88954496321332543</v>
      </c>
    </row>
    <row r="11" spans="1:30" ht="13.8" customHeight="1" outlineLevel="1" x14ac:dyDescent="0.25">
      <c r="C11" s="152" t="s">
        <v>109</v>
      </c>
      <c r="D11" s="152" t="s">
        <v>6</v>
      </c>
      <c r="E11" s="153">
        <f>INDEX(Table_Sheet1[#All],MATCH(Equities!$X$2,Data!A:A,0),MATCH(Equities!$D11,Table_Sheet1[#Headers],0))</f>
        <v>49.090000152587891</v>
      </c>
      <c r="F11" s="154">
        <f ca="1">E11/INDEX(Table_Sheet1[#All],MATCH(Equities!$X$3,Data!A:A,0),MATCH(Equities!$D11,Table_Sheet1[#Headers],0))-1</f>
        <v>1.1747726493127386E-2</v>
      </c>
      <c r="G11" s="155">
        <f ca="1">E11/INDEX(Table_Sheet1[#All],MATCH(Equities!$X$4,Data!A:A,0),MATCH(Equities!$D11,Table_Sheet1[#Headers],0))-1</f>
        <v>2.2282375773097884E-2</v>
      </c>
      <c r="H11" s="156">
        <f ca="1">E11/INDEX(Table_Sheet1[#All],MATCH(Equities!$X$5,Data!A:A,0),MATCH(Equities!$D11,Table_Sheet1[#Headers],0))-1</f>
        <v>-4.4197827702248005E-2</v>
      </c>
      <c r="I11" s="156">
        <f ca="1">E11/INDEX(Table_Sheet1[#All],MATCH(Equities!$X$6,Data!A:A,0),MATCH(Equities!$D11,Table_Sheet1[#Headers],0))-1</f>
        <v>-1.0053131187577113E-2</v>
      </c>
      <c r="J11" s="156">
        <f ca="1">E11/INDEX(Table_Sheet1[#All],MATCH(Equities!$X$7,Data!A:A,0),MATCH(Equities!$D11,Table_Sheet1[#Headers],0))-1</f>
        <v>9.1509943198203825E-2</v>
      </c>
      <c r="K11" s="156">
        <f ca="1">E11/INDEX(Table_Sheet1[#All],MATCH(Equities!$X$8,Data!A:A,0),MATCH(Equities!$D11,Table_Sheet1[#Headers],0))-1</f>
        <v>0.22238483346559046</v>
      </c>
      <c r="L11" s="157">
        <f>E11/(AVERAGE(INDEX(Data!$2:$21,0,MATCH(Equities!$D11,Table_Sheet1[#Headers],0))))-1</f>
        <v>-1.9474675381757178E-2</v>
      </c>
      <c r="M11" s="157">
        <f>E11/(AVERAGE(INDEX(Data!$2:$51,0,MATCH(Equities!$D11,Table_Sheet1[#Headers],0))))-1</f>
        <v>-2.2808431253234063E-2</v>
      </c>
      <c r="N11" s="157">
        <f>(AVERAGE(INDEX(Data!$2:$21,0,MATCH(Equities!$D11,Table_Sheet1[#Headers],0))))-AVERAGE(INDEX(Data!$2:$51,0,MATCH(Equities!$D11,Table_Sheet1[#Headers],0)))</f>
        <v>-0.17080017089843125</v>
      </c>
      <c r="O11" s="157">
        <f>(AVERAGE(INDEX(Data!$2:$51,0,MATCH(Equities!$D11,Table_Sheet1[#Headers],0))))-AVERAGE(INDEX(Data!$2:$101,0,MATCH(Equities!$D11,Table_Sheet1[#Headers],0)))</f>
        <v>0.71880573272704851</v>
      </c>
      <c r="P11" s="157">
        <f>(AVERAGE(INDEX(Data!$2:$51,0,MATCH(Equities!$D11,Table_Sheet1[#Headers],0))))-AVERAGE(INDEX(Data!$2:$201,0,MATCH(Equities!$D11,Table_Sheet1[#Headers],0)))</f>
        <v>3.9258879089355432</v>
      </c>
      <c r="Q11" s="158">
        <f>E11/MIN(INDEX(Table_Sheet1[#All],0,MATCH(Equities!$D11,Table_Sheet1[#Headers],0)))-1</f>
        <v>0.25471227070699798</v>
      </c>
      <c r="R11" s="159">
        <f>1-(-(E11/MAX(INDEX(Table_Sheet1[#All],0,MATCH(Equities!$D11,Table_Sheet1[#Headers],0)))-1))</f>
        <v>0.94060167549928586</v>
      </c>
    </row>
    <row r="12" spans="1:30" ht="13.8" customHeight="1" outlineLevel="1" x14ac:dyDescent="0.25">
      <c r="C12" s="152" t="s">
        <v>110</v>
      </c>
      <c r="D12" s="152" t="s">
        <v>5</v>
      </c>
      <c r="E12" s="153">
        <f>INDEX(Table_Sheet1[#All],MATCH(Equities!$X$2,Data!A:A,0),MATCH(Equities!$D12,Table_Sheet1[#Headers],0))</f>
        <v>91.190002441406236</v>
      </c>
      <c r="F12" s="154">
        <f ca="1">E12/INDEX(Table_Sheet1[#All],MATCH(Equities!$X$3,Data!A:A,0),MATCH(Equities!$D12,Table_Sheet1[#Headers],0))-1</f>
        <v>1.5931375569771422E-2</v>
      </c>
      <c r="G12" s="155">
        <f ca="1">E12/INDEX(Table_Sheet1[#All],MATCH(Equities!$X$4,Data!A:A,0),MATCH(Equities!$D12,Table_Sheet1[#Headers],0))-1</f>
        <v>3.5308816368065044E-2</v>
      </c>
      <c r="H12" s="156">
        <f ca="1">E12/INDEX(Table_Sheet1[#All],MATCH(Equities!$X$5,Data!A:A,0),MATCH(Equities!$D12,Table_Sheet1[#Headers],0))-1</f>
        <v>2.4146467921969172E-2</v>
      </c>
      <c r="I12" s="156">
        <f ca="1">E12/INDEX(Table_Sheet1[#All],MATCH(Equities!$X$6,Data!A:A,0),MATCH(Equities!$D12,Table_Sheet1[#Headers],0))-1</f>
        <v>1.720155651772215E-2</v>
      </c>
      <c r="J12" s="156">
        <f ca="1">E12/INDEX(Table_Sheet1[#All],MATCH(Equities!$X$7,Data!A:A,0),MATCH(Equities!$D12,Table_Sheet1[#Headers],0))-1</f>
        <v>5.6694930763130369E-2</v>
      </c>
      <c r="K12" s="156">
        <f ca="1">E12/INDEX(Table_Sheet1[#All],MATCH(Equities!$X$8,Data!A:A,0),MATCH(Equities!$D12,Table_Sheet1[#Headers],0))-1</f>
        <v>2.8989059401964168E-2</v>
      </c>
      <c r="L12" s="157">
        <f>E12/(AVERAGE(INDEX(Data!$2:$21,0,MATCH(Equities!$D12,Table_Sheet1[#Headers],0))))-1</f>
        <v>2.3060685893650401E-2</v>
      </c>
      <c r="M12" s="157">
        <f>E12/(AVERAGE(INDEX(Data!$2:$51,0,MATCH(Equities!$D12,Table_Sheet1[#Headers],0))))-1</f>
        <v>1.7341351720116416E-2</v>
      </c>
      <c r="N12" s="157">
        <f>(AVERAGE(INDEX(Data!$2:$21,0,MATCH(Equities!$D12,Table_Sheet1[#Headers],0))))-AVERAGE(INDEX(Data!$2:$51,0,MATCH(Equities!$D12,Table_Sheet1[#Headers],0)))</f>
        <v>-0.50110023498534417</v>
      </c>
      <c r="O12" s="157">
        <f>(AVERAGE(INDEX(Data!$2:$51,0,MATCH(Equities!$D12,Table_Sheet1[#Headers],0))))-AVERAGE(INDEX(Data!$2:$101,0,MATCH(Equities!$D12,Table_Sheet1[#Headers],0)))</f>
        <v>-0.20381042480468636</v>
      </c>
      <c r="P12" s="157">
        <f>(AVERAGE(INDEX(Data!$2:$51,0,MATCH(Equities!$D12,Table_Sheet1[#Headers],0))))-AVERAGE(INDEX(Data!$2:$201,0,MATCH(Equities!$D12,Table_Sheet1[#Headers],0)))</f>
        <v>0.502845382690424</v>
      </c>
      <c r="Q12" s="158">
        <f>E12/MIN(INDEX(Table_Sheet1[#All],0,MATCH(Equities!$D12,Table_Sheet1[#Headers],0)))-1</f>
        <v>0.10363689515350871</v>
      </c>
      <c r="R12" s="159">
        <f>1-(-(E12/MAX(INDEX(Table_Sheet1[#All],0,MATCH(Equities!$D12,Table_Sheet1[#Headers],0)))-1))</f>
        <v>0.9453585118764436</v>
      </c>
    </row>
    <row r="13" spans="1:30" ht="13.8" customHeight="1" outlineLevel="1" x14ac:dyDescent="0.25">
      <c r="C13" s="152" t="s">
        <v>111</v>
      </c>
      <c r="D13" s="152" t="s">
        <v>1</v>
      </c>
      <c r="E13" s="153">
        <f>INDEX(Table_Sheet1[#All],MATCH(Equities!$X$2,Data!A:A,0),MATCH(Equities!$D13,Table_Sheet1[#Headers],0))</f>
        <v>87.05999755859375</v>
      </c>
      <c r="F13" s="154">
        <f ca="1">E13/INDEX(Table_Sheet1[#All],MATCH(Equities!$X$3,Data!A:A,0),MATCH(Equities!$D13,Table_Sheet1[#Headers],0))-1</f>
        <v>1.2560992783132496E-2</v>
      </c>
      <c r="G13" s="155">
        <f ca="1">E13/INDEX(Table_Sheet1[#All],MATCH(Equities!$X$4,Data!A:A,0),MATCH(Equities!$D13,Table_Sheet1[#Headers],0))-1</f>
        <v>1.2443304121479093E-2</v>
      </c>
      <c r="H13" s="156">
        <f ca="1">E13/INDEX(Table_Sheet1[#All],MATCH(Equities!$X$5,Data!A:A,0),MATCH(Equities!$D13,Table_Sheet1[#Headers],0))-1</f>
        <v>-1.7603307827119719E-2</v>
      </c>
      <c r="I13" s="156">
        <f ca="1">E13/INDEX(Table_Sheet1[#All],MATCH(Equities!$X$6,Data!A:A,0),MATCH(Equities!$D13,Table_Sheet1[#Headers],0))-1</f>
        <v>-3.4381178640863097E-2</v>
      </c>
      <c r="J13" s="156">
        <f ca="1">E13/INDEX(Table_Sheet1[#All],MATCH(Equities!$X$7,Data!A:A,0),MATCH(Equities!$D13,Table_Sheet1[#Headers],0))-1</f>
        <v>-6.2150508895375212E-2</v>
      </c>
      <c r="K13" s="156">
        <f ca="1">E13/INDEX(Table_Sheet1[#All],MATCH(Equities!$X$8,Data!A:A,0),MATCH(Equities!$D13,Table_Sheet1[#Headers],0))-1</f>
        <v>-2.378119666777001E-2</v>
      </c>
      <c r="L13" s="157">
        <f>E13/(AVERAGE(INDEX(Data!$2:$21,0,MATCH(Equities!$D13,Table_Sheet1[#Headers],0))))-1</f>
        <v>-5.6365900263557478E-3</v>
      </c>
      <c r="M13" s="157">
        <f>E13/(AVERAGE(INDEX(Data!$2:$51,0,MATCH(Equities!$D13,Table_Sheet1[#Headers],0))))-1</f>
        <v>-6.0169108363250512E-3</v>
      </c>
      <c r="N13" s="157">
        <f>(AVERAGE(INDEX(Data!$2:$21,0,MATCH(Equities!$D13,Table_Sheet1[#Headers],0))))-AVERAGE(INDEX(Data!$2:$51,0,MATCH(Equities!$D13,Table_Sheet1[#Headers],0)))</f>
        <v>-3.3499984741212074E-2</v>
      </c>
      <c r="O13" s="157">
        <f>(AVERAGE(INDEX(Data!$2:$51,0,MATCH(Equities!$D13,Table_Sheet1[#Headers],0))))-AVERAGE(INDEX(Data!$2:$101,0,MATCH(Equities!$D13,Table_Sheet1[#Headers],0)))</f>
        <v>-1.8367688751220754</v>
      </c>
      <c r="P13" s="157">
        <f>(AVERAGE(INDEX(Data!$2:$51,0,MATCH(Equities!$D13,Table_Sheet1[#Headers],0))))-AVERAGE(INDEX(Data!$2:$201,0,MATCH(Equities!$D13,Table_Sheet1[#Headers],0)))</f>
        <v>-2.4567579650878884</v>
      </c>
      <c r="Q13" s="158">
        <f>E13/MIN(INDEX(Table_Sheet1[#All],0,MATCH(Equities!$D13,Table_Sheet1[#Headers],0)))-1</f>
        <v>4.6519954364868221E-2</v>
      </c>
      <c r="R13" s="159">
        <f>1-(-(E13/MAX(INDEX(Table_Sheet1[#All],0,MATCH(Equities!$D13,Table_Sheet1[#Headers],0)))-1))</f>
        <v>0.89638464344031887</v>
      </c>
    </row>
    <row r="14" spans="1:30" ht="13.8" customHeight="1" outlineLevel="1" x14ac:dyDescent="0.25">
      <c r="C14" s="152" t="s">
        <v>112</v>
      </c>
      <c r="D14" s="152" t="s">
        <v>8</v>
      </c>
      <c r="E14" s="153">
        <f>INDEX(Table_Sheet1[#All],MATCH(Equities!$X$2,Data!A:A,0),MATCH(Equities!$D14,Table_Sheet1[#Headers],0))</f>
        <v>132.94000244140619</v>
      </c>
      <c r="F14" s="154">
        <f ca="1">E14/INDEX(Table_Sheet1[#All],MATCH(Equities!$X$3,Data!A:A,0),MATCH(Equities!$D14,Table_Sheet1[#Headers],0))-1</f>
        <v>1.3803077031921518E-2</v>
      </c>
      <c r="G14" s="155">
        <f ca="1">E14/INDEX(Table_Sheet1[#All],MATCH(Equities!$X$4,Data!A:A,0),MATCH(Equities!$D14,Table_Sheet1[#Headers],0))-1</f>
        <v>5.9781201771422765E-3</v>
      </c>
      <c r="H14" s="156">
        <f ca="1">E14/INDEX(Table_Sheet1[#All],MATCH(Equities!$X$5,Data!A:A,0),MATCH(Equities!$D14,Table_Sheet1[#Headers],0))-1</f>
        <v>-3.4918312585073052E-2</v>
      </c>
      <c r="I14" s="156">
        <f ca="1">E14/INDEX(Table_Sheet1[#All],MATCH(Equities!$X$6,Data!A:A,0),MATCH(Equities!$D14,Table_Sheet1[#Headers],0))-1</f>
        <v>-3.6566512898113301E-2</v>
      </c>
      <c r="J14" s="156">
        <f ca="1">E14/INDEX(Table_Sheet1[#All],MATCH(Equities!$X$7,Data!A:A,0),MATCH(Equities!$D14,Table_Sheet1[#Headers],0))-1</f>
        <v>1.5783051969893158E-2</v>
      </c>
      <c r="K14" s="156">
        <f ca="1">E14/INDEX(Table_Sheet1[#All],MATCH(Equities!$X$8,Data!A:A,0),MATCH(Equities!$D14,Table_Sheet1[#Headers],0))-1</f>
        <v>0.10553023597449074</v>
      </c>
      <c r="L14" s="157">
        <f>E14/(AVERAGE(INDEX(Data!$2:$21,0,MATCH(Equities!$D14,Table_Sheet1[#Headers],0))))-1</f>
        <v>-6.9099294821449719E-3</v>
      </c>
      <c r="M14" s="157">
        <f>E14/(AVERAGE(INDEX(Data!$2:$51,0,MATCH(Equities!$D14,Table_Sheet1[#Headers],0))))-1</f>
        <v>-1.9690240489976141E-2</v>
      </c>
      <c r="N14" s="157">
        <f>(AVERAGE(INDEX(Data!$2:$21,0,MATCH(Equities!$D14,Table_Sheet1[#Headers],0))))-AVERAGE(INDEX(Data!$2:$51,0,MATCH(Equities!$D14,Table_Sheet1[#Headers],0)))</f>
        <v>-1.7451997375488304</v>
      </c>
      <c r="O14" s="157">
        <f>(AVERAGE(INDEX(Data!$2:$51,0,MATCH(Equities!$D14,Table_Sheet1[#Headers],0))))-AVERAGE(INDEX(Data!$2:$101,0,MATCH(Equities!$D14,Table_Sheet1[#Headers],0)))</f>
        <v>-0.94354049682615937</v>
      </c>
      <c r="P14" s="157">
        <f>(AVERAGE(INDEX(Data!$2:$51,0,MATCH(Equities!$D14,Table_Sheet1[#Headers],0))))-AVERAGE(INDEX(Data!$2:$201,0,MATCH(Equities!$D14,Table_Sheet1[#Headers],0)))</f>
        <v>4.1279147338867404</v>
      </c>
      <c r="Q14" s="158">
        <f>E14/MIN(INDEX(Table_Sheet1[#All],0,MATCH(Equities!$D14,Table_Sheet1[#Headers],0)))-1</f>
        <v>0.11648726859898262</v>
      </c>
      <c r="R14" s="159">
        <f>1-(-(E14/MAX(INDEX(Table_Sheet1[#All],0,MATCH(Equities!$D14,Table_Sheet1[#Headers],0)))-1))</f>
        <v>0.92790429258549312</v>
      </c>
    </row>
    <row r="15" spans="1:30" ht="13.8" customHeight="1" outlineLevel="1" x14ac:dyDescent="0.25">
      <c r="C15" s="152" t="s">
        <v>113</v>
      </c>
      <c r="D15" s="152" t="s">
        <v>11</v>
      </c>
      <c r="E15" s="153">
        <f>INDEX(Table_Sheet1[#All],MATCH(Equities!$X$2,Data!A:A,0),MATCH(Equities!$D15,Table_Sheet1[#Headers],0))</f>
        <v>42.180000305175781</v>
      </c>
      <c r="F15" s="154">
        <f ca="1">E15/INDEX(Table_Sheet1[#All],MATCH(Equities!$X$3,Data!A:A,0),MATCH(Equities!$D15,Table_Sheet1[#Headers],0))-1</f>
        <v>1.7611568849210224E-2</v>
      </c>
      <c r="G15" s="155">
        <f ca="1">E15/INDEX(Table_Sheet1[#All],MATCH(Equities!$X$4,Data!A:A,0),MATCH(Equities!$D15,Table_Sheet1[#Headers],0))-1</f>
        <v>2.8530415588849944E-3</v>
      </c>
      <c r="H15" s="156">
        <f ca="1">E15/INDEX(Table_Sheet1[#All],MATCH(Equities!$X$5,Data!A:A,0),MATCH(Equities!$D15,Table_Sheet1[#Headers],0))-1</f>
        <v>6.6825481885466331E-3</v>
      </c>
      <c r="I15" s="156">
        <f ca="1">E15/INDEX(Table_Sheet1[#All],MATCH(Equities!$X$6,Data!A:A,0),MATCH(Equities!$D15,Table_Sheet1[#Headers],0))-1</f>
        <v>-9.4420384009791247E-3</v>
      </c>
      <c r="J15" s="156">
        <f ca="1">E15/INDEX(Table_Sheet1[#All],MATCH(Equities!$X$7,Data!A:A,0),MATCH(Equities!$D15,Table_Sheet1[#Headers],0))-1</f>
        <v>-4.5945505201587911E-2</v>
      </c>
      <c r="K15" s="156">
        <f ca="1">E15/INDEX(Table_Sheet1[#All],MATCH(Equities!$X$8,Data!A:A,0),MATCH(Equities!$D15,Table_Sheet1[#Headers],0))-1</f>
        <v>0.11843961100123979</v>
      </c>
      <c r="L15" s="157">
        <f>E15/(AVERAGE(INDEX(Data!$2:$21,0,MATCH(Equities!$D15,Table_Sheet1[#Headers],0))))-1</f>
        <v>-4.4373046923711357E-3</v>
      </c>
      <c r="M15" s="157">
        <f>E15/(AVERAGE(INDEX(Data!$2:$51,0,MATCH(Equities!$D15,Table_Sheet1[#Headers],0))))-1</f>
        <v>1.266188331107676E-2</v>
      </c>
      <c r="N15" s="157">
        <f>(AVERAGE(INDEX(Data!$2:$21,0,MATCH(Equities!$D15,Table_Sheet1[#Headers],0))))-AVERAGE(INDEX(Data!$2:$51,0,MATCH(Equities!$D15,Table_Sheet1[#Headers],0)))</f>
        <v>0.71540008544921818</v>
      </c>
      <c r="O15" s="157">
        <f>(AVERAGE(INDEX(Data!$2:$51,0,MATCH(Equities!$D15,Table_Sheet1[#Headers],0))))-AVERAGE(INDEX(Data!$2:$101,0,MATCH(Equities!$D15,Table_Sheet1[#Headers],0)))</f>
        <v>-0.52212997436523523</v>
      </c>
      <c r="P15" s="157">
        <f>(AVERAGE(INDEX(Data!$2:$51,0,MATCH(Equities!$D15,Table_Sheet1[#Headers],0))))-AVERAGE(INDEX(Data!$2:$201,0,MATCH(Equities!$D15,Table_Sheet1[#Headers],0)))</f>
        <v>0.18443964004516999</v>
      </c>
      <c r="Q15" s="158">
        <f>E15/MIN(INDEX(Table_Sheet1[#All],0,MATCH(Equities!$D15,Table_Sheet1[#Headers],0)))-1</f>
        <v>0.21378724231991453</v>
      </c>
      <c r="R15" s="159">
        <f>1-(-(E15/MAX(INDEX(Table_Sheet1[#All],0,MATCH(Equities!$D15,Table_Sheet1[#Headers],0)))-1))</f>
        <v>0.9430129312079929</v>
      </c>
    </row>
    <row r="16" spans="1:30" ht="13.8" customHeight="1" outlineLevel="1" x14ac:dyDescent="0.25">
      <c r="C16" s="152" t="s">
        <v>114</v>
      </c>
      <c r="D16" s="152" t="s">
        <v>10</v>
      </c>
      <c r="E16" s="153">
        <f>INDEX(Table_Sheet1[#All],MATCH(Equities!$X$2,Data!A:A,0),MATCH(Equities!$D16,Table_Sheet1[#Headers],0))</f>
        <v>79.199996948242188</v>
      </c>
      <c r="F16" s="154">
        <f ca="1">E16/INDEX(Table_Sheet1[#All],MATCH(Equities!$X$3,Data!A:A,0),MATCH(Equities!$D16,Table_Sheet1[#Headers],0))-1</f>
        <v>4.1840267550194987E-3</v>
      </c>
      <c r="G16" s="155">
        <f ca="1">E16/INDEX(Table_Sheet1[#All],MATCH(Equities!$X$4,Data!A:A,0),MATCH(Equities!$D16,Table_Sheet1[#Headers],0))-1</f>
        <v>1.3565364306032723E-2</v>
      </c>
      <c r="H16" s="156">
        <f ca="1">E16/INDEX(Table_Sheet1[#All],MATCH(Equities!$X$5,Data!A:A,0),MATCH(Equities!$D16,Table_Sheet1[#Headers],0))-1</f>
        <v>-6.3095333448348612E-4</v>
      </c>
      <c r="I16" s="156">
        <f ca="1">E16/INDEX(Table_Sheet1[#All],MATCH(Equities!$X$6,Data!A:A,0),MATCH(Equities!$D16,Table_Sheet1[#Headers],0))-1</f>
        <v>2.8676472992701818E-2</v>
      </c>
      <c r="J16" s="156">
        <f ca="1">E16/INDEX(Table_Sheet1[#All],MATCH(Equities!$X$7,Data!A:A,0),MATCH(Equities!$D16,Table_Sheet1[#Headers],0))-1</f>
        <v>1.6657633759659118E-2</v>
      </c>
      <c r="K16" s="156">
        <f ca="1">E16/INDEX(Table_Sheet1[#All],MATCH(Equities!$X$8,Data!A:A,0),MATCH(Equities!$D16,Table_Sheet1[#Headers],0))-1</f>
        <v>0.28766305802954695</v>
      </c>
      <c r="L16" s="157">
        <f>E16/(AVERAGE(INDEX(Data!$2:$21,0,MATCH(Equities!$D16,Table_Sheet1[#Headers],0))))-1</f>
        <v>6.871348347409878E-3</v>
      </c>
      <c r="M16" s="157">
        <f>E16/(AVERAGE(INDEX(Data!$2:$51,0,MATCH(Equities!$D16,Table_Sheet1[#Headers],0))))-1</f>
        <v>1.3887142386171281E-2</v>
      </c>
      <c r="N16" s="157">
        <f>(AVERAGE(INDEX(Data!$2:$21,0,MATCH(Equities!$D16,Table_Sheet1[#Headers],0))))-AVERAGE(INDEX(Data!$2:$51,0,MATCH(Equities!$D16,Table_Sheet1[#Headers],0)))</f>
        <v>0.54430007934570313</v>
      </c>
      <c r="O16" s="157">
        <f>(AVERAGE(INDEX(Data!$2:$51,0,MATCH(Equities!$D16,Table_Sheet1[#Headers],0))))-AVERAGE(INDEX(Data!$2:$101,0,MATCH(Equities!$D16,Table_Sheet1[#Headers],0)))</f>
        <v>-0.16833190917968466</v>
      </c>
      <c r="P16" s="157">
        <f>(AVERAGE(INDEX(Data!$2:$51,0,MATCH(Equities!$D16,Table_Sheet1[#Headers],0))))-AVERAGE(INDEX(Data!$2:$201,0,MATCH(Equities!$D16,Table_Sheet1[#Headers],0)))</f>
        <v>2.4198800277710006</v>
      </c>
      <c r="Q16" s="158">
        <f>E16/MIN(INDEX(Table_Sheet1[#All],0,MATCH(Equities!$D16,Table_Sheet1[#Headers],0)))-1</f>
        <v>0.29115038094954993</v>
      </c>
      <c r="R16" s="159">
        <f>1-(-(E16/MAX(INDEX(Table_Sheet1[#All],0,MATCH(Equities!$D16,Table_Sheet1[#Headers],0)))-1))</f>
        <v>0.96293442030958343</v>
      </c>
    </row>
    <row r="17" spans="1:18" ht="13.8" customHeight="1" outlineLevel="1" x14ac:dyDescent="0.25">
      <c r="C17" s="152" t="s">
        <v>115</v>
      </c>
      <c r="D17" s="152" t="s">
        <v>7</v>
      </c>
      <c r="E17" s="153">
        <f>INDEX(Table_Sheet1[#All],MATCH(Equities!$X$2,Data!A:A,0),MATCH(Equities!$D17,Table_Sheet1[#Headers],0))</f>
        <v>146.77000427246091</v>
      </c>
      <c r="F17" s="154">
        <f ca="1">E17/INDEX(Table_Sheet1[#All],MATCH(Equities!$X$3,Data!A:A,0),MATCH(Equities!$D17,Table_Sheet1[#Headers],0))-1</f>
        <v>1.2695864829000314E-2</v>
      </c>
      <c r="G17" s="155">
        <f ca="1">E17/INDEX(Table_Sheet1[#All],MATCH(Equities!$X$4,Data!A:A,0),MATCH(Equities!$D17,Table_Sheet1[#Headers],0))-1</f>
        <v>-6.0946292926390422E-3</v>
      </c>
      <c r="H17" s="156">
        <f ca="1">E17/INDEX(Table_Sheet1[#All],MATCH(Equities!$X$5,Data!A:A,0),MATCH(Equities!$D17,Table_Sheet1[#Headers],0))-1</f>
        <v>6.5148601051010502E-3</v>
      </c>
      <c r="I17" s="156">
        <f ca="1">E17/INDEX(Table_Sheet1[#All],MATCH(Equities!$X$6,Data!A:A,0),MATCH(Equities!$D17,Table_Sheet1[#Headers],0))-1</f>
        <v>3.7248656115012047E-2</v>
      </c>
      <c r="J17" s="156">
        <f ca="1">E17/INDEX(Table_Sheet1[#All],MATCH(Equities!$X$7,Data!A:A,0),MATCH(Equities!$D17,Table_Sheet1[#Headers],0))-1</f>
        <v>-4.9065557767667856E-2</v>
      </c>
      <c r="K17" s="156">
        <f ca="1">E17/INDEX(Table_Sheet1[#All],MATCH(Equities!$X$8,Data!A:A,0),MATCH(Equities!$D17,Table_Sheet1[#Headers],0))-1</f>
        <v>2.57342147859978E-2</v>
      </c>
      <c r="L17" s="157">
        <f>E17/(AVERAGE(INDEX(Data!$2:$21,0,MATCH(Equities!$D17,Table_Sheet1[#Headers],0))))-1</f>
        <v>-3.2292677846016415E-3</v>
      </c>
      <c r="M17" s="157">
        <f>E17/(AVERAGE(INDEX(Data!$2:$51,0,MATCH(Equities!$D17,Table_Sheet1[#Headers],0))))-1</f>
        <v>1.1307211750829937E-2</v>
      </c>
      <c r="N17" s="157">
        <f>(AVERAGE(INDEX(Data!$2:$21,0,MATCH(Equities!$D17,Table_Sheet1[#Headers],0))))-AVERAGE(INDEX(Data!$2:$51,0,MATCH(Equities!$D17,Table_Sheet1[#Headers],0)))</f>
        <v>2.1164994812011741</v>
      </c>
      <c r="O17" s="157">
        <f>(AVERAGE(INDEX(Data!$2:$51,0,MATCH(Equities!$D17,Table_Sheet1[#Headers],0))))-AVERAGE(INDEX(Data!$2:$101,0,MATCH(Equities!$D17,Table_Sheet1[#Headers],0)))</f>
        <v>0.5811705017089821</v>
      </c>
      <c r="P17" s="157">
        <f>(AVERAGE(INDEX(Data!$2:$51,0,MATCH(Equities!$D17,Table_Sheet1[#Headers],0))))-AVERAGE(INDEX(Data!$2:$201,0,MATCH(Equities!$D17,Table_Sheet1[#Headers],0)))</f>
        <v>-1.7467194366454919</v>
      </c>
      <c r="Q17" s="158">
        <f>E17/MIN(INDEX(Table_Sheet1[#All],0,MATCH(Equities!$D17,Table_Sheet1[#Headers],0)))-1</f>
        <v>8.185004348784064E-2</v>
      </c>
      <c r="R17" s="159">
        <f>1-(-(E17/MAX(INDEX(Table_Sheet1[#All],0,MATCH(Equities!$D17,Table_Sheet1[#Headers],0)))-1))</f>
        <v>0.94113723500694435</v>
      </c>
    </row>
    <row r="18" spans="1:18" ht="13.8" customHeight="1" outlineLevel="1" x14ac:dyDescent="0.25">
      <c r="C18" s="152" t="s">
        <v>116</v>
      </c>
      <c r="D18" s="152" t="s">
        <v>2</v>
      </c>
      <c r="E18" s="153">
        <f>INDEX(Table_Sheet1[#All],MATCH(Equities!$X$2,Data!A:A,0),MATCH(Equities!$D18,Table_Sheet1[#Headers],0))</f>
        <v>97.269996643066406</v>
      </c>
      <c r="F18" s="154">
        <f ca="1">E18/INDEX(Table_Sheet1[#All],MATCH(Equities!$X$3,Data!A:A,0),MATCH(Equities!$D18,Table_Sheet1[#Headers],0))-1</f>
        <v>7.1442824490595136E-3</v>
      </c>
      <c r="G18" s="155">
        <f ca="1">E18/INDEX(Table_Sheet1[#All],MATCH(Equities!$X$4,Data!A:A,0),MATCH(Equities!$D18,Table_Sheet1[#Headers],0))-1</f>
        <v>-5.3175607689187609E-3</v>
      </c>
      <c r="H18" s="156">
        <f ca="1">E18/INDEX(Table_Sheet1[#All],MATCH(Equities!$X$5,Data!A:A,0),MATCH(Equities!$D18,Table_Sheet1[#Headers],0))-1</f>
        <v>-6.0011659377773752E-2</v>
      </c>
      <c r="I18" s="156">
        <f ca="1">E18/INDEX(Table_Sheet1[#All],MATCH(Equities!$X$6,Data!A:A,0),MATCH(Equities!$D18,Table_Sheet1[#Headers],0))-1</f>
        <v>-4.3612226972557178E-2</v>
      </c>
      <c r="J18" s="156">
        <f ca="1">E18/INDEX(Table_Sheet1[#All],MATCH(Equities!$X$7,Data!A:A,0),MATCH(Equities!$D18,Table_Sheet1[#Headers],0))-1</f>
        <v>0.1143638247301817</v>
      </c>
      <c r="K18" s="156">
        <f ca="1">E18/INDEX(Table_Sheet1[#All],MATCH(Equities!$X$8,Data!A:A,0),MATCH(Equities!$D18,Table_Sheet1[#Headers],0))-1</f>
        <v>0.24029402737439209</v>
      </c>
      <c r="L18" s="157">
        <f>E18/(AVERAGE(INDEX(Data!$2:$21,0,MATCH(Equities!$D18,Table_Sheet1[#Headers],0))))-1</f>
        <v>-3.1373111409467969E-2</v>
      </c>
      <c r="M18" s="157">
        <f>E18/(AVERAGE(INDEX(Data!$2:$51,0,MATCH(Equities!$D18,Table_Sheet1[#Headers],0))))-1</f>
        <v>-3.0445266402986171E-2</v>
      </c>
      <c r="N18" s="157">
        <f>(AVERAGE(INDEX(Data!$2:$21,0,MATCH(Equities!$D18,Table_Sheet1[#Headers],0))))-AVERAGE(INDEX(Data!$2:$51,0,MATCH(Equities!$D18,Table_Sheet1[#Headers],0)))</f>
        <v>9.6100463867188068E-2</v>
      </c>
      <c r="O18" s="157">
        <f>(AVERAGE(INDEX(Data!$2:$51,0,MATCH(Equities!$D18,Table_Sheet1[#Headers],0))))-AVERAGE(INDEX(Data!$2:$101,0,MATCH(Equities!$D18,Table_Sheet1[#Headers],0)))</f>
        <v>1.9219080352783209</v>
      </c>
      <c r="P18" s="157">
        <f>(AVERAGE(INDEX(Data!$2:$51,0,MATCH(Equities!$D18,Table_Sheet1[#Headers],0))))-AVERAGE(INDEX(Data!$2:$201,0,MATCH(Equities!$D18,Table_Sheet1[#Headers],0)))</f>
        <v>8.1382819747924913</v>
      </c>
      <c r="Q18" s="158">
        <f>E18/MIN(INDEX(Table_Sheet1[#All],0,MATCH(Equities!$D18,Table_Sheet1[#Headers],0)))-1</f>
        <v>0.25966474671144635</v>
      </c>
      <c r="R18" s="159">
        <f>1-(-(E18/MAX(INDEX(Table_Sheet1[#All],0,MATCH(Equities!$D18,Table_Sheet1[#Headers],0)))-1))</f>
        <v>0.92365396351800322</v>
      </c>
    </row>
    <row r="19" spans="1:18" ht="13.8" customHeight="1" outlineLevel="1" x14ac:dyDescent="0.25">
      <c r="C19" s="152" t="s">
        <v>290</v>
      </c>
      <c r="D19" s="152" t="s">
        <v>88</v>
      </c>
      <c r="E19" s="153">
        <f>INDEX(Table_Sheet1[#All],MATCH(Equities!$X$2,Data!A:A,0),MATCH(Equities!$D19,Table_Sheet1[#Headers],0))</f>
        <v>22.120000839233398</v>
      </c>
      <c r="F19" s="154">
        <f ca="1">E19/INDEX(Table_Sheet1[#All],MATCH(Equities!$X$3,Data!A:A,0),MATCH(Equities!$D19,Table_Sheet1[#Headers],0))-1</f>
        <v>6.8275617008204392E-3</v>
      </c>
      <c r="G19" s="155">
        <f ca="1">E19/INDEX(Table_Sheet1[#All],MATCH(Equities!$X$4,Data!A:A,0),MATCH(Equities!$D19,Table_Sheet1[#Headers],0))-1</f>
        <v>1.4213726771296065E-2</v>
      </c>
      <c r="H19" s="156">
        <f ca="1">E19/INDEX(Table_Sheet1[#All],MATCH(Equities!$X$5,Data!A:A,0),MATCH(Equities!$D19,Table_Sheet1[#Headers],0))-1</f>
        <v>-8.9605223264047629E-3</v>
      </c>
      <c r="I19" s="156">
        <f ca="1">E19/INDEX(Table_Sheet1[#All],MATCH(Equities!$X$6,Data!A:A,0),MATCH(Equities!$D19,Table_Sheet1[#Headers],0))-1</f>
        <v>3.7902814054566303E-2</v>
      </c>
      <c r="J19" s="156">
        <f ca="1">E19/INDEX(Table_Sheet1[#All],MATCH(Equities!$X$7,Data!A:A,0),MATCH(Equities!$D19,Table_Sheet1[#Headers],0))-1</f>
        <v>6.0578993912113965E-2</v>
      </c>
      <c r="K19" s="156">
        <f ca="1">E19/INDEX(Table_Sheet1[#All],MATCH(Equities!$X$8,Data!A:A,0),MATCH(Equities!$D19,Table_Sheet1[#Headers],0))-1</f>
        <v>2.37661862917522E-2</v>
      </c>
      <c r="L19" s="157">
        <f>E19/(AVERAGE(INDEX(Data!$2:$21,0,MATCH(Equities!$D19,Table_Sheet1[#Headers],0))))-1</f>
        <v>-2.6151737924795526E-3</v>
      </c>
      <c r="M19" s="157">
        <f>E19/(AVERAGE(INDEX(Data!$2:$51,0,MATCH(Equities!$D19,Table_Sheet1[#Headers],0))))-1</f>
        <v>-1.4805904787941193E-3</v>
      </c>
      <c r="N19" s="157">
        <f>(AVERAGE(INDEX(Data!$2:$21,0,MATCH(Equities!$D19,Table_Sheet1[#Headers],0))))-AVERAGE(INDEX(Data!$2:$51,0,MATCH(Equities!$D19,Table_Sheet1[#Headers],0)))</f>
        <v>2.5200099945067223E-2</v>
      </c>
      <c r="O19" s="157">
        <f>(AVERAGE(INDEX(Data!$2:$51,0,MATCH(Equities!$D19,Table_Sheet1[#Headers],0))))-AVERAGE(INDEX(Data!$2:$101,0,MATCH(Equities!$D19,Table_Sheet1[#Headers],0)))</f>
        <v>0.49441408157348832</v>
      </c>
      <c r="P19" s="157">
        <f>(AVERAGE(INDEX(Data!$2:$51,0,MATCH(Equities!$D19,Table_Sheet1[#Headers],0))))-AVERAGE(INDEX(Data!$2:$201,0,MATCH(Equities!$D19,Table_Sheet1[#Headers],0)))</f>
        <v>0.60109846115112475</v>
      </c>
      <c r="Q19" s="158">
        <f>E19/MIN(INDEX(Table_Sheet1[#All],0,MATCH(Equities!$D19,Table_Sheet1[#Headers],0)))-1</f>
        <v>0.10851185241827555</v>
      </c>
      <c r="R19" s="159">
        <f>1-(-(E19/MAX(INDEX(Table_Sheet1[#All],0,MATCH(Equities!$D19,Table_Sheet1[#Headers],0)))-1))</f>
        <v>0.96257620887144535</v>
      </c>
    </row>
    <row r="20" spans="1:18" ht="13.8" customHeight="1" outlineLevel="1" x14ac:dyDescent="0.25">
      <c r="C20" s="152" t="s">
        <v>620</v>
      </c>
      <c r="D20" s="152" t="s">
        <v>622</v>
      </c>
      <c r="E20" s="153">
        <f>INDEX(Table_Sheet1[#All],MATCH(Equities!$X$2,Data!A:A,0),MATCH(Equities!$D20,Table_Sheet1[#Headers],0))</f>
        <v>274.91000366210938</v>
      </c>
      <c r="F20" s="154">
        <f ca="1">E20/INDEX(Table_Sheet1[#All],MATCH(Equities!$X$3,Data!A:A,0),MATCH(Equities!$D20,Table_Sheet1[#Headers],0))-1</f>
        <v>4.1274194165055178E-3</v>
      </c>
      <c r="G20" s="155">
        <f ca="1">E20/INDEX(Table_Sheet1[#All],MATCH(Equities!$X$4,Data!A:A,0),MATCH(Equities!$D20,Table_Sheet1[#Headers],0))-1</f>
        <v>9.8075724489841143E-3</v>
      </c>
      <c r="H20" s="156">
        <f ca="1">E20/INDEX(Table_Sheet1[#All],MATCH(Equities!$X$5,Data!A:A,0),MATCH(Equities!$D20,Table_Sheet1[#Headers],0))-1</f>
        <v>-7.0370612311281389E-2</v>
      </c>
      <c r="I20" s="156">
        <f ca="1">E20/INDEX(Table_Sheet1[#All],MATCH(Equities!$X$6,Data!A:A,0),MATCH(Equities!$D20,Table_Sheet1[#Headers],0))-1</f>
        <v>-7.3094180185552804E-2</v>
      </c>
      <c r="J20" s="156">
        <f ca="1">E20/INDEX(Table_Sheet1[#All],MATCH(Equities!$X$7,Data!A:A,0),MATCH(Equities!$D20,Table_Sheet1[#Headers],0))-1</f>
        <v>2.1126111568748662E-2</v>
      </c>
      <c r="K20" s="156">
        <f ca="1">E20/INDEX(Table_Sheet1[#All],MATCH(Equities!$X$8,Data!A:A,0),MATCH(Equities!$D20,Table_Sheet1[#Headers],0))-1</f>
        <v>0.14773621455341979</v>
      </c>
      <c r="L20" s="157">
        <f>E20/(AVERAGE(INDEX(Data!$2:$21,0,MATCH(Equities!$D20,Table_Sheet1[#Headers],0))))-1</f>
        <v>-3.2478864379221317E-2</v>
      </c>
      <c r="M20" s="157">
        <f>E20/(AVERAGE(INDEX(Data!$2:$51,0,MATCH(Equities!$D20,Table_Sheet1[#Headers],0))))-1</f>
        <v>-5.1018735659199344E-2</v>
      </c>
      <c r="N20" s="157">
        <f>(AVERAGE(INDEX(Data!$2:$21,0,MATCH(Equities!$D20,Table_Sheet1[#Headers],0))))-AVERAGE(INDEX(Data!$2:$51,0,MATCH(Equities!$D20,Table_Sheet1[#Headers],0)))</f>
        <v>-5.5511013793945381</v>
      </c>
      <c r="O20" s="157">
        <f>(AVERAGE(INDEX(Data!$2:$51,0,MATCH(Equities!$D20,Table_Sheet1[#Headers],0))))-AVERAGE(INDEX(Data!$2:$101,0,MATCH(Equities!$D20,Table_Sheet1[#Headers],0)))</f>
        <v>0.95467437744139261</v>
      </c>
      <c r="P20" s="157">
        <f>(AVERAGE(INDEX(Data!$2:$51,0,MATCH(Equities!$D20,Table_Sheet1[#Headers],0))))-AVERAGE(INDEX(Data!$2:$201,0,MATCH(Equities!$D20,Table_Sheet1[#Headers],0)))</f>
        <v>12.473809661865232</v>
      </c>
      <c r="Q20" s="158">
        <f>E20/MIN(INDEX(Table_Sheet1[#All],0,MATCH(Equities!$D20,Table_Sheet1[#Headers],0)))-1</f>
        <v>0.18086251160937183</v>
      </c>
      <c r="R20" s="159">
        <f>1-(-(E20/MAX(INDEX(Table_Sheet1[#All],0,MATCH(Equities!$D20,Table_Sheet1[#Headers],0)))-1))</f>
        <v>0.91529881163831783</v>
      </c>
    </row>
    <row r="21" spans="1:18" ht="13.8" customHeight="1" outlineLevel="1" x14ac:dyDescent="0.25">
      <c r="C21" s="152" t="s">
        <v>346</v>
      </c>
      <c r="D21" s="152" t="s">
        <v>621</v>
      </c>
      <c r="E21" s="153">
        <f>INDEX(Table_Sheet1[#All],MATCH(Equities!$X$2,Data!A:A,0),MATCH(Equities!$D21,Table_Sheet1[#Headers],0))</f>
        <v>17808.66015625</v>
      </c>
      <c r="F21" s="154">
        <f ca="1">E21/INDEX(Table_Sheet1[#All],MATCH(Equities!$X$3,Data!A:A,0),MATCH(Equities!$D21,Table_Sheet1[#Headers],0))-1</f>
        <v>3.0736755857529996E-3</v>
      </c>
      <c r="G21" s="155">
        <f ca="1">E21/INDEX(Table_Sheet1[#All],MATCH(Equities!$X$4,Data!A:A,0),MATCH(Equities!$D21,Table_Sheet1[#Headers],0))-1</f>
        <v>1.9483260992555707E-2</v>
      </c>
      <c r="H21" s="156">
        <f ca="1">E21/INDEX(Table_Sheet1[#All],MATCH(Equities!$X$5,Data!A:A,0),MATCH(Equities!$D21,Table_Sheet1[#Headers],0))-1</f>
        <v>-9.3704520149245019E-2</v>
      </c>
      <c r="I21" s="156">
        <f ca="1">E21/INDEX(Table_Sheet1[#All],MATCH(Equities!$X$6,Data!A:A,0),MATCH(Equities!$D21,Table_Sheet1[#Headers],0))-1</f>
        <v>-0.11111767518071991</v>
      </c>
      <c r="J21" s="156">
        <f ca="1">E21/INDEX(Table_Sheet1[#All],MATCH(Equities!$X$7,Data!A:A,0),MATCH(Equities!$D21,Table_Sheet1[#Headers],0))-1</f>
        <v>1.024500732197775E-2</v>
      </c>
      <c r="K21" s="156">
        <f ca="1">E21/INDEX(Table_Sheet1[#All],MATCH(Equities!$X$8,Data!A:A,0),MATCH(Equities!$D21,Table_Sheet1[#Headers],0))-1</f>
        <v>0.11491083130977819</v>
      </c>
      <c r="L21" s="157">
        <f>E21/(AVERAGE(INDEX(Data!$2:$21,0,MATCH(Equities!$D21,Table_Sheet1[#Headers],0))))-1</f>
        <v>-4.0575618810897995E-2</v>
      </c>
      <c r="M21" s="157">
        <f>E21/(AVERAGE(INDEX(Data!$2:$51,0,MATCH(Equities!$D21,Table_Sheet1[#Headers],0))))-1</f>
        <v>-7.205134193159346E-2</v>
      </c>
      <c r="N21" s="157">
        <f>(AVERAGE(INDEX(Data!$2:$21,0,MATCH(Equities!$D21,Table_Sheet1[#Headers],0))))-AVERAGE(INDEX(Data!$2:$51,0,MATCH(Equities!$D21,Table_Sheet1[#Headers],0)))</f>
        <v>-629.61093750000146</v>
      </c>
      <c r="O21" s="157">
        <f>(AVERAGE(INDEX(Data!$2:$51,0,MATCH(Equities!$D21,Table_Sheet1[#Headers],0))))-AVERAGE(INDEX(Data!$2:$101,0,MATCH(Equities!$D21,Table_Sheet1[#Headers],0)))</f>
        <v>-3.9422460937494179</v>
      </c>
      <c r="P21" s="157">
        <f>(AVERAGE(INDEX(Data!$2:$51,0,MATCH(Equities!$D21,Table_Sheet1[#Headers],0))))-AVERAGE(INDEX(Data!$2:$201,0,MATCH(Equities!$D21,Table_Sheet1[#Headers],0)))</f>
        <v>769.45654785156512</v>
      </c>
      <c r="Q21" s="158">
        <f>E21/MIN(INDEX(Table_Sheet1[#All],0,MATCH(Equities!$D21,Table_Sheet1[#Headers],0)))-1</f>
        <v>0.16533495458878633</v>
      </c>
      <c r="R21" s="159">
        <f>1-(-(E21/MAX(INDEX(Table_Sheet1[#All],0,MATCH(Equities!$D21,Table_Sheet1[#Headers],0)))-1))</f>
        <v>0.88275784216759134</v>
      </c>
    </row>
    <row r="22" spans="1:18" ht="13.8" customHeight="1" outlineLevel="1" x14ac:dyDescent="0.25">
      <c r="E22" s="5"/>
      <c r="F22" s="7"/>
      <c r="G22" s="8"/>
      <c r="H22" s="9"/>
      <c r="I22" s="9"/>
      <c r="J22" s="9"/>
      <c r="K22" s="9"/>
      <c r="L22" s="21"/>
      <c r="M22" s="21"/>
      <c r="N22" s="94"/>
      <c r="O22" s="94"/>
      <c r="P22" s="94"/>
      <c r="Q22" s="11"/>
      <c r="R22" s="10"/>
    </row>
    <row r="23" spans="1:18" ht="13.8" customHeight="1" x14ac:dyDescent="0.25">
      <c r="A23" s="14" t="s">
        <v>514</v>
      </c>
      <c r="C23" s="151" t="s">
        <v>108</v>
      </c>
      <c r="E23" s="5"/>
      <c r="F23" s="7"/>
      <c r="G23" s="8"/>
      <c r="H23" s="9"/>
      <c r="I23" s="9"/>
      <c r="J23" s="9"/>
      <c r="K23" s="9"/>
      <c r="L23" s="21"/>
      <c r="M23" s="21"/>
      <c r="N23" s="94"/>
      <c r="O23" s="94"/>
      <c r="P23" s="94"/>
      <c r="Q23" s="11"/>
      <c r="R23" s="10"/>
    </row>
    <row r="24" spans="1:18" ht="13.8" customHeight="1" outlineLevel="1" x14ac:dyDescent="0.25">
      <c r="A24" s="12"/>
      <c r="C24" s="152" t="s">
        <v>142</v>
      </c>
      <c r="D24" s="152" t="s">
        <v>102</v>
      </c>
      <c r="E24" s="153">
        <f>INDEX(Table_Sheet1[#All],MATCH(Equities!$X$2,Data!A:A,0),MATCH(Equities!$D24,Table_Sheet1[#Headers],0))</f>
        <v>228.96000671386719</v>
      </c>
      <c r="F24" s="154">
        <f ca="1">E24/INDEX(Table_Sheet1[#All],MATCH(Equities!$X$3,Data!A:A,0),MATCH(Equities!$D24,Table_Sheet1[#Headers],0))-1</f>
        <v>1.0548613286790021E-2</v>
      </c>
      <c r="G24" s="155">
        <f ca="1">E24/INDEX(Table_Sheet1[#All],MATCH(Equities!$X$4,Data!A:A,0),MATCH(Equities!$D24,Table_Sheet1[#Headers],0))-1</f>
        <v>6.7263357183978245E-2</v>
      </c>
      <c r="H24" s="156">
        <f ca="1">E24/INDEX(Table_Sheet1[#All],MATCH(Equities!$X$5,Data!A:A,0),MATCH(Equities!$D24,Table_Sheet1[#Headers],0))-1</f>
        <v>-7.866881906204759E-2</v>
      </c>
      <c r="I24" s="156">
        <f ca="1">E24/INDEX(Table_Sheet1[#All],MATCH(Equities!$X$6,Data!A:A,0),MATCH(Equities!$D24,Table_Sheet1[#Headers],0))-1</f>
        <v>-6.419203357979486E-2</v>
      </c>
      <c r="J24" s="156">
        <f ca="1">E24/INDEX(Table_Sheet1[#All],MATCH(Equities!$X$7,Data!A:A,0),MATCH(Equities!$D24,Table_Sheet1[#Headers],0))-1</f>
        <v>-1.6024278852695639E-2</v>
      </c>
      <c r="K24" s="156">
        <f ca="1">E24/INDEX(Table_Sheet1[#All],MATCH(Equities!$X$8,Data!A:A,0),MATCH(Equities!$D24,Table_Sheet1[#Headers],0))-1</f>
        <v>5.5705176078993279E-2</v>
      </c>
      <c r="L24" s="157">
        <f>E24/(AVERAGE(INDEX(Data!$2:$21,0,MATCH(Equities!$D24,Table_Sheet1[#Headers],0))))-1</f>
        <v>-1.6338477403891938E-2</v>
      </c>
      <c r="M24" s="157">
        <f>E24/(AVERAGE(INDEX(Data!$2:$51,0,MATCH(Equities!$D24,Table_Sheet1[#Headers],0))))-1</f>
        <v>-5.8025841871438333E-2</v>
      </c>
      <c r="N24" s="157">
        <f>(AVERAGE(INDEX(Data!$2:$21,0,MATCH(Equities!$D24,Table_Sheet1[#Headers],0))))-AVERAGE(INDEX(Data!$2:$51,0,MATCH(Equities!$D24,Table_Sheet1[#Headers],0)))</f>
        <v>-10.30100021362307</v>
      </c>
      <c r="O24" s="157">
        <f>(AVERAGE(INDEX(Data!$2:$51,0,MATCH(Equities!$D24,Table_Sheet1[#Headers],0))))-AVERAGE(INDEX(Data!$2:$101,0,MATCH(Equities!$D24,Table_Sheet1[#Headers],0)))</f>
        <v>-1.7779597473144406</v>
      </c>
      <c r="P24" s="157">
        <f>(AVERAGE(INDEX(Data!$2:$51,0,MATCH(Equities!$D24,Table_Sheet1[#Headers],0))))-AVERAGE(INDEX(Data!$2:$201,0,MATCH(Equities!$D24,Table_Sheet1[#Headers],0)))</f>
        <v>-2.4392040252685376</v>
      </c>
      <c r="Q24" s="158">
        <f>E24/MIN(INDEX(Table_Sheet1[#All],0,MATCH(Equities!$D24,Table_Sheet1[#Headers],0)))-1</f>
        <v>0.15443399807567726</v>
      </c>
      <c r="R24" s="159">
        <f>1-(-(E24/MAX(INDEX(Table_Sheet1[#All],0,MATCH(Equities!$D24,Table_Sheet1[#Headers],0)))-1))</f>
        <v>0.8176300963874723</v>
      </c>
    </row>
    <row r="25" spans="1:18" ht="13.8" customHeight="1" outlineLevel="1" x14ac:dyDescent="0.25">
      <c r="A25" s="12"/>
      <c r="C25" s="152" t="s">
        <v>176</v>
      </c>
      <c r="D25" s="152" t="s">
        <v>48</v>
      </c>
      <c r="E25" s="153">
        <f>INDEX(Table_Sheet1[#All],MATCH(Equities!$X$2,Data!A:A,0),MATCH(Equities!$D25,Table_Sheet1[#Headers],0))</f>
        <v>38.299999237060547</v>
      </c>
      <c r="F25" s="154">
        <f ca="1">E25/INDEX(Table_Sheet1[#All],MATCH(Equities!$X$3,Data!A:A,0),MATCH(Equities!$D25,Table_Sheet1[#Headers],0))-1</f>
        <v>1.59150785670783E-2</v>
      </c>
      <c r="G25" s="155">
        <f ca="1">E25/INDEX(Table_Sheet1[#All],MATCH(Equities!$X$4,Data!A:A,0),MATCH(Equities!$D25,Table_Sheet1[#Headers],0))-1</f>
        <v>4.6162212470194142E-2</v>
      </c>
      <c r="H25" s="156">
        <f ca="1">E25/INDEX(Table_Sheet1[#All],MATCH(Equities!$X$5,Data!A:A,0),MATCH(Equities!$D25,Table_Sheet1[#Headers],0))-1</f>
        <v>-7.8219014673318266E-2</v>
      </c>
      <c r="I25" s="156">
        <f ca="1">E25/INDEX(Table_Sheet1[#All],MATCH(Equities!$X$6,Data!A:A,0),MATCH(Equities!$D25,Table_Sheet1[#Headers],0))-1</f>
        <v>-5.0305067084679189E-2</v>
      </c>
      <c r="J25" s="156">
        <f ca="1">E25/INDEX(Table_Sheet1[#All],MATCH(Equities!$X$7,Data!A:A,0),MATCH(Equities!$D25,Table_Sheet1[#Headers],0))-1</f>
        <v>8.961018665329612E-2</v>
      </c>
      <c r="K25" s="156">
        <f ca="1">E25/INDEX(Table_Sheet1[#All],MATCH(Equities!$X$8,Data!A:A,0),MATCH(Equities!$D25,Table_Sheet1[#Headers],0))-1</f>
        <v>0.15707812538895394</v>
      </c>
      <c r="L25" s="157">
        <f>E25/(AVERAGE(INDEX(Data!$2:$21,0,MATCH(Equities!$D25,Table_Sheet1[#Headers],0))))-1</f>
        <v>-2.1336424861064796E-2</v>
      </c>
      <c r="M25" s="157">
        <f>E25/(AVERAGE(INDEX(Data!$2:$51,0,MATCH(Equities!$D25,Table_Sheet1[#Headers],0))))-1</f>
        <v>-3.5784259975277677E-2</v>
      </c>
      <c r="N25" s="157">
        <f>(AVERAGE(INDEX(Data!$2:$21,0,MATCH(Equities!$D25,Table_Sheet1[#Headers],0))))-AVERAGE(INDEX(Data!$2:$51,0,MATCH(Equities!$D25,Table_Sheet1[#Headers],0)))</f>
        <v>-0.58639991760254162</v>
      </c>
      <c r="O25" s="157">
        <f>(AVERAGE(INDEX(Data!$2:$51,0,MATCH(Equities!$D25,Table_Sheet1[#Headers],0))))-AVERAGE(INDEX(Data!$2:$101,0,MATCH(Equities!$D25,Table_Sheet1[#Headers],0)))</f>
        <v>0.50558776855469034</v>
      </c>
      <c r="P25" s="157">
        <f>(AVERAGE(INDEX(Data!$2:$51,0,MATCH(Equities!$D25,Table_Sheet1[#Headers],0))))-AVERAGE(INDEX(Data!$2:$201,0,MATCH(Equities!$D25,Table_Sheet1[#Headers],0)))</f>
        <v>2.4279418945312514</v>
      </c>
      <c r="Q25" s="158">
        <f>E25/MIN(INDEX(Table_Sheet1[#All],0,MATCH(Equities!$D25,Table_Sheet1[#Headers],0)))-1</f>
        <v>0.2192352313171797</v>
      </c>
      <c r="R25" s="159">
        <f>1-(-(E25/MAX(INDEX(Table_Sheet1[#All],0,MATCH(Equities!$D25,Table_Sheet1[#Headers],0)))-1))</f>
        <v>0.89548746380965438</v>
      </c>
    </row>
    <row r="26" spans="1:18" ht="13.8" customHeight="1" outlineLevel="1" x14ac:dyDescent="0.25">
      <c r="A26" s="12"/>
      <c r="C26" s="152" t="s">
        <v>177</v>
      </c>
      <c r="D26" s="152" t="s">
        <v>49</v>
      </c>
      <c r="E26" s="153">
        <f>INDEX(Table_Sheet1[#All],MATCH(Equities!$X$2,Data!A:A,0),MATCH(Equities!$D26,Table_Sheet1[#Headers],0))</f>
        <v>65.800003051757813</v>
      </c>
      <c r="F26" s="154">
        <f ca="1">E26/INDEX(Table_Sheet1[#All],MATCH(Equities!$X$3,Data!A:A,0),MATCH(Equities!$D26,Table_Sheet1[#Headers],0))-1</f>
        <v>1.5275505793207467E-2</v>
      </c>
      <c r="G26" s="155">
        <f ca="1">E26/INDEX(Table_Sheet1[#All],MATCH(Equities!$X$4,Data!A:A,0),MATCH(Equities!$D26,Table_Sheet1[#Headers],0))-1</f>
        <v>3.9823077134530482E-2</v>
      </c>
      <c r="H26" s="156">
        <f ca="1">E26/INDEX(Table_Sheet1[#All],MATCH(Equities!$X$5,Data!A:A,0),MATCH(Equities!$D26,Table_Sheet1[#Headers],0))-1</f>
        <v>-6.4676553248782742E-2</v>
      </c>
      <c r="I26" s="156">
        <f ca="1">E26/INDEX(Table_Sheet1[#All],MATCH(Equities!$X$6,Data!A:A,0),MATCH(Equities!$D26,Table_Sheet1[#Headers],0))-1</f>
        <v>1.6232308657066374E-2</v>
      </c>
      <c r="J26" s="156">
        <f ca="1">E26/INDEX(Table_Sheet1[#All],MATCH(Equities!$X$7,Data!A:A,0),MATCH(Equities!$D26,Table_Sheet1[#Headers],0))-1</f>
        <v>0.13886228099990738</v>
      </c>
      <c r="K26" s="156">
        <f ca="1">E26/INDEX(Table_Sheet1[#All],MATCH(Equities!$X$8,Data!A:A,0),MATCH(Equities!$D26,Table_Sheet1[#Headers],0))-1</f>
        <v>0.17608344053311553</v>
      </c>
      <c r="L26" s="157">
        <f>E26/(AVERAGE(INDEX(Data!$2:$21,0,MATCH(Equities!$D26,Table_Sheet1[#Headers],0))))-1</f>
        <v>-8.9763970346296018E-3</v>
      </c>
      <c r="M26" s="157">
        <f>E26/(AVERAGE(INDEX(Data!$2:$51,0,MATCH(Equities!$D26,Table_Sheet1[#Headers],0))))-1</f>
        <v>-1.2545721639421359E-2</v>
      </c>
      <c r="N26" s="157">
        <f>(AVERAGE(INDEX(Data!$2:$21,0,MATCH(Equities!$D26,Table_Sheet1[#Headers],0))))-AVERAGE(INDEX(Data!$2:$51,0,MATCH(Equities!$D26,Table_Sheet1[#Headers],0)))</f>
        <v>-0.23999984741210767</v>
      </c>
      <c r="O26" s="157">
        <f>(AVERAGE(INDEX(Data!$2:$51,0,MATCH(Equities!$D26,Table_Sheet1[#Headers],0))))-AVERAGE(INDEX(Data!$2:$101,0,MATCH(Equities!$D26,Table_Sheet1[#Headers],0)))</f>
        <v>1.7108406829834024</v>
      </c>
      <c r="P26" s="157">
        <f>(AVERAGE(INDEX(Data!$2:$51,0,MATCH(Equities!$D26,Table_Sheet1[#Headers],0))))-AVERAGE(INDEX(Data!$2:$201,0,MATCH(Equities!$D26,Table_Sheet1[#Headers],0)))</f>
        <v>5.6929296112060541</v>
      </c>
      <c r="Q26" s="158">
        <f>E26/MIN(INDEX(Table_Sheet1[#All],0,MATCH(Equities!$D26,Table_Sheet1[#Headers],0)))-1</f>
        <v>0.26477109973008695</v>
      </c>
      <c r="R26" s="159">
        <f>1-(-(E26/MAX(INDEX(Table_Sheet1[#All],0,MATCH(Equities!$D26,Table_Sheet1[#Headers],0)))-1))</f>
        <v>0.91490551622636052</v>
      </c>
    </row>
    <row r="27" spans="1:18" ht="13.8" customHeight="1" outlineLevel="1" x14ac:dyDescent="0.25">
      <c r="A27" s="12"/>
      <c r="C27" s="152" t="s">
        <v>150</v>
      </c>
      <c r="D27" s="152" t="s">
        <v>50</v>
      </c>
      <c r="E27" s="153">
        <f>INDEX(Table_Sheet1[#All],MATCH(Equities!$X$2,Data!A:A,0),MATCH(Equities!$D27,Table_Sheet1[#Headers],0))</f>
        <v>90.220001220703125</v>
      </c>
      <c r="F27" s="154">
        <f ca="1">E27/INDEX(Table_Sheet1[#All],MATCH(Equities!$X$3,Data!A:A,0),MATCH(Equities!$D27,Table_Sheet1[#Headers],0))-1</f>
        <v>1.6792491912523966E-2</v>
      </c>
      <c r="G27" s="155">
        <f ca="1">E27/INDEX(Table_Sheet1[#All],MATCH(Equities!$X$4,Data!A:A,0),MATCH(Equities!$D27,Table_Sheet1[#Headers],0))-1</f>
        <v>4.324696714375964E-2</v>
      </c>
      <c r="H27" s="156">
        <f ca="1">E27/INDEX(Table_Sheet1[#All],MATCH(Equities!$X$5,Data!A:A,0),MATCH(Equities!$D27,Table_Sheet1[#Headers],0))-1</f>
        <v>-1.1287657855308164E-2</v>
      </c>
      <c r="I27" s="156">
        <f ca="1">E27/INDEX(Table_Sheet1[#All],MATCH(Equities!$X$6,Data!A:A,0),MATCH(Equities!$D27,Table_Sheet1[#Headers],0))-1</f>
        <v>4.3064674103261869E-2</v>
      </c>
      <c r="J27" s="156">
        <f ca="1">E27/INDEX(Table_Sheet1[#All],MATCH(Equities!$X$7,Data!A:A,0),MATCH(Equities!$D27,Table_Sheet1[#Headers],0))-1</f>
        <v>0.24877380553357287</v>
      </c>
      <c r="K27" s="156">
        <f ca="1">E27/INDEX(Table_Sheet1[#All],MATCH(Equities!$X$8,Data!A:A,0),MATCH(Equities!$D27,Table_Sheet1[#Headers],0))-1</f>
        <v>0.45209976303470301</v>
      </c>
      <c r="L27" s="157">
        <f>E27/(AVERAGE(INDEX(Data!$2:$21,0,MATCH(Equities!$D27,Table_Sheet1[#Headers],0))))-1</f>
        <v>-1.2110442115421005E-2</v>
      </c>
      <c r="M27" s="157">
        <f>E27/(AVERAGE(INDEX(Data!$2:$51,0,MATCH(Equities!$D27,Table_Sheet1[#Headers],0))))-1</f>
        <v>1.8638552743512227E-2</v>
      </c>
      <c r="N27" s="157">
        <f>(AVERAGE(INDEX(Data!$2:$21,0,MATCH(Equities!$D27,Table_Sheet1[#Headers],0))))-AVERAGE(INDEX(Data!$2:$51,0,MATCH(Equities!$D27,Table_Sheet1[#Headers],0)))</f>
        <v>2.7567999267578216</v>
      </c>
      <c r="O27" s="157">
        <f>(AVERAGE(INDEX(Data!$2:$51,0,MATCH(Equities!$D27,Table_Sheet1[#Headers],0))))-AVERAGE(INDEX(Data!$2:$101,0,MATCH(Equities!$D27,Table_Sheet1[#Headers],0)))</f>
        <v>3.7937528228759732</v>
      </c>
      <c r="P27" s="157">
        <f>(AVERAGE(INDEX(Data!$2:$51,0,MATCH(Equities!$D27,Table_Sheet1[#Headers],0))))-AVERAGE(INDEX(Data!$2:$201,0,MATCH(Equities!$D27,Table_Sheet1[#Headers],0)))</f>
        <v>11.611009445190419</v>
      </c>
      <c r="Q27" s="158">
        <f>E27/MIN(INDEX(Table_Sheet1[#All],0,MATCH(Equities!$D27,Table_Sheet1[#Headers],0)))-1</f>
        <v>0.5609135000494001</v>
      </c>
      <c r="R27" s="159">
        <f>1-(-(E27/MAX(INDEX(Table_Sheet1[#All],0,MATCH(Equities!$D27,Table_Sheet1[#Headers],0)))-1))</f>
        <v>0.93628062110048549</v>
      </c>
    </row>
    <row r="28" spans="1:18" ht="13.8" customHeight="1" outlineLevel="1" x14ac:dyDescent="0.25">
      <c r="A28" s="12"/>
      <c r="C28" s="152" t="s">
        <v>178</v>
      </c>
      <c r="D28" s="152" t="s">
        <v>54</v>
      </c>
      <c r="E28" s="153">
        <f>INDEX(Table_Sheet1[#All],MATCH(Equities!$X$2,Data!A:A,0),MATCH(Equities!$D28,Table_Sheet1[#Headers],0))</f>
        <v>47.139999389648438</v>
      </c>
      <c r="F28" s="154">
        <f ca="1">E28/INDEX(Table_Sheet1[#All],MATCH(Equities!$X$3,Data!A:A,0),MATCH(Equities!$D28,Table_Sheet1[#Headers],0))-1</f>
        <v>1.6167277643192923E-2</v>
      </c>
      <c r="G28" s="155">
        <f ca="1">E28/INDEX(Table_Sheet1[#All],MATCH(Equities!$X$4,Data!A:A,0),MATCH(Equities!$D28,Table_Sheet1[#Headers],0))-1</f>
        <v>4.6857665279832483E-2</v>
      </c>
      <c r="H28" s="156">
        <f ca="1">E28/INDEX(Table_Sheet1[#All],MATCH(Equities!$X$5,Data!A:A,0),MATCH(Equities!$D28,Table_Sheet1[#Headers],0))-1</f>
        <v>-3.7369854715891049E-2</v>
      </c>
      <c r="I28" s="156">
        <f ca="1">E28/INDEX(Table_Sheet1[#All],MATCH(Equities!$X$6,Data!A:A,0),MATCH(Equities!$D28,Table_Sheet1[#Headers],0))-1</f>
        <v>4.3382006888745384E-2</v>
      </c>
      <c r="J28" s="156">
        <f ca="1">E28/INDEX(Table_Sheet1[#All],MATCH(Equities!$X$7,Data!A:A,0),MATCH(Equities!$D28,Table_Sheet1[#Headers],0))-1</f>
        <v>0.2206111002952289</v>
      </c>
      <c r="K28" s="156">
        <f ca="1">E28/INDEX(Table_Sheet1[#All],MATCH(Equities!$X$8,Data!A:A,0),MATCH(Equities!$D28,Table_Sheet1[#Headers],0))-1</f>
        <v>0.19389977708338346</v>
      </c>
      <c r="L28" s="157">
        <f>E28/(AVERAGE(INDEX(Data!$2:$21,0,MATCH(Equities!$D28,Table_Sheet1[#Headers],0))))-1</f>
        <v>2.5461938833104547E-4</v>
      </c>
      <c r="M28" s="157">
        <f>E28/(AVERAGE(INDEX(Data!$2:$51,0,MATCH(Equities!$D28,Table_Sheet1[#Headers],0))))-1</f>
        <v>2.5045543660795477E-2</v>
      </c>
      <c r="N28" s="157">
        <f>(AVERAGE(INDEX(Data!$2:$21,0,MATCH(Equities!$D28,Table_Sheet1[#Headers],0))))-AVERAGE(INDEX(Data!$2:$51,0,MATCH(Equities!$D28,Table_Sheet1[#Headers],0)))</f>
        <v>1.1397997665405271</v>
      </c>
      <c r="O28" s="157">
        <f>(AVERAGE(INDEX(Data!$2:$51,0,MATCH(Equities!$D28,Table_Sheet1[#Headers],0))))-AVERAGE(INDEX(Data!$2:$101,0,MATCH(Equities!$D28,Table_Sheet1[#Headers],0)))</f>
        <v>1.5332999801635765</v>
      </c>
      <c r="P28" s="157">
        <f>(AVERAGE(INDEX(Data!$2:$51,0,MATCH(Equities!$D28,Table_Sheet1[#Headers],0))))-AVERAGE(INDEX(Data!$2:$201,0,MATCH(Equities!$D28,Table_Sheet1[#Headers],0)))</f>
        <v>3.1681269264221186</v>
      </c>
      <c r="Q28" s="158">
        <f>E28/MIN(INDEX(Table_Sheet1[#All],0,MATCH(Equities!$D28,Table_Sheet1[#Headers],0)))-1</f>
        <v>0.26925148530797149</v>
      </c>
      <c r="R28" s="159">
        <f>1-(-(E28/MAX(INDEX(Table_Sheet1[#All],0,MATCH(Equities!$D28,Table_Sheet1[#Headers],0)))-1))</f>
        <v>0.94658634762723914</v>
      </c>
    </row>
    <row r="29" spans="1:18" ht="13.8" customHeight="1" outlineLevel="1" x14ac:dyDescent="0.25">
      <c r="A29" s="12"/>
      <c r="C29" s="152" t="s">
        <v>179</v>
      </c>
      <c r="D29" s="152" t="s">
        <v>55</v>
      </c>
      <c r="E29" s="153">
        <f>INDEX(Table_Sheet1[#All],MATCH(Equities!$X$2,Data!A:A,0),MATCH(Equities!$D29,Table_Sheet1[#Headers],0))</f>
        <v>56.020000457763672</v>
      </c>
      <c r="F29" s="154">
        <f ca="1">E29/INDEX(Table_Sheet1[#All],MATCH(Equities!$X$3,Data!A:A,0),MATCH(Equities!$D29,Table_Sheet1[#Headers],0))-1</f>
        <v>1.3936659869025814E-2</v>
      </c>
      <c r="G29" s="155">
        <f ca="1">E29/INDEX(Table_Sheet1[#All],MATCH(Equities!$X$4,Data!A:A,0),MATCH(Equities!$D29,Table_Sheet1[#Headers],0))-1</f>
        <v>2.5443883625690056E-2</v>
      </c>
      <c r="H29" s="156">
        <f ca="1">E29/INDEX(Table_Sheet1[#All],MATCH(Equities!$X$5,Data!A:A,0),MATCH(Equities!$D29,Table_Sheet1[#Headers],0))-1</f>
        <v>-5.8961840979474434E-2</v>
      </c>
      <c r="I29" s="156">
        <f ca="1">E29/INDEX(Table_Sheet1[#All],MATCH(Equities!$X$6,Data!A:A,0),MATCH(Equities!$D29,Table_Sheet1[#Headers],0))-1</f>
        <v>-3.7200143449917955E-2</v>
      </c>
      <c r="J29" s="156">
        <f ca="1">E29/INDEX(Table_Sheet1[#All],MATCH(Equities!$X$7,Data!A:A,0),MATCH(Equities!$D29,Table_Sheet1[#Headers],0))-1</f>
        <v>3.5935085580134363E-2</v>
      </c>
      <c r="K29" s="156">
        <f ca="1">E29/INDEX(Table_Sheet1[#All],MATCH(Equities!$X$8,Data!A:A,0),MATCH(Equities!$D29,Table_Sheet1[#Headers],0))-1</f>
        <v>-1.8749346848851434E-2</v>
      </c>
      <c r="L29" s="157">
        <f>E29/(AVERAGE(INDEX(Data!$2:$21,0,MATCH(Equities!$D29,Table_Sheet1[#Headers],0))))-1</f>
        <v>-1.3845232829244658E-2</v>
      </c>
      <c r="M29" s="157">
        <f>E29/(AVERAGE(INDEX(Data!$2:$51,0,MATCH(Equities!$D29,Table_Sheet1[#Headers],0))))-1</f>
        <v>-3.2419963594265799E-2</v>
      </c>
      <c r="N29" s="157">
        <f>(AVERAGE(INDEX(Data!$2:$21,0,MATCH(Equities!$D29,Table_Sheet1[#Headers],0))))-AVERAGE(INDEX(Data!$2:$51,0,MATCH(Equities!$D29,Table_Sheet1[#Headers],0)))</f>
        <v>-1.0905200576782192</v>
      </c>
      <c r="O29" s="157">
        <f>(AVERAGE(INDEX(Data!$2:$51,0,MATCH(Equities!$D29,Table_Sheet1[#Headers],0))))-AVERAGE(INDEX(Data!$2:$101,0,MATCH(Equities!$D29,Table_Sheet1[#Headers],0)))</f>
        <v>0.6317641830444316</v>
      </c>
      <c r="P29" s="157">
        <f>(AVERAGE(INDEX(Data!$2:$51,0,MATCH(Equities!$D29,Table_Sheet1[#Headers],0))))-AVERAGE(INDEX(Data!$2:$201,0,MATCH(Equities!$D29,Table_Sheet1[#Headers],0)))</f>
        <v>1.8541394042968733</v>
      </c>
      <c r="Q29" s="158">
        <f>E29/MIN(INDEX(Table_Sheet1[#All],0,MATCH(Equities!$D29,Table_Sheet1[#Headers],0)))-1</f>
        <v>0.11399896863375236</v>
      </c>
      <c r="R29" s="159">
        <f>1-(-(E29/MAX(INDEX(Table_Sheet1[#All],0,MATCH(Equities!$D29,Table_Sheet1[#Headers],0)))-1))</f>
        <v>0.92001972440957702</v>
      </c>
    </row>
    <row r="30" spans="1:18" ht="13.8" customHeight="1" outlineLevel="1" x14ac:dyDescent="0.25">
      <c r="A30" s="12"/>
      <c r="C30" s="152" t="s">
        <v>180</v>
      </c>
      <c r="D30" s="152" t="s">
        <v>56</v>
      </c>
      <c r="E30" s="153">
        <f>INDEX(Table_Sheet1[#All],MATCH(Equities!$X$2,Data!A:A,0),MATCH(Equities!$D30,Table_Sheet1[#Headers],0))</f>
        <v>39.75</v>
      </c>
      <c r="F30" s="154">
        <f ca="1">E30/INDEX(Table_Sheet1[#All],MATCH(Equities!$X$3,Data!A:A,0),MATCH(Equities!$D30,Table_Sheet1[#Headers],0))-1</f>
        <v>1.6884109614627718E-2</v>
      </c>
      <c r="G30" s="155">
        <f ca="1">E30/INDEX(Table_Sheet1[#All],MATCH(Equities!$X$4,Data!A:A,0),MATCH(Equities!$D30,Table_Sheet1[#Headers],0))-1</f>
        <v>7.3453991638364524E-2</v>
      </c>
      <c r="H30" s="156">
        <f ca="1">E30/INDEX(Table_Sheet1[#All],MATCH(Equities!$X$5,Data!A:A,0),MATCH(Equities!$D30,Table_Sheet1[#Headers],0))-1</f>
        <v>-0.17290888755382439</v>
      </c>
      <c r="I30" s="156">
        <f ca="1">E30/INDEX(Table_Sheet1[#All],MATCH(Equities!$X$6,Data!A:A,0),MATCH(Equities!$D30,Table_Sheet1[#Headers],0))-1</f>
        <v>-0.17277126386640163</v>
      </c>
      <c r="J30" s="156">
        <f ca="1">E30/INDEX(Table_Sheet1[#All],MATCH(Equities!$X$7,Data!A:A,0),MATCH(Equities!$D30,Table_Sheet1[#Headers],0))-1</f>
        <v>0.17927063339731286</v>
      </c>
      <c r="K30" s="156">
        <f ca="1">E30/INDEX(Table_Sheet1[#All],MATCH(Equities!$X$8,Data!A:A,0),MATCH(Equities!$D30,Table_Sheet1[#Headers],0))-1</f>
        <v>0.2146860075026813</v>
      </c>
      <c r="L30" s="157">
        <f>E30/(AVERAGE(INDEX(Data!$2:$21,0,MATCH(Equities!$D30,Table_Sheet1[#Headers],0))))-1</f>
        <v>-4.8724450213464832E-2</v>
      </c>
      <c r="M30" s="157">
        <f>E30/(AVERAGE(INDEX(Data!$2:$51,0,MATCH(Equities!$D30,Table_Sheet1[#Headers],0))))-1</f>
        <v>-0.11676480241338738</v>
      </c>
      <c r="N30" s="157">
        <f>(AVERAGE(INDEX(Data!$2:$21,0,MATCH(Equities!$D30,Table_Sheet1[#Headers],0))))-AVERAGE(INDEX(Data!$2:$51,0,MATCH(Equities!$D30,Table_Sheet1[#Headers],0)))</f>
        <v>-3.2190000534057575</v>
      </c>
      <c r="O30" s="157">
        <f>(AVERAGE(INDEX(Data!$2:$51,0,MATCH(Equities!$D30,Table_Sheet1[#Headers],0))))-AVERAGE(INDEX(Data!$2:$101,0,MATCH(Equities!$D30,Table_Sheet1[#Headers],0)))</f>
        <v>0.32229473114013274</v>
      </c>
      <c r="P30" s="157">
        <f>(AVERAGE(INDEX(Data!$2:$51,0,MATCH(Equities!$D30,Table_Sheet1[#Headers],0))))-AVERAGE(INDEX(Data!$2:$201,0,MATCH(Equities!$D30,Table_Sheet1[#Headers],0)))</f>
        <v>5.6560718727111805</v>
      </c>
      <c r="Q30" s="158">
        <f>E30/MIN(INDEX(Table_Sheet1[#All],0,MATCH(Equities!$D30,Table_Sheet1[#Headers],0)))-1</f>
        <v>0.37826276358626032</v>
      </c>
      <c r="R30" s="159">
        <f>1-(-(E30/MAX(INDEX(Table_Sheet1[#All],0,MATCH(Equities!$D30,Table_Sheet1[#Headers],0)))-1))</f>
        <v>0.79039045435172273</v>
      </c>
    </row>
    <row r="31" spans="1:18" ht="13.8" customHeight="1" outlineLevel="1" x14ac:dyDescent="0.25">
      <c r="A31" s="12"/>
      <c r="C31" s="152" t="s">
        <v>182</v>
      </c>
      <c r="D31" s="152" t="s">
        <v>51</v>
      </c>
      <c r="E31" s="153">
        <f>INDEX(Table_Sheet1[#All],MATCH(Equities!$X$2,Data!A:A,0),MATCH(Equities!$D31,Table_Sheet1[#Headers],0))</f>
        <v>45.619998931884773</v>
      </c>
      <c r="F31" s="154">
        <f ca="1">E31/INDEX(Table_Sheet1[#All],MATCH(Equities!$X$3,Data!A:A,0),MATCH(Equities!$D31,Table_Sheet1[#Headers],0))-1</f>
        <v>1.3552557944880972E-2</v>
      </c>
      <c r="G31" s="155">
        <f ca="1">E31/INDEX(Table_Sheet1[#All],MATCH(Equities!$X$4,Data!A:A,0),MATCH(Equities!$D31,Table_Sheet1[#Headers],0))-1</f>
        <v>1.9897147300617757E-2</v>
      </c>
      <c r="H31" s="156">
        <f ca="1">E31/INDEX(Table_Sheet1[#All],MATCH(Equities!$X$5,Data!A:A,0),MATCH(Equities!$D31,Table_Sheet1[#Headers],0))-1</f>
        <v>-9.26809856910914E-2</v>
      </c>
      <c r="I31" s="156">
        <f ca="1">E31/INDEX(Table_Sheet1[#All],MATCH(Equities!$X$6,Data!A:A,0),MATCH(Equities!$D31,Table_Sheet1[#Headers],0))-1</f>
        <v>-7.8756088243683853E-2</v>
      </c>
      <c r="J31" s="156">
        <f ca="1">E31/INDEX(Table_Sheet1[#All],MATCH(Equities!$X$7,Data!A:A,0),MATCH(Equities!$D31,Table_Sheet1[#Headers],0))-1</f>
        <v>9.9807122356232458E-2</v>
      </c>
      <c r="K31" s="156">
        <f ca="1">E31/INDEX(Table_Sheet1[#All],MATCH(Equities!$X$8,Data!A:A,0),MATCH(Equities!$D31,Table_Sheet1[#Headers],0))-1</f>
        <v>0.1715459820431009</v>
      </c>
      <c r="L31" s="157">
        <f>E31/(AVERAGE(INDEX(Data!$2:$21,0,MATCH(Equities!$D31,Table_Sheet1[#Headers],0))))-1</f>
        <v>-3.7146488546978995E-2</v>
      </c>
      <c r="M31" s="157">
        <f>E31/(AVERAGE(INDEX(Data!$2:$51,0,MATCH(Equities!$D31,Table_Sheet1[#Headers],0))))-1</f>
        <v>-5.1784002238520532E-2</v>
      </c>
      <c r="N31" s="157">
        <f>(AVERAGE(INDEX(Data!$2:$21,0,MATCH(Equities!$D31,Table_Sheet1[#Headers],0))))-AVERAGE(INDEX(Data!$2:$51,0,MATCH(Equities!$D31,Table_Sheet1[#Headers],0)))</f>
        <v>-0.73140022277831918</v>
      </c>
      <c r="O31" s="157">
        <f>(AVERAGE(INDEX(Data!$2:$51,0,MATCH(Equities!$D31,Table_Sheet1[#Headers],0))))-AVERAGE(INDEX(Data!$2:$101,0,MATCH(Equities!$D31,Table_Sheet1[#Headers],0)))</f>
        <v>0.7745999145507767</v>
      </c>
      <c r="P31" s="157">
        <f>(AVERAGE(INDEX(Data!$2:$51,0,MATCH(Equities!$D31,Table_Sheet1[#Headers],0))))-AVERAGE(INDEX(Data!$2:$201,0,MATCH(Equities!$D31,Table_Sheet1[#Headers],0)))</f>
        <v>3.8892996978759768</v>
      </c>
      <c r="Q31" s="158">
        <f>E31/MIN(INDEX(Table_Sheet1[#All],0,MATCH(Equities!$D31,Table_Sheet1[#Headers],0)))-1</f>
        <v>0.22076532608517008</v>
      </c>
      <c r="R31" s="159">
        <f>1-(-(E31/MAX(INDEX(Table_Sheet1[#All],0,MATCH(Equities!$D31,Table_Sheet1[#Headers],0)))-1))</f>
        <v>0.89188656052734849</v>
      </c>
    </row>
    <row r="32" spans="1:18" ht="13.8" customHeight="1" outlineLevel="1" x14ac:dyDescent="0.25">
      <c r="A32" s="12"/>
      <c r="C32" s="152" t="s">
        <v>181</v>
      </c>
      <c r="D32" s="152" t="s">
        <v>58</v>
      </c>
      <c r="E32" s="153">
        <f>INDEX(Table_Sheet1[#All],MATCH(Equities!$X$2,Data!A:A,0),MATCH(Equities!$D32,Table_Sheet1[#Headers],0))</f>
        <v>92.870002746582045</v>
      </c>
      <c r="F32" s="154">
        <f ca="1">E32/INDEX(Table_Sheet1[#All],MATCH(Equities!$X$3,Data!A:A,0),MATCH(Equities!$D32,Table_Sheet1[#Headers],0))-1</f>
        <v>1.320094955410589E-2</v>
      </c>
      <c r="G32" s="155">
        <f ca="1">E32/INDEX(Table_Sheet1[#All],MATCH(Equities!$X$4,Data!A:A,0),MATCH(Equities!$D32,Table_Sheet1[#Headers],0))-1</f>
        <v>4.724856142294942E-2</v>
      </c>
      <c r="H32" s="156">
        <f ca="1">E32/INDEX(Table_Sheet1[#All],MATCH(Equities!$X$5,Data!A:A,0),MATCH(Equities!$D32,Table_Sheet1[#Headers],0))-1</f>
        <v>-0.11518670391908559</v>
      </c>
      <c r="I32" s="156">
        <f ca="1">E32/INDEX(Table_Sheet1[#All],MATCH(Equities!$X$6,Data!A:A,0),MATCH(Equities!$D32,Table_Sheet1[#Headers],0))-1</f>
        <v>-0.13865699304912737</v>
      </c>
      <c r="J32" s="156">
        <f ca="1">E32/INDEX(Table_Sheet1[#All],MATCH(Equities!$X$7,Data!A:A,0),MATCH(Equities!$D32,Table_Sheet1[#Headers],0))-1</f>
        <v>5.9917825101926336E-2</v>
      </c>
      <c r="K32" s="156">
        <f ca="1">E32/INDEX(Table_Sheet1[#All],MATCH(Equities!$X$8,Data!A:A,0),MATCH(Equities!$D32,Table_Sheet1[#Headers],0))-1</f>
        <v>0.11141701124943126</v>
      </c>
      <c r="L32" s="157">
        <f>E32/(AVERAGE(INDEX(Data!$2:$21,0,MATCH(Equities!$D32,Table_Sheet1[#Headers],0))))-1</f>
        <v>-3.5202060421981152E-2</v>
      </c>
      <c r="M32" s="157">
        <f>E32/(AVERAGE(INDEX(Data!$2:$51,0,MATCH(Equities!$D32,Table_Sheet1[#Headers],0))))-1</f>
        <v>-7.1045439891892159E-2</v>
      </c>
      <c r="N32" s="157">
        <f>(AVERAGE(INDEX(Data!$2:$21,0,MATCH(Equities!$D32,Table_Sheet1[#Headers],0))))-AVERAGE(INDEX(Data!$2:$51,0,MATCH(Equities!$D32,Table_Sheet1[#Headers],0)))</f>
        <v>-3.7140998077392595</v>
      </c>
      <c r="O32" s="157">
        <f>(AVERAGE(INDEX(Data!$2:$51,0,MATCH(Equities!$D32,Table_Sheet1[#Headers],0))))-AVERAGE(INDEX(Data!$2:$101,0,MATCH(Equities!$D32,Table_Sheet1[#Headers],0)))</f>
        <v>-0.70969993591307912</v>
      </c>
      <c r="P32" s="157">
        <f>(AVERAGE(INDEX(Data!$2:$51,0,MATCH(Equities!$D32,Table_Sheet1[#Headers],0))))-AVERAGE(INDEX(Data!$2:$201,0,MATCH(Equities!$D32,Table_Sheet1[#Headers],0)))</f>
        <v>6.8038501358032306</v>
      </c>
      <c r="Q32" s="158">
        <f>E32/MIN(INDEX(Table_Sheet1[#All],0,MATCH(Equities!$D32,Table_Sheet1[#Headers],0)))-1</f>
        <v>0.20049123595993201</v>
      </c>
      <c r="R32" s="159">
        <f>1-(-(E32/MAX(INDEX(Table_Sheet1[#All],0,MATCH(Equities!$D32,Table_Sheet1[#Headers],0)))-1))</f>
        <v>0.84388914285540007</v>
      </c>
    </row>
    <row r="33" spans="1:18" ht="13.8" customHeight="1" outlineLevel="1" x14ac:dyDescent="0.25">
      <c r="A33" s="12"/>
      <c r="C33" s="152" t="s">
        <v>183</v>
      </c>
      <c r="D33" s="152" t="s">
        <v>52</v>
      </c>
      <c r="E33" s="153">
        <f>INDEX(Table_Sheet1[#All],MATCH(Equities!$X$2,Data!A:A,0),MATCH(Equities!$D33,Table_Sheet1[#Headers],0))</f>
        <v>108.6600036621094</v>
      </c>
      <c r="F33" s="154">
        <f ca="1">E33/INDEX(Table_Sheet1[#All],MATCH(Equities!$X$3,Data!A:A,0),MATCH(Equities!$D33,Table_Sheet1[#Headers],0))-1</f>
        <v>1.2958022397149493E-2</v>
      </c>
      <c r="G33" s="155">
        <f ca="1">E33/INDEX(Table_Sheet1[#All],MATCH(Equities!$X$4,Data!A:A,0),MATCH(Equities!$D33,Table_Sheet1[#Headers],0))-1</f>
        <v>3.7227963405416231E-2</v>
      </c>
      <c r="H33" s="156">
        <f ca="1">E33/INDEX(Table_Sheet1[#All],MATCH(Equities!$X$5,Data!A:A,0),MATCH(Equities!$D33,Table_Sheet1[#Headers],0))-1</f>
        <v>-0.16105620693518496</v>
      </c>
      <c r="I33" s="156">
        <f ca="1">E33/INDEX(Table_Sheet1[#All],MATCH(Equities!$X$6,Data!A:A,0),MATCH(Equities!$D33,Table_Sheet1[#Headers],0))-1</f>
        <v>-0.14380269067353879</v>
      </c>
      <c r="J33" s="156">
        <f ca="1">E33/INDEX(Table_Sheet1[#All],MATCH(Equities!$X$7,Data!A:A,0),MATCH(Equities!$D33,Table_Sheet1[#Headers],0))-1</f>
        <v>9.3929343190022774E-2</v>
      </c>
      <c r="K33" s="156">
        <f ca="1">E33/INDEX(Table_Sheet1[#All],MATCH(Equities!$X$8,Data!A:A,0),MATCH(Equities!$D33,Table_Sheet1[#Headers],0))-1</f>
        <v>0.16550466319411816</v>
      </c>
      <c r="L33" s="157">
        <f>E33/(AVERAGE(INDEX(Data!$2:$21,0,MATCH(Equities!$D33,Table_Sheet1[#Headers],0))))-1</f>
        <v>-5.6459563372550092E-2</v>
      </c>
      <c r="M33" s="157">
        <f>E33/(AVERAGE(INDEX(Data!$2:$51,0,MATCH(Equities!$D33,Table_Sheet1[#Headers],0))))-1</f>
        <v>-0.10412908721851144</v>
      </c>
      <c r="N33" s="157">
        <f>(AVERAGE(INDEX(Data!$2:$21,0,MATCH(Equities!$D33,Table_Sheet1[#Headers],0))))-AVERAGE(INDEX(Data!$2:$51,0,MATCH(Equities!$D33,Table_Sheet1[#Headers],0)))</f>
        <v>-6.1277999114990251</v>
      </c>
      <c r="O33" s="157">
        <f>(AVERAGE(INDEX(Data!$2:$51,0,MATCH(Equities!$D33,Table_Sheet1[#Headers],0))))-AVERAGE(INDEX(Data!$2:$101,0,MATCH(Equities!$D33,Table_Sheet1[#Headers],0)))</f>
        <v>1.5136995697021547</v>
      </c>
      <c r="P33" s="157">
        <f>(AVERAGE(INDEX(Data!$2:$51,0,MATCH(Equities!$D33,Table_Sheet1[#Headers],0))))-AVERAGE(INDEX(Data!$2:$201,0,MATCH(Equities!$D33,Table_Sheet1[#Headers],0)))</f>
        <v>13.280549659729004</v>
      </c>
      <c r="Q33" s="158">
        <f>E33/MIN(INDEX(Table_Sheet1[#All],0,MATCH(Equities!$D33,Table_Sheet1[#Headers],0)))-1</f>
        <v>0.25691159627413751</v>
      </c>
      <c r="R33" s="159">
        <f>1-(-(E33/MAX(INDEX(Table_Sheet1[#All],0,MATCH(Equities!$D33,Table_Sheet1[#Headers],0)))-1))</f>
        <v>0.82832756311146305</v>
      </c>
    </row>
    <row r="34" spans="1:18" ht="13.8" customHeight="1" outlineLevel="1" x14ac:dyDescent="0.25">
      <c r="A34" s="12"/>
      <c r="C34" s="151" t="s">
        <v>109</v>
      </c>
      <c r="E34" s="5"/>
      <c r="F34" s="7"/>
      <c r="G34" s="8"/>
      <c r="H34" s="9"/>
      <c r="I34" s="9"/>
      <c r="J34" s="9"/>
      <c r="K34" s="9"/>
      <c r="L34" s="94"/>
      <c r="M34" s="94"/>
      <c r="N34" s="94"/>
      <c r="O34" s="94"/>
      <c r="P34" s="94"/>
      <c r="Q34" s="11"/>
      <c r="R34" s="10"/>
    </row>
    <row r="35" spans="1:18" ht="13.8" customHeight="1" outlineLevel="1" x14ac:dyDescent="0.25">
      <c r="A35" s="12"/>
      <c r="C35" s="152" t="s">
        <v>157</v>
      </c>
      <c r="D35" s="152" t="s">
        <v>25</v>
      </c>
      <c r="E35" s="153">
        <f>INDEX(Table_Sheet1[#All],MATCH(Equities!$X$2,Data!A:A,0),MATCH(Equities!$D35,Table_Sheet1[#Headers],0))</f>
        <v>140.9100036621094</v>
      </c>
      <c r="F35" s="154">
        <f ca="1">E35/INDEX(Table_Sheet1[#All],MATCH(Equities!$X$3,Data!A:A,0),MATCH(Equities!$D35,Table_Sheet1[#Headers],0))-1</f>
        <v>2.0052152053712691E-2</v>
      </c>
      <c r="G35" s="155">
        <f ca="1">E35/INDEX(Table_Sheet1[#All],MATCH(Equities!$X$4,Data!A:A,0),MATCH(Equities!$D35,Table_Sheet1[#Headers],0))-1</f>
        <v>3.8699689357787781E-2</v>
      </c>
      <c r="H35" s="156">
        <f ca="1">E35/INDEX(Table_Sheet1[#All],MATCH(Equities!$X$5,Data!A:A,0),MATCH(Equities!$D35,Table_Sheet1[#Headers],0))-1</f>
        <v>-9.9904178120505005E-2</v>
      </c>
      <c r="I35" s="156">
        <f ca="1">E35/INDEX(Table_Sheet1[#All],MATCH(Equities!$X$6,Data!A:A,0),MATCH(Equities!$D35,Table_Sheet1[#Headers],0))-1</f>
        <v>-6.4427671658687125E-2</v>
      </c>
      <c r="J35" s="156">
        <f ca="1">E35/INDEX(Table_Sheet1[#All],MATCH(Equities!$X$7,Data!A:A,0),MATCH(Equities!$D35,Table_Sheet1[#Headers],0))-1</f>
        <v>0.11887352223428294</v>
      </c>
      <c r="K35" s="156">
        <f ca="1">E35/INDEX(Table_Sheet1[#All],MATCH(Equities!$X$8,Data!A:A,0),MATCH(Equities!$D35,Table_Sheet1[#Headers],0))-1</f>
        <v>0.27277295557419556</v>
      </c>
      <c r="L35" s="157">
        <f>E35/(AVERAGE(INDEX(Data!$2:$21,0,MATCH(Equities!$D35,Table_Sheet1[#Headers],0))))-1</f>
        <v>-3.8301391294723319E-2</v>
      </c>
      <c r="M35" s="157">
        <f>E35/(AVERAGE(INDEX(Data!$2:$51,0,MATCH(Equities!$D35,Table_Sheet1[#Headers],0))))-1</f>
        <v>-6.0380729177751835E-2</v>
      </c>
      <c r="N35" s="157">
        <f>(AVERAGE(INDEX(Data!$2:$21,0,MATCH(Equities!$D35,Table_Sheet1[#Headers],0))))-AVERAGE(INDEX(Data!$2:$51,0,MATCH(Equities!$D35,Table_Sheet1[#Headers],0)))</f>
        <v>-3.4429995727539051</v>
      </c>
      <c r="O35" s="157">
        <f>(AVERAGE(INDEX(Data!$2:$51,0,MATCH(Equities!$D35,Table_Sheet1[#Headers],0))))-AVERAGE(INDEX(Data!$2:$101,0,MATCH(Equities!$D35,Table_Sheet1[#Headers],0)))</f>
        <v>2.3324801635742176</v>
      </c>
      <c r="P35" s="157">
        <f>(AVERAGE(INDEX(Data!$2:$51,0,MATCH(Equities!$D35,Table_Sheet1[#Headers],0))))-AVERAGE(INDEX(Data!$2:$201,0,MATCH(Equities!$D35,Table_Sheet1[#Headers],0)))</f>
        <v>14.873002281188974</v>
      </c>
      <c r="Q35" s="158">
        <f>E35/MIN(INDEX(Table_Sheet1[#All],0,MATCH(Equities!$D35,Table_Sheet1[#Headers],0)))-1</f>
        <v>0.29590327326971311</v>
      </c>
      <c r="R35" s="159">
        <f>1-(-(E35/MAX(INDEX(Table_Sheet1[#All],0,MATCH(Equities!$D35,Table_Sheet1[#Headers],0)))-1))</f>
        <v>0.88455744483775467</v>
      </c>
    </row>
    <row r="36" spans="1:18" ht="13.8" customHeight="1" outlineLevel="1" x14ac:dyDescent="0.25">
      <c r="A36" s="12"/>
      <c r="C36" s="152" t="s">
        <v>158</v>
      </c>
      <c r="D36" s="152" t="s">
        <v>26</v>
      </c>
      <c r="E36" s="153">
        <f>INDEX(Table_Sheet1[#All],MATCH(Equities!$X$2,Data!A:A,0),MATCH(Equities!$D36,Table_Sheet1[#Headers],0))</f>
        <v>66.279998779296875</v>
      </c>
      <c r="F36" s="154">
        <f ca="1">E36/INDEX(Table_Sheet1[#All],MATCH(Equities!$X$3,Data!A:A,0),MATCH(Equities!$D36,Table_Sheet1[#Headers],0))-1</f>
        <v>1.5941154959860926E-2</v>
      </c>
      <c r="G36" s="155">
        <f ca="1">E36/INDEX(Table_Sheet1[#All],MATCH(Equities!$X$4,Data!A:A,0),MATCH(Equities!$D36,Table_Sheet1[#Headers],0))-1</f>
        <v>3.2881419207717588E-2</v>
      </c>
      <c r="H36" s="156">
        <f ca="1">E36/INDEX(Table_Sheet1[#All],MATCH(Equities!$X$5,Data!A:A,0),MATCH(Equities!$D36,Table_Sheet1[#Headers],0))-1</f>
        <v>-4.6879523918765931E-2</v>
      </c>
      <c r="I36" s="156">
        <f ca="1">E36/INDEX(Table_Sheet1[#All],MATCH(Equities!$X$6,Data!A:A,0),MATCH(Equities!$D36,Table_Sheet1[#Headers],0))-1</f>
        <v>-5.8360101345400817E-2</v>
      </c>
      <c r="J36" s="156">
        <f ca="1">E36/INDEX(Table_Sheet1[#All],MATCH(Equities!$X$7,Data!A:A,0),MATCH(Equities!$D36,Table_Sheet1[#Headers],0))-1</f>
        <v>5.8680495291585366E-3</v>
      </c>
      <c r="K36" s="156">
        <f ca="1">E36/INDEX(Table_Sheet1[#All],MATCH(Equities!$X$8,Data!A:A,0),MATCH(Equities!$D36,Table_Sheet1[#Headers],0))-1</f>
        <v>0.11676180351439647</v>
      </c>
      <c r="L36" s="157">
        <f>E36/(AVERAGE(INDEX(Data!$2:$21,0,MATCH(Equities!$D36,Table_Sheet1[#Headers],0))))-1</f>
        <v>-1.6865197808946797E-2</v>
      </c>
      <c r="M36" s="157">
        <f>E36/(AVERAGE(INDEX(Data!$2:$51,0,MATCH(Equities!$D36,Table_Sheet1[#Headers],0))))-1</f>
        <v>-3.2874696064095654E-2</v>
      </c>
      <c r="N36" s="157">
        <f>(AVERAGE(INDEX(Data!$2:$21,0,MATCH(Equities!$D36,Table_Sheet1[#Headers],0))))-AVERAGE(INDEX(Data!$2:$51,0,MATCH(Equities!$D36,Table_Sheet1[#Headers],0)))</f>
        <v>-1.1160005187988276</v>
      </c>
      <c r="O36" s="157">
        <f>(AVERAGE(INDEX(Data!$2:$51,0,MATCH(Equities!$D36,Table_Sheet1[#Headers],0))))-AVERAGE(INDEX(Data!$2:$101,0,MATCH(Equities!$D36,Table_Sheet1[#Headers],0)))</f>
        <v>0.22963363647460255</v>
      </c>
      <c r="P36" s="157">
        <f>(AVERAGE(INDEX(Data!$2:$51,0,MATCH(Equities!$D36,Table_Sheet1[#Headers],0))))-AVERAGE(INDEX(Data!$2:$201,0,MATCH(Equities!$D36,Table_Sheet1[#Headers],0)))</f>
        <v>3.1190554618835478</v>
      </c>
      <c r="Q36" s="158">
        <f>E36/MIN(INDEX(Table_Sheet1[#All],0,MATCH(Equities!$D36,Table_Sheet1[#Headers],0)))-1</f>
        <v>0.15742684105993554</v>
      </c>
      <c r="R36" s="159">
        <f>1-(-(E36/MAX(INDEX(Table_Sheet1[#All],0,MATCH(Equities!$D36,Table_Sheet1[#Headers],0)))-1))</f>
        <v>0.9263451565662586</v>
      </c>
    </row>
    <row r="37" spans="1:18" ht="13.8" customHeight="1" outlineLevel="1" x14ac:dyDescent="0.25">
      <c r="A37" s="12"/>
      <c r="C37" s="152" t="s">
        <v>159</v>
      </c>
      <c r="D37" s="152" t="s">
        <v>27</v>
      </c>
      <c r="E37" s="153">
        <f>INDEX(Table_Sheet1[#All],MATCH(Equities!$X$2,Data!A:A,0),MATCH(Equities!$D37,Table_Sheet1[#Headers],0))</f>
        <v>123.11000061035161</v>
      </c>
      <c r="F37" s="154">
        <f ca="1">E37/INDEX(Table_Sheet1[#All],MATCH(Equities!$X$3,Data!A:A,0),MATCH(Equities!$D37,Table_Sheet1[#Headers],0))-1</f>
        <v>1.6010584061422417E-2</v>
      </c>
      <c r="G37" s="155">
        <f ca="1">E37/INDEX(Table_Sheet1[#All],MATCH(Equities!$X$4,Data!A:A,0),MATCH(Equities!$D37,Table_Sheet1[#Headers],0))-1</f>
        <v>3.8727675474953038E-2</v>
      </c>
      <c r="H37" s="156">
        <f ca="1">E37/INDEX(Table_Sheet1[#All],MATCH(Equities!$X$5,Data!A:A,0),MATCH(Equities!$D37,Table_Sheet1[#Headers],0))-1</f>
        <v>8.6200852198146771E-2</v>
      </c>
      <c r="I37" s="156">
        <f ca="1">E37/INDEX(Table_Sheet1[#All],MATCH(Equities!$X$6,Data!A:A,0),MATCH(Equities!$D37,Table_Sheet1[#Headers],0))-1</f>
        <v>4.0368527658530606E-2</v>
      </c>
      <c r="J37" s="156">
        <f ca="1">E37/INDEX(Table_Sheet1[#All],MATCH(Equities!$X$7,Data!A:A,0),MATCH(Equities!$D37,Table_Sheet1[#Headers],0))-1</f>
        <v>7.2168413163208545E-2</v>
      </c>
      <c r="K37" s="156">
        <f ca="1">E37/INDEX(Table_Sheet1[#All],MATCH(Equities!$X$8,Data!A:A,0),MATCH(Equities!$D37,Table_Sheet1[#Headers],0))-1</f>
        <v>0.19487135209808404</v>
      </c>
      <c r="L37" s="157">
        <f>E37/(AVERAGE(INDEX(Data!$2:$21,0,MATCH(Equities!$D37,Table_Sheet1[#Headers],0))))-1</f>
        <v>4.6622355476497068E-2</v>
      </c>
      <c r="M37" s="157">
        <f>E37/(AVERAGE(INDEX(Data!$2:$51,0,MATCH(Equities!$D37,Table_Sheet1[#Headers],0))))-1</f>
        <v>6.540225972049396E-2</v>
      </c>
      <c r="N37" s="157">
        <f>(AVERAGE(INDEX(Data!$2:$21,0,MATCH(Equities!$D37,Table_Sheet1[#Headers],0))))-AVERAGE(INDEX(Data!$2:$51,0,MATCH(Equities!$D37,Table_Sheet1[#Headers],0)))</f>
        <v>2.073399963378904</v>
      </c>
      <c r="O37" s="157">
        <f>(AVERAGE(INDEX(Data!$2:$51,0,MATCH(Equities!$D37,Table_Sheet1[#Headers],0))))-AVERAGE(INDEX(Data!$2:$101,0,MATCH(Equities!$D37,Table_Sheet1[#Headers],0)))</f>
        <v>-1.5334701538085938</v>
      </c>
      <c r="P37" s="157">
        <f>(AVERAGE(INDEX(Data!$2:$51,0,MATCH(Equities!$D37,Table_Sheet1[#Headers],0))))-AVERAGE(INDEX(Data!$2:$201,0,MATCH(Equities!$D37,Table_Sheet1[#Headers],0)))</f>
        <v>2.8977979278564447</v>
      </c>
      <c r="Q37" s="158">
        <f>E37/MIN(INDEX(Table_Sheet1[#All],0,MATCH(Equities!$D37,Table_Sheet1[#Headers],0)))-1</f>
        <v>0.23907041503162896</v>
      </c>
      <c r="R37" s="159">
        <f>1-(-(E37/MAX(INDEX(Table_Sheet1[#All],0,MATCH(Equities!$D37,Table_Sheet1[#Headers],0)))-1))</f>
        <v>0.98053081449274837</v>
      </c>
    </row>
    <row r="38" spans="1:18" ht="13.8" customHeight="1" outlineLevel="1" x14ac:dyDescent="0.25">
      <c r="A38" s="12"/>
      <c r="C38" s="152" t="s">
        <v>145</v>
      </c>
      <c r="D38" s="152" t="s">
        <v>28</v>
      </c>
      <c r="E38" s="153">
        <f>INDEX(Table_Sheet1[#All],MATCH(Equities!$X$2,Data!A:A,0),MATCH(Equities!$D38,Table_Sheet1[#Headers],0))</f>
        <v>60.040000915527337</v>
      </c>
      <c r="F38" s="154">
        <f ca="1">E38/INDEX(Table_Sheet1[#All],MATCH(Equities!$X$3,Data!A:A,0),MATCH(Equities!$D38,Table_Sheet1[#Headers],0))-1</f>
        <v>1.4874933576486837E-2</v>
      </c>
      <c r="G38" s="155">
        <f ca="1">E38/INDEX(Table_Sheet1[#All],MATCH(Equities!$X$4,Data!A:A,0),MATCH(Equities!$D38,Table_Sheet1[#Headers],0))-1</f>
        <v>3.0375844239895367E-2</v>
      </c>
      <c r="H38" s="156">
        <f ca="1">E38/INDEX(Table_Sheet1[#All],MATCH(Equities!$X$5,Data!A:A,0),MATCH(Equities!$D38,Table_Sheet1[#Headers],0))-1</f>
        <v>4.8916826606486108E-2</v>
      </c>
      <c r="I38" s="156">
        <f ca="1">E38/INDEX(Table_Sheet1[#All],MATCH(Equities!$X$6,Data!A:A,0),MATCH(Equities!$D38,Table_Sheet1[#Headers],0))-1</f>
        <v>3.4548068008945387E-2</v>
      </c>
      <c r="J38" s="156">
        <f ca="1">E38/INDEX(Table_Sheet1[#All],MATCH(Equities!$X$7,Data!A:A,0),MATCH(Equities!$D38,Table_Sheet1[#Headers],0))-1</f>
        <v>6.9156894444375228E-2</v>
      </c>
      <c r="K38" s="156">
        <f ca="1">E38/INDEX(Table_Sheet1[#All],MATCH(Equities!$X$8,Data!A:A,0),MATCH(Equities!$D38,Table_Sheet1[#Headers],0))-1</f>
        <v>0.2009252673981119</v>
      </c>
      <c r="L38" s="157">
        <f>E38/(AVERAGE(INDEX(Data!$2:$21,0,MATCH(Equities!$D38,Table_Sheet1[#Headers],0))))-1</f>
        <v>2.3002227967789723E-2</v>
      </c>
      <c r="M38" s="157">
        <f>E38/(AVERAGE(INDEX(Data!$2:$51,0,MATCH(Equities!$D38,Table_Sheet1[#Headers],0))))-1</f>
        <v>3.9588887109262672E-2</v>
      </c>
      <c r="N38" s="157">
        <f>(AVERAGE(INDEX(Data!$2:$21,0,MATCH(Equities!$D38,Table_Sheet1[#Headers],0))))-AVERAGE(INDEX(Data!$2:$51,0,MATCH(Equities!$D38,Table_Sheet1[#Headers],0)))</f>
        <v>0.93639999389648665</v>
      </c>
      <c r="O38" s="157">
        <f>(AVERAGE(INDEX(Data!$2:$51,0,MATCH(Equities!$D38,Table_Sheet1[#Headers],0))))-AVERAGE(INDEX(Data!$2:$101,0,MATCH(Equities!$D38,Table_Sheet1[#Headers],0)))</f>
        <v>-0.2044551849365277</v>
      </c>
      <c r="P38" s="157">
        <f>(AVERAGE(INDEX(Data!$2:$51,0,MATCH(Equities!$D38,Table_Sheet1[#Headers],0))))-AVERAGE(INDEX(Data!$2:$201,0,MATCH(Equities!$D38,Table_Sheet1[#Headers],0)))</f>
        <v>2.2626120758056629</v>
      </c>
      <c r="Q38" s="158">
        <f>E38/MIN(INDEX(Table_Sheet1[#All],0,MATCH(Equities!$D38,Table_Sheet1[#Headers],0)))-1</f>
        <v>0.27305125189380908</v>
      </c>
      <c r="R38" s="159">
        <f>1-(-(E38/MAX(INDEX(Table_Sheet1[#All],0,MATCH(Equities!$D38,Table_Sheet1[#Headers],0)))-1))</f>
        <v>0.97300557092077522</v>
      </c>
    </row>
    <row r="39" spans="1:18" ht="13.8" customHeight="1" outlineLevel="1" x14ac:dyDescent="0.25">
      <c r="A39" s="12"/>
      <c r="C39" s="152" t="s">
        <v>139</v>
      </c>
      <c r="D39" s="152" t="s">
        <v>100</v>
      </c>
      <c r="E39" s="153">
        <f>INDEX(Table_Sheet1[#All],MATCH(Equities!$X$2,Data!A:A,0),MATCH(Equities!$D39,Table_Sheet1[#Headers],0))</f>
        <v>57.130001068115227</v>
      </c>
      <c r="F39" s="154">
        <f ca="1">E39/INDEX(Table_Sheet1[#All],MATCH(Equities!$X$3,Data!A:A,0),MATCH(Equities!$D39,Table_Sheet1[#Headers],0))-1</f>
        <v>6.5187237054877833E-3</v>
      </c>
      <c r="G39" s="155">
        <f ca="1">E39/INDEX(Table_Sheet1[#All],MATCH(Equities!$X$4,Data!A:A,0),MATCH(Equities!$D39,Table_Sheet1[#Headers],0))-1</f>
        <v>3.1041350395951239E-2</v>
      </c>
      <c r="H39" s="156">
        <f ca="1">E39/INDEX(Table_Sheet1[#All],MATCH(Equities!$X$5,Data!A:A,0),MATCH(Equities!$D39,Table_Sheet1[#Headers],0))-1</f>
        <v>-9.903798761092697E-2</v>
      </c>
      <c r="I39" s="156">
        <f ca="1">E39/INDEX(Table_Sheet1[#All],MATCH(Equities!$X$6,Data!A:A,0),MATCH(Equities!$D39,Table_Sheet1[#Headers],0))-1</f>
        <v>-0.12597307749860354</v>
      </c>
      <c r="J39" s="156">
        <f ca="1">E39/INDEX(Table_Sheet1[#All],MATCH(Equities!$X$7,Data!A:A,0),MATCH(Equities!$D39,Table_Sheet1[#Headers],0))-1</f>
        <v>1.5666091522402503E-2</v>
      </c>
      <c r="K39" s="156">
        <f ca="1">E39/INDEX(Table_Sheet1[#All],MATCH(Equities!$X$8,Data!A:A,0),MATCH(Equities!$D39,Table_Sheet1[#Headers],0))-1</f>
        <v>0.22975538798014306</v>
      </c>
      <c r="L39" s="157">
        <f>E39/(AVERAGE(INDEX(Data!$2:$21,0,MATCH(Equities!$D39,Table_Sheet1[#Headers],0))))-1</f>
        <v>-3.9274850650628856E-2</v>
      </c>
      <c r="M39" s="157">
        <f>E39/(AVERAGE(INDEX(Data!$2:$51,0,MATCH(Equities!$D39,Table_Sheet1[#Headers],0))))-1</f>
        <v>-6.999835474336269E-2</v>
      </c>
      <c r="N39" s="157">
        <f>(AVERAGE(INDEX(Data!$2:$21,0,MATCH(Equities!$D39,Table_Sheet1[#Headers],0))))-AVERAGE(INDEX(Data!$2:$51,0,MATCH(Equities!$D39,Table_Sheet1[#Headers],0)))</f>
        <v>-1.9645003128051783</v>
      </c>
      <c r="O39" s="157">
        <f>(AVERAGE(INDEX(Data!$2:$51,0,MATCH(Equities!$D39,Table_Sheet1[#Headers],0))))-AVERAGE(INDEX(Data!$2:$101,0,MATCH(Equities!$D39,Table_Sheet1[#Headers],0)))</f>
        <v>-0.79471023559570142</v>
      </c>
      <c r="P39" s="157">
        <f>(AVERAGE(INDEX(Data!$2:$51,0,MATCH(Equities!$D39,Table_Sheet1[#Headers],0))))-AVERAGE(INDEX(Data!$2:$201,0,MATCH(Equities!$D39,Table_Sheet1[#Headers],0)))</f>
        <v>3.9071204376220692</v>
      </c>
      <c r="Q39" s="158">
        <f>E39/MIN(INDEX(Table_Sheet1[#All],0,MATCH(Equities!$D39,Table_Sheet1[#Headers],0)))-1</f>
        <v>0.27628447099380371</v>
      </c>
      <c r="R39" s="159">
        <f>1-(-(E39/MAX(INDEX(Table_Sheet1[#All],0,MATCH(Equities!$D39,Table_Sheet1[#Headers],0)))-1))</f>
        <v>0.83482885388824002</v>
      </c>
    </row>
    <row r="40" spans="1:18" ht="13.8" customHeight="1" outlineLevel="1" x14ac:dyDescent="0.25">
      <c r="A40" s="12"/>
      <c r="C40" s="152" t="s">
        <v>160</v>
      </c>
      <c r="D40" s="152" t="s">
        <v>156</v>
      </c>
      <c r="E40" s="153">
        <f>INDEX(Table_Sheet1[#All],MATCH(Equities!$X$2,Data!A:A,0),MATCH(Equities!$D40,Table_Sheet1[#Headers],0))</f>
        <v>62.310001373291023</v>
      </c>
      <c r="F40" s="154">
        <f ca="1">E40/INDEX(Table_Sheet1[#All],MATCH(Equities!$X$3,Data!A:A,0),MATCH(Equities!$D40,Table_Sheet1[#Headers],0))-1</f>
        <v>7.6002784531601364E-3</v>
      </c>
      <c r="G40" s="155">
        <f ca="1">E40/INDEX(Table_Sheet1[#All],MATCH(Equities!$X$4,Data!A:A,0),MATCH(Equities!$D40,Table_Sheet1[#Headers],0))-1</f>
        <v>2.3657014402409526E-2</v>
      </c>
      <c r="H40" s="156">
        <f ca="1">E40/INDEX(Table_Sheet1[#All],MATCH(Equities!$X$5,Data!A:A,0),MATCH(Equities!$D40,Table_Sheet1[#Headers],0))-1</f>
        <v>-0.11566843339595867</v>
      </c>
      <c r="I40" s="156">
        <f ca="1">E40/INDEX(Table_Sheet1[#All],MATCH(Equities!$X$6,Data!A:A,0),MATCH(Equities!$D40,Table_Sheet1[#Headers],0))-1</f>
        <v>-8.4671995463200589E-2</v>
      </c>
      <c r="J40" s="156">
        <f ca="1">E40/INDEX(Table_Sheet1[#All],MATCH(Equities!$X$7,Data!A:A,0),MATCH(Equities!$D40,Table_Sheet1[#Headers],0))-1</f>
        <v>9.1427378239865353E-2</v>
      </c>
      <c r="K40" s="156">
        <f ca="1">E40/INDEX(Table_Sheet1[#All],MATCH(Equities!$X$8,Data!A:A,0),MATCH(Equities!$D40,Table_Sheet1[#Headers],0))-1</f>
        <v>0.26710112501797778</v>
      </c>
      <c r="L40" s="157">
        <f>E40/(AVERAGE(INDEX(Data!$2:$21,0,MATCH(Equities!$D40,Table_Sheet1[#Headers],0))))-1</f>
        <v>-5.4827851648946546E-2</v>
      </c>
      <c r="M40" s="157">
        <f>E40/(AVERAGE(INDEX(Data!$2:$51,0,MATCH(Equities!$D40,Table_Sheet1[#Headers],0))))-1</f>
        <v>-8.3759990293153619E-2</v>
      </c>
      <c r="N40" s="157">
        <f>(AVERAGE(INDEX(Data!$2:$21,0,MATCH(Equities!$D40,Table_Sheet1[#Headers],0))))-AVERAGE(INDEX(Data!$2:$51,0,MATCH(Equities!$D40,Table_Sheet1[#Headers],0)))</f>
        <v>-2.081699943542489</v>
      </c>
      <c r="O40" s="157">
        <f>(AVERAGE(INDEX(Data!$2:$51,0,MATCH(Equities!$D40,Table_Sheet1[#Headers],0))))-AVERAGE(INDEX(Data!$2:$101,0,MATCH(Equities!$D40,Table_Sheet1[#Headers],0)))</f>
        <v>0.72653545379638729</v>
      </c>
      <c r="P40" s="157">
        <f>(AVERAGE(INDEX(Data!$2:$51,0,MATCH(Equities!$D40,Table_Sheet1[#Headers],0))))-AVERAGE(INDEX(Data!$2:$201,0,MATCH(Equities!$D40,Table_Sheet1[#Headers],0)))</f>
        <v>6.5047501373291041</v>
      </c>
      <c r="Q40" s="158">
        <f>E40/MIN(INDEX(Table_Sheet1[#All],0,MATCH(Equities!$D40,Table_Sheet1[#Headers],0)))-1</f>
        <v>0.28253744687924409</v>
      </c>
      <c r="R40" s="159">
        <f>1-(-(E40/MAX(INDEX(Table_Sheet1[#All],0,MATCH(Equities!$D40,Table_Sheet1[#Headers],0)))-1))</f>
        <v>0.86289990532197036</v>
      </c>
    </row>
    <row r="41" spans="1:18" ht="13.8" customHeight="1" outlineLevel="1" x14ac:dyDescent="0.25">
      <c r="A41" s="12"/>
      <c r="C41" s="151" t="s">
        <v>115</v>
      </c>
      <c r="E41" s="5"/>
      <c r="F41" s="7"/>
      <c r="G41" s="8"/>
      <c r="H41" s="9"/>
      <c r="I41" s="9"/>
      <c r="J41" s="9"/>
      <c r="K41" s="9"/>
      <c r="L41" s="94"/>
      <c r="M41" s="94"/>
      <c r="N41" s="94"/>
      <c r="O41" s="94"/>
      <c r="P41" s="94"/>
      <c r="Q41" s="11"/>
      <c r="R41" s="10"/>
    </row>
    <row r="42" spans="1:18" ht="13.8" customHeight="1" outlineLevel="1" x14ac:dyDescent="0.25">
      <c r="A42" s="12"/>
      <c r="C42" s="152" t="s">
        <v>141</v>
      </c>
      <c r="D42" s="152" t="s">
        <v>30</v>
      </c>
      <c r="E42" s="153">
        <f>INDEX(Table_Sheet1[#All],MATCH(Equities!$X$2,Data!A:A,0),MATCH(Equities!$D42,Table_Sheet1[#Headers],0))</f>
        <v>66.239997863769531</v>
      </c>
      <c r="F42" s="154">
        <f ca="1">E42/INDEX(Table_Sheet1[#All],MATCH(Equities!$X$3,Data!A:A,0),MATCH(Equities!$D42,Table_Sheet1[#Headers],0))-1</f>
        <v>9.7560884837659678E-3</v>
      </c>
      <c r="G42" s="155">
        <f ca="1">E42/INDEX(Table_Sheet1[#All],MATCH(Equities!$X$4,Data!A:A,0),MATCH(Equities!$D42,Table_Sheet1[#Headers],0))-1</f>
        <v>-1.0556431518846665E-3</v>
      </c>
      <c r="H42" s="156">
        <f ca="1">E42/INDEX(Table_Sheet1[#All],MATCH(Equities!$X$5,Data!A:A,0),MATCH(Equities!$D42,Table_Sheet1[#Headers],0))-1</f>
        <v>-2.040823464595698E-2</v>
      </c>
      <c r="I42" s="156">
        <f ca="1">E42/INDEX(Table_Sheet1[#All],MATCH(Equities!$X$6,Data!A:A,0),MATCH(Equities!$D42,Table_Sheet1[#Headers],0))-1</f>
        <v>-5.2360566269148645E-2</v>
      </c>
      <c r="J42" s="156">
        <f ca="1">E42/INDEX(Table_Sheet1[#All],MATCH(Equities!$X$7,Data!A:A,0),MATCH(Equities!$D42,Table_Sheet1[#Headers],0))-1</f>
        <v>-6.9270766221924185E-2</v>
      </c>
      <c r="K42" s="156">
        <f ca="1">E42/INDEX(Table_Sheet1[#All],MATCH(Equities!$X$8,Data!A:A,0),MATCH(Equities!$D42,Table_Sheet1[#Headers],0))-1</f>
        <v>3.4383795758794911E-2</v>
      </c>
      <c r="L42" s="157">
        <f>E42/(AVERAGE(INDEX(Data!$2:$21,0,MATCH(Equities!$D42,Table_Sheet1[#Headers],0))))-1</f>
        <v>-2.1316538470910196E-3</v>
      </c>
      <c r="M42" s="157">
        <f>E42/(AVERAGE(INDEX(Data!$2:$51,0,MATCH(Equities!$D42,Table_Sheet1[#Headers],0))))-1</f>
        <v>-2.0935227565385239E-2</v>
      </c>
      <c r="N42" s="157">
        <f>(AVERAGE(INDEX(Data!$2:$21,0,MATCH(Equities!$D42,Table_Sheet1[#Headers],0))))-AVERAGE(INDEX(Data!$2:$51,0,MATCH(Equities!$D42,Table_Sheet1[#Headers],0)))</f>
        <v>-1.2748997497558605</v>
      </c>
      <c r="O42" s="157">
        <f>(AVERAGE(INDEX(Data!$2:$51,0,MATCH(Equities!$D42,Table_Sheet1[#Headers],0))))-AVERAGE(INDEX(Data!$2:$101,0,MATCH(Equities!$D42,Table_Sheet1[#Headers],0)))</f>
        <v>-0.61269958496093579</v>
      </c>
      <c r="P42" s="157">
        <f>(AVERAGE(INDEX(Data!$2:$51,0,MATCH(Equities!$D42,Table_Sheet1[#Headers],0))))-AVERAGE(INDEX(Data!$2:$201,0,MATCH(Equities!$D42,Table_Sheet1[#Headers],0)))</f>
        <v>-0.53998239517211744</v>
      </c>
      <c r="Q42" s="158">
        <f>E42/MIN(INDEX(Table_Sheet1[#All],0,MATCH(Equities!$D42,Table_Sheet1[#Headers],0)))-1</f>
        <v>0.11117305476606187</v>
      </c>
      <c r="R42" s="159">
        <f>1-(-(E42/MAX(INDEX(Table_Sheet1[#All],0,MATCH(Equities!$D42,Table_Sheet1[#Headers],0)))-1))</f>
        <v>0.91694351913859651</v>
      </c>
    </row>
    <row r="43" spans="1:18" ht="13.8" customHeight="1" outlineLevel="1" x14ac:dyDescent="0.25">
      <c r="A43" s="12"/>
      <c r="C43" s="152" t="s">
        <v>161</v>
      </c>
      <c r="D43" s="152" t="s">
        <v>31</v>
      </c>
      <c r="E43" s="153">
        <f>INDEX(Table_Sheet1[#All],MATCH(Equities!$X$2,Data!A:A,0),MATCH(Equities!$D43,Table_Sheet1[#Headers],0))</f>
        <v>85.720001220703125</v>
      </c>
      <c r="F43" s="154">
        <f ca="1">E43/INDEX(Table_Sheet1[#All],MATCH(Equities!$X$3,Data!A:A,0),MATCH(Equities!$D43,Table_Sheet1[#Headers],0))-1</f>
        <v>1.9141607403025285E-2</v>
      </c>
      <c r="G43" s="155">
        <f ca="1">E43/INDEX(Table_Sheet1[#All],MATCH(Equities!$X$4,Data!A:A,0),MATCH(Equities!$D43,Table_Sheet1[#Headers],0))-1</f>
        <v>-3.7191967854391939E-3</v>
      </c>
      <c r="H43" s="156">
        <f ca="1">E43/INDEX(Table_Sheet1[#All],MATCH(Equities!$X$5,Data!A:A,0),MATCH(Equities!$D43,Table_Sheet1[#Headers],0))-1</f>
        <v>-8.4441382684619093E-3</v>
      </c>
      <c r="I43" s="156">
        <f ca="1">E43/INDEX(Table_Sheet1[#All],MATCH(Equities!$X$6,Data!A:A,0),MATCH(Equities!$D43,Table_Sheet1[#Headers],0))-1</f>
        <v>6.108562195471734E-3</v>
      </c>
      <c r="J43" s="156">
        <f ca="1">E43/INDEX(Table_Sheet1[#All],MATCH(Equities!$X$7,Data!A:A,0),MATCH(Equities!$D43,Table_Sheet1[#Headers],0))-1</f>
        <v>-2.4377256924273616E-2</v>
      </c>
      <c r="K43" s="156">
        <f ca="1">E43/INDEX(Table_Sheet1[#All],MATCH(Equities!$X$8,Data!A:A,0),MATCH(Equities!$D43,Table_Sheet1[#Headers],0))-1</f>
        <v>9.3956154482628618E-2</v>
      </c>
      <c r="L43" s="157">
        <f>E43/(AVERAGE(INDEX(Data!$2:$21,0,MATCH(Equities!$D43,Table_Sheet1[#Headers],0))))-1</f>
        <v>-1.3106790026017334E-3</v>
      </c>
      <c r="M43" s="157">
        <f>E43/(AVERAGE(INDEX(Data!$2:$51,0,MATCH(Equities!$D43,Table_Sheet1[#Headers],0))))-1</f>
        <v>6.339528846535547E-3</v>
      </c>
      <c r="N43" s="157">
        <f>(AVERAGE(INDEX(Data!$2:$21,0,MATCH(Equities!$D43,Table_Sheet1[#Headers],0))))-AVERAGE(INDEX(Data!$2:$51,0,MATCH(Equities!$D43,Table_Sheet1[#Headers],0)))</f>
        <v>0.65249992370604559</v>
      </c>
      <c r="O43" s="157">
        <f>(AVERAGE(INDEX(Data!$2:$51,0,MATCH(Equities!$D43,Table_Sheet1[#Headers],0))))-AVERAGE(INDEX(Data!$2:$101,0,MATCH(Equities!$D43,Table_Sheet1[#Headers],0)))</f>
        <v>-0.20730346679687273</v>
      </c>
      <c r="P43" s="157">
        <f>(AVERAGE(INDEX(Data!$2:$51,0,MATCH(Equities!$D43,Table_Sheet1[#Headers],0))))-AVERAGE(INDEX(Data!$2:$201,0,MATCH(Equities!$D43,Table_Sheet1[#Headers],0)))</f>
        <v>0.27351486206055142</v>
      </c>
      <c r="Q43" s="158">
        <f>E43/MIN(INDEX(Table_Sheet1[#All],0,MATCH(Equities!$D43,Table_Sheet1[#Headers],0)))-1</f>
        <v>0.14652650845055581</v>
      </c>
      <c r="R43" s="159">
        <f>1-(-(E43/MAX(INDEX(Table_Sheet1[#All],0,MATCH(Equities!$D43,Table_Sheet1[#Headers],0)))-1))</f>
        <v>0.95917704420617977</v>
      </c>
    </row>
    <row r="44" spans="1:18" ht="13.8" customHeight="1" outlineLevel="1" x14ac:dyDescent="0.25">
      <c r="A44" s="12"/>
      <c r="C44" s="152" t="s">
        <v>162</v>
      </c>
      <c r="D44" s="152" t="s">
        <v>32</v>
      </c>
      <c r="E44" s="153">
        <f>INDEX(Table_Sheet1[#All],MATCH(Equities!$X$2,Data!A:A,0),MATCH(Equities!$D44,Table_Sheet1[#Headers],0))</f>
        <v>52.069999694824219</v>
      </c>
      <c r="F44" s="154">
        <f ca="1">E44/INDEX(Table_Sheet1[#All],MATCH(Equities!$X$3,Data!A:A,0),MATCH(Equities!$D44,Table_Sheet1[#Headers],0))-1</f>
        <v>2.2182981911639699E-2</v>
      </c>
      <c r="G44" s="155">
        <f ca="1">E44/INDEX(Table_Sheet1[#All],MATCH(Equities!$X$4,Data!A:A,0),MATCH(Equities!$D44,Table_Sheet1[#Headers],0))-1</f>
        <v>1.6198243348345187E-2</v>
      </c>
      <c r="H44" s="156">
        <f ca="1">E44/INDEX(Table_Sheet1[#All],MATCH(Equities!$X$5,Data!A:A,0),MATCH(Equities!$D44,Table_Sheet1[#Headers],0))-1</f>
        <v>1.0087302918713403E-2</v>
      </c>
      <c r="I44" s="156">
        <f ca="1">E44/INDEX(Table_Sheet1[#All],MATCH(Equities!$X$6,Data!A:A,0),MATCH(Equities!$D44,Table_Sheet1[#Headers],0))-1</f>
        <v>2.619473979113951E-2</v>
      </c>
      <c r="J44" s="156">
        <f ca="1">E44/INDEX(Table_Sheet1[#All],MATCH(Equities!$X$7,Data!A:A,0),MATCH(Equities!$D44,Table_Sheet1[#Headers],0))-1</f>
        <v>-8.9075888219943056E-2</v>
      </c>
      <c r="K44" s="156">
        <f ca="1">E44/INDEX(Table_Sheet1[#All],MATCH(Equities!$X$8,Data!A:A,0),MATCH(Equities!$D44,Table_Sheet1[#Headers],0))-1</f>
        <v>-1.8512794107210295E-2</v>
      </c>
      <c r="L44" s="157">
        <f>E44/(AVERAGE(INDEX(Data!$2:$21,0,MATCH(Equities!$D44,Table_Sheet1[#Headers],0))))-1</f>
        <v>1.9730716177708052E-2</v>
      </c>
      <c r="M44" s="157">
        <f>E44/(AVERAGE(INDEX(Data!$2:$51,0,MATCH(Equities!$D44,Table_Sheet1[#Headers],0))))-1</f>
        <v>1.7230597386064694E-2</v>
      </c>
      <c r="N44" s="157">
        <f>(AVERAGE(INDEX(Data!$2:$21,0,MATCH(Equities!$D44,Table_Sheet1[#Headers],0))))-AVERAGE(INDEX(Data!$2:$51,0,MATCH(Equities!$D44,Table_Sheet1[#Headers],0)))</f>
        <v>-0.12549987792968409</v>
      </c>
      <c r="O44" s="157">
        <f>(AVERAGE(INDEX(Data!$2:$51,0,MATCH(Equities!$D44,Table_Sheet1[#Headers],0))))-AVERAGE(INDEX(Data!$2:$101,0,MATCH(Equities!$D44,Table_Sheet1[#Headers],0)))</f>
        <v>-0.38467216491699219</v>
      </c>
      <c r="P44" s="157">
        <f>(AVERAGE(INDEX(Data!$2:$51,0,MATCH(Equities!$D44,Table_Sheet1[#Headers],0))))-AVERAGE(INDEX(Data!$2:$201,0,MATCH(Equities!$D44,Table_Sheet1[#Headers],0)))</f>
        <v>-1.9637869262695347</v>
      </c>
      <c r="Q44" s="158">
        <f>E44/MIN(INDEX(Table_Sheet1[#All],0,MATCH(Equities!$D44,Table_Sheet1[#Headers],0)))-1</f>
        <v>9.8291496781484966E-2</v>
      </c>
      <c r="R44" s="159">
        <f>1-(-(E44/MAX(INDEX(Table_Sheet1[#All],0,MATCH(Equities!$D44,Table_Sheet1[#Headers],0)))-1))</f>
        <v>0.89213735313627252</v>
      </c>
    </row>
    <row r="45" spans="1:18" ht="13.8" customHeight="1" outlineLevel="1" x14ac:dyDescent="0.25">
      <c r="A45" s="12"/>
      <c r="C45" s="152" t="s">
        <v>163</v>
      </c>
      <c r="D45" s="152" t="s">
        <v>33</v>
      </c>
      <c r="E45" s="153">
        <f>INDEX(Table_Sheet1[#All],MATCH(Equities!$X$2,Data!A:A,0),MATCH(Equities!$D45,Table_Sheet1[#Headers],0))</f>
        <v>59.810001373291023</v>
      </c>
      <c r="F45" s="154">
        <f ca="1">E45/INDEX(Table_Sheet1[#All],MATCH(Equities!$X$3,Data!A:A,0),MATCH(Equities!$D45,Table_Sheet1[#Headers],0))-1</f>
        <v>1.0816346529508802E-2</v>
      </c>
      <c r="G45" s="155">
        <f ca="1">E45/INDEX(Table_Sheet1[#All],MATCH(Equities!$X$4,Data!A:A,0),MATCH(Equities!$D45,Table_Sheet1[#Headers],0))-1</f>
        <v>-9.111981966517968E-3</v>
      </c>
      <c r="H45" s="156">
        <f ca="1">E45/INDEX(Table_Sheet1[#All],MATCH(Equities!$X$5,Data!A:A,0),MATCH(Equities!$D45,Table_Sheet1[#Headers],0))-1</f>
        <v>-6.3419968655685333E-2</v>
      </c>
      <c r="I45" s="156">
        <f ca="1">E45/INDEX(Table_Sheet1[#All],MATCH(Equities!$X$6,Data!A:A,0),MATCH(Equities!$D45,Table_Sheet1[#Headers],0))-1</f>
        <v>-5.1818780899235417E-3</v>
      </c>
      <c r="J45" s="156">
        <f ca="1">E45/INDEX(Table_Sheet1[#All],MATCH(Equities!$X$7,Data!A:A,0),MATCH(Equities!$D45,Table_Sheet1[#Headers],0))-1</f>
        <v>1.2473726514495631E-2</v>
      </c>
      <c r="K45" s="156">
        <f ca="1">E45/INDEX(Table_Sheet1[#All],MATCH(Equities!$X$8,Data!A:A,0),MATCH(Equities!$D45,Table_Sheet1[#Headers],0))-1</f>
        <v>5.2331056580763757E-2</v>
      </c>
      <c r="L45" s="157">
        <f>E45/(AVERAGE(INDEX(Data!$2:$21,0,MATCH(Equities!$D45,Table_Sheet1[#Headers],0))))-1</f>
        <v>-4.2779608121494839E-2</v>
      </c>
      <c r="M45" s="157">
        <f>E45/(AVERAGE(INDEX(Data!$2:$51,0,MATCH(Equities!$D45,Table_Sheet1[#Headers],0))))-1</f>
        <v>-4.3722372932614828E-2</v>
      </c>
      <c r="N45" s="157">
        <f>(AVERAGE(INDEX(Data!$2:$21,0,MATCH(Equities!$D45,Table_Sheet1[#Headers],0))))-AVERAGE(INDEX(Data!$2:$51,0,MATCH(Equities!$D45,Table_Sheet1[#Headers],0)))</f>
        <v>-6.1600074768065838E-2</v>
      </c>
      <c r="O45" s="157">
        <f>(AVERAGE(INDEX(Data!$2:$51,0,MATCH(Equities!$D45,Table_Sheet1[#Headers],0))))-AVERAGE(INDEX(Data!$2:$101,0,MATCH(Equities!$D45,Table_Sheet1[#Headers],0)))</f>
        <v>1.4761457443237305</v>
      </c>
      <c r="P45" s="157">
        <f>(AVERAGE(INDEX(Data!$2:$51,0,MATCH(Equities!$D45,Table_Sheet1[#Headers],0))))-AVERAGE(INDEX(Data!$2:$201,0,MATCH(Equities!$D45,Table_Sheet1[#Headers],0)))</f>
        <v>3.5659032630920393</v>
      </c>
      <c r="Q45" s="158">
        <f>E45/MIN(INDEX(Table_Sheet1[#All],0,MATCH(Equities!$D45,Table_Sheet1[#Headers],0)))-1</f>
        <v>0.10477405724156164</v>
      </c>
      <c r="R45" s="159">
        <f>1-(-(E45/MAX(INDEX(Table_Sheet1[#All],0,MATCH(Equities!$D45,Table_Sheet1[#Headers],0)))-1))</f>
        <v>0.91888162142166263</v>
      </c>
    </row>
    <row r="46" spans="1:18" ht="13.8" customHeight="1" outlineLevel="1" x14ac:dyDescent="0.25">
      <c r="A46" s="12"/>
      <c r="C46" s="152" t="s">
        <v>164</v>
      </c>
      <c r="D46" s="152" t="s">
        <v>34</v>
      </c>
      <c r="E46" s="153">
        <f>INDEX(Table_Sheet1[#All],MATCH(Equities!$X$2,Data!A:A,0),MATCH(Equities!$D46,Table_Sheet1[#Headers],0))</f>
        <v>83.970001220703125</v>
      </c>
      <c r="F46" s="154">
        <f ca="1">E46/INDEX(Table_Sheet1[#All],MATCH(Equities!$X$3,Data!A:A,0),MATCH(Equities!$D46,Table_Sheet1[#Headers],0))-1</f>
        <v>1.8311934913843642E-2</v>
      </c>
      <c r="G46" s="155">
        <f ca="1">E46/INDEX(Table_Sheet1[#All],MATCH(Equities!$X$4,Data!A:A,0),MATCH(Equities!$D46,Table_Sheet1[#Headers],0))-1</f>
        <v>3.8254595216620224E-3</v>
      </c>
      <c r="H46" s="156">
        <f ca="1">E46/INDEX(Table_Sheet1[#All],MATCH(Equities!$X$5,Data!A:A,0),MATCH(Equities!$D46,Table_Sheet1[#Headers],0))-1</f>
        <v>-7.4914571707023536E-2</v>
      </c>
      <c r="I46" s="156">
        <f ca="1">E46/INDEX(Table_Sheet1[#All],MATCH(Equities!$X$6,Data!A:A,0),MATCH(Equities!$D46,Table_Sheet1[#Headers],0))-1</f>
        <v>-9.694111102313463E-2</v>
      </c>
      <c r="J46" s="156">
        <f ca="1">E46/INDEX(Table_Sheet1[#All],MATCH(Equities!$X$7,Data!A:A,0),MATCH(Equities!$D46,Table_Sheet1[#Headers],0))-1</f>
        <v>-6.5420551224535828E-2</v>
      </c>
      <c r="K46" s="156">
        <f ca="1">E46/INDEX(Table_Sheet1[#All],MATCH(Equities!$X$8,Data!A:A,0),MATCH(Equities!$D46,Table_Sheet1[#Headers],0))-1</f>
        <v>1.1073647661909991E-2</v>
      </c>
      <c r="L46" s="157">
        <f>E46/(AVERAGE(INDEX(Data!$2:$21,0,MATCH(Equities!$D46,Table_Sheet1[#Headers],0))))-1</f>
        <v>-3.7102016623165701E-2</v>
      </c>
      <c r="M46" s="157">
        <f>E46/(AVERAGE(INDEX(Data!$2:$51,0,MATCH(Equities!$D46,Table_Sheet1[#Headers],0))))-1</f>
        <v>-7.2931171688800367E-2</v>
      </c>
      <c r="N46" s="157">
        <f>(AVERAGE(INDEX(Data!$2:$21,0,MATCH(Equities!$D46,Table_Sheet1[#Headers],0))))-AVERAGE(INDEX(Data!$2:$51,0,MATCH(Equities!$D46,Table_Sheet1[#Headers],0)))</f>
        <v>-3.3702993011474689</v>
      </c>
      <c r="O46" s="157">
        <f>(AVERAGE(INDEX(Data!$2:$51,0,MATCH(Equities!$D46,Table_Sheet1[#Headers],0))))-AVERAGE(INDEX(Data!$2:$101,0,MATCH(Equities!$D46,Table_Sheet1[#Headers],0)))</f>
        <v>8.165855407715128E-2</v>
      </c>
      <c r="P46" s="157">
        <f>(AVERAGE(INDEX(Data!$2:$51,0,MATCH(Equities!$D46,Table_Sheet1[#Headers],0))))-AVERAGE(INDEX(Data!$2:$201,0,MATCH(Equities!$D46,Table_Sheet1[#Headers],0)))</f>
        <v>2.0521598052978476</v>
      </c>
      <c r="Q46" s="158">
        <f>E46/MIN(INDEX(Table_Sheet1[#All],0,MATCH(Equities!$D46,Table_Sheet1[#Headers],0)))-1</f>
        <v>3.6027119790243978E-2</v>
      </c>
      <c r="R46" s="159">
        <f>1-(-(E46/MAX(INDEX(Table_Sheet1[#All],0,MATCH(Equities!$D46,Table_Sheet1[#Headers],0)))-1))</f>
        <v>0.8771544790154997</v>
      </c>
    </row>
    <row r="47" spans="1:18" ht="13.8" customHeight="1" outlineLevel="1" x14ac:dyDescent="0.25">
      <c r="A47" s="12"/>
      <c r="C47" s="151" t="s">
        <v>149</v>
      </c>
      <c r="E47" s="5"/>
      <c r="F47" s="7"/>
      <c r="G47" s="8"/>
      <c r="H47" s="9"/>
      <c r="I47" s="9"/>
      <c r="J47" s="9"/>
      <c r="K47" s="9"/>
      <c r="L47" s="94"/>
      <c r="M47" s="94"/>
      <c r="N47" s="94"/>
      <c r="O47" s="94"/>
      <c r="P47" s="94"/>
      <c r="Q47" s="11"/>
      <c r="R47" s="10"/>
    </row>
    <row r="48" spans="1:18" ht="13.8" customHeight="1" outlineLevel="1" x14ac:dyDescent="0.25">
      <c r="A48" s="12"/>
      <c r="C48" s="152" t="s">
        <v>150</v>
      </c>
      <c r="D48" s="152" t="s">
        <v>15</v>
      </c>
      <c r="E48" s="153">
        <f>INDEX(Table_Sheet1[#All],MATCH(Equities!$X$2,Data!A:A,0),MATCH(Equities!$D48,Table_Sheet1[#Headers],0))</f>
        <v>40.020000457763672</v>
      </c>
      <c r="F48" s="154">
        <f ca="1">E48/INDEX(Table_Sheet1[#All],MATCH(Equities!$X$3,Data!A:A,0),MATCH(Equities!$D48,Table_Sheet1[#Headers],0))-1</f>
        <v>6.0332248826437951E-3</v>
      </c>
      <c r="G48" s="155">
        <f ca="1">E48/INDEX(Table_Sheet1[#All],MATCH(Equities!$X$4,Data!A:A,0),MATCH(Equities!$D48,Table_Sheet1[#Headers],0))-1</f>
        <v>1.0606111106722826E-2</v>
      </c>
      <c r="H48" s="156">
        <f ca="1">E48/INDEX(Table_Sheet1[#All],MATCH(Equities!$X$5,Data!A:A,0),MATCH(Equities!$D48,Table_Sheet1[#Headers],0))-1</f>
        <v>-1.8877186577128779E-2</v>
      </c>
      <c r="I48" s="156">
        <f ca="1">E48/INDEX(Table_Sheet1[#All],MATCH(Equities!$X$6,Data!A:A,0),MATCH(Equities!$D48,Table_Sheet1[#Headers],0))-1</f>
        <v>-7.4118753877694732E-2</v>
      </c>
      <c r="J48" s="156">
        <f ca="1">E48/INDEX(Table_Sheet1[#All],MATCH(Equities!$X$7,Data!A:A,0),MATCH(Equities!$D48,Table_Sheet1[#Headers],0))-1</f>
        <v>-3.2092611301014373E-2</v>
      </c>
      <c r="K48" s="156">
        <f ca="1">E48/INDEX(Table_Sheet1[#All],MATCH(Equities!$X$8,Data!A:A,0),MATCH(Equities!$D48,Table_Sheet1[#Headers],0))-1</f>
        <v>-3.5721139935196322E-2</v>
      </c>
      <c r="L48" s="157">
        <f>E48/(AVERAGE(INDEX(Data!$2:$21,0,MATCH(Equities!$D48,Table_Sheet1[#Headers],0))))-1</f>
        <v>-2.4140438754742144E-2</v>
      </c>
      <c r="M48" s="157">
        <f>E48/(AVERAGE(INDEX(Data!$2:$51,0,MATCH(Equities!$D48,Table_Sheet1[#Headers],0))))-1</f>
        <v>-1.7248474950113835E-2</v>
      </c>
      <c r="N48" s="157">
        <f>(AVERAGE(INDEX(Data!$2:$21,0,MATCH(Equities!$D48,Table_Sheet1[#Headers],0))))-AVERAGE(INDEX(Data!$2:$51,0,MATCH(Equities!$D48,Table_Sheet1[#Headers],0)))</f>
        <v>0.28760009765625227</v>
      </c>
      <c r="O48" s="157">
        <f>(AVERAGE(INDEX(Data!$2:$51,0,MATCH(Equities!$D48,Table_Sheet1[#Headers],0))))-AVERAGE(INDEX(Data!$2:$101,0,MATCH(Equities!$D48,Table_Sheet1[#Headers],0)))</f>
        <v>-0.81258445739746321</v>
      </c>
      <c r="P48" s="157">
        <f>(AVERAGE(INDEX(Data!$2:$51,0,MATCH(Equities!$D48,Table_Sheet1[#Headers],0))))-AVERAGE(INDEX(Data!$2:$201,0,MATCH(Equities!$D48,Table_Sheet1[#Headers],0)))</f>
        <v>-5.2212257385257033E-2</v>
      </c>
      <c r="Q48" s="158">
        <f>E48/MIN(INDEX(Table_Sheet1[#All],0,MATCH(Equities!$D48,Table_Sheet1[#Headers],0)))-1</f>
        <v>9.281531686843425E-2</v>
      </c>
      <c r="R48" s="159">
        <f>1-(-(E48/MAX(INDEX(Table_Sheet1[#All],0,MATCH(Equities!$D48,Table_Sheet1[#Headers],0)))-1))</f>
        <v>0.90550988495254636</v>
      </c>
    </row>
    <row r="49" spans="1:18" ht="13.8" customHeight="1" outlineLevel="1" x14ac:dyDescent="0.25">
      <c r="A49" s="12"/>
      <c r="C49" s="152" t="s">
        <v>151</v>
      </c>
      <c r="D49" s="152" t="s">
        <v>16</v>
      </c>
      <c r="E49" s="153">
        <f>INDEX(Table_Sheet1[#All],MATCH(Equities!$X$2,Data!A:A,0),MATCH(Equities!$D49,Table_Sheet1[#Headers],0))</f>
        <v>45.549999237060547</v>
      </c>
      <c r="F49" s="154">
        <f ca="1">E49/INDEX(Table_Sheet1[#All],MATCH(Equities!$X$3,Data!A:A,0),MATCH(Equities!$D49,Table_Sheet1[#Headers],0))-1</f>
        <v>1.9015625494705146E-2</v>
      </c>
      <c r="G49" s="155">
        <f ca="1">E49/INDEX(Table_Sheet1[#All],MATCH(Equities!$X$4,Data!A:A,0),MATCH(Equities!$D49,Table_Sheet1[#Headers],0))-1</f>
        <v>5.2967966562675883E-3</v>
      </c>
      <c r="H49" s="156">
        <f ca="1">E49/INDEX(Table_Sheet1[#All],MATCH(Equities!$X$5,Data!A:A,0),MATCH(Equities!$D49,Table_Sheet1[#Headers],0))-1</f>
        <v>-3.475311373966028E-2</v>
      </c>
      <c r="I49" s="156">
        <f ca="1">E49/INDEX(Table_Sheet1[#All],MATCH(Equities!$X$6,Data!A:A,0),MATCH(Equities!$D49,Table_Sheet1[#Headers],0))-1</f>
        <v>-6.5680374846499245E-2</v>
      </c>
      <c r="J49" s="156">
        <f ca="1">E49/INDEX(Table_Sheet1[#All],MATCH(Equities!$X$7,Data!A:A,0),MATCH(Equities!$D49,Table_Sheet1[#Headers],0))-1</f>
        <v>-4.4934702014076788E-2</v>
      </c>
      <c r="K49" s="156">
        <f ca="1">E49/INDEX(Table_Sheet1[#All],MATCH(Equities!$X$8,Data!A:A,0),MATCH(Equities!$D49,Table_Sheet1[#Headers],0))-1</f>
        <v>-3.2228340658220223E-2</v>
      </c>
      <c r="L49" s="157">
        <f>E49/(AVERAGE(INDEX(Data!$2:$21,0,MATCH(Equities!$D49,Table_Sheet1[#Headers],0))))-1</f>
        <v>-1.5731042957618069E-2</v>
      </c>
      <c r="M49" s="157">
        <f>E49/(AVERAGE(INDEX(Data!$2:$51,0,MATCH(Equities!$D49,Table_Sheet1[#Headers],0))))-1</f>
        <v>-2.4040130196584908E-2</v>
      </c>
      <c r="N49" s="157">
        <f>(AVERAGE(INDEX(Data!$2:$21,0,MATCH(Equities!$D49,Table_Sheet1[#Headers],0))))-AVERAGE(INDEX(Data!$2:$51,0,MATCH(Equities!$D49,Table_Sheet1[#Headers],0)))</f>
        <v>-0.39399974822998018</v>
      </c>
      <c r="O49" s="157">
        <f>(AVERAGE(INDEX(Data!$2:$51,0,MATCH(Equities!$D49,Table_Sheet1[#Headers],0))))-AVERAGE(INDEX(Data!$2:$101,0,MATCH(Equities!$D49,Table_Sheet1[#Headers],0)))</f>
        <v>-0.42788219451904297</v>
      </c>
      <c r="P49" s="157">
        <f>(AVERAGE(INDEX(Data!$2:$51,0,MATCH(Equities!$D49,Table_Sheet1[#Headers],0))))-AVERAGE(INDEX(Data!$2:$201,0,MATCH(Equities!$D49,Table_Sheet1[#Headers],0)))</f>
        <v>3.6334037780761719E-2</v>
      </c>
      <c r="Q49" s="158">
        <f>E49/MIN(INDEX(Table_Sheet1[#All],0,MATCH(Equities!$D49,Table_Sheet1[#Headers],0)))-1</f>
        <v>3.1710026337394615E-2</v>
      </c>
      <c r="R49" s="159">
        <f>1-(-(E49/MAX(INDEX(Table_Sheet1[#All],0,MATCH(Equities!$D49,Table_Sheet1[#Headers],0)))-1))</f>
        <v>0.93127434272545251</v>
      </c>
    </row>
    <row r="50" spans="1:18" ht="13.8" customHeight="1" outlineLevel="1" x14ac:dyDescent="0.25">
      <c r="A50" s="12"/>
      <c r="C50" s="152" t="s">
        <v>140</v>
      </c>
      <c r="D50" s="152" t="s">
        <v>18</v>
      </c>
      <c r="E50" s="153">
        <f>INDEX(Table_Sheet1[#All],MATCH(Equities!$X$2,Data!A:A,0),MATCH(Equities!$D50,Table_Sheet1[#Headers],0))</f>
        <v>69.069999694824219</v>
      </c>
      <c r="F50" s="154">
        <f ca="1">E50/INDEX(Table_Sheet1[#All],MATCH(Equities!$X$3,Data!A:A,0),MATCH(Equities!$D50,Table_Sheet1[#Headers],0))-1</f>
        <v>2.2804693371317963E-2</v>
      </c>
      <c r="G50" s="155">
        <f ca="1">E50/INDEX(Table_Sheet1[#All],MATCH(Equities!$X$4,Data!A:A,0),MATCH(Equities!$D50,Table_Sheet1[#Headers],0))-1</f>
        <v>-2.0005726375588506E-2</v>
      </c>
      <c r="H50" s="156">
        <f ca="1">E50/INDEX(Table_Sheet1[#All],MATCH(Equities!$X$5,Data!A:A,0),MATCH(Equities!$D50,Table_Sheet1[#Headers],0))-1</f>
        <v>-0.1210231854750623</v>
      </c>
      <c r="I50" s="156">
        <f ca="1">E50/INDEX(Table_Sheet1[#All],MATCH(Equities!$X$6,Data!A:A,0),MATCH(Equities!$D50,Table_Sheet1[#Headers],0))-1</f>
        <v>-0.17503137437438054</v>
      </c>
      <c r="J50" s="156">
        <f ca="1">E50/INDEX(Table_Sheet1[#All],MATCH(Equities!$X$7,Data!A:A,0),MATCH(Equities!$D50,Table_Sheet1[#Headers],0))-1</f>
        <v>-8.6468391831362235E-2</v>
      </c>
      <c r="K50" s="156">
        <f ca="1">E50/INDEX(Table_Sheet1[#All],MATCH(Equities!$X$8,Data!A:A,0),MATCH(Equities!$D50,Table_Sheet1[#Headers],0))-1</f>
        <v>-7.2203236035946694E-2</v>
      </c>
      <c r="L50" s="157">
        <f>E50/(AVERAGE(INDEX(Data!$2:$21,0,MATCH(Equities!$D50,Table_Sheet1[#Headers],0))))-1</f>
        <v>-4.9067934021062576E-2</v>
      </c>
      <c r="M50" s="157">
        <f>E50/(AVERAGE(INDEX(Data!$2:$51,0,MATCH(Equities!$D50,Table_Sheet1[#Headers],0))))-1</f>
        <v>-9.9781303312044711E-2</v>
      </c>
      <c r="N50" s="157">
        <f>(AVERAGE(INDEX(Data!$2:$21,0,MATCH(Equities!$D50,Table_Sheet1[#Headers],0))))-AVERAGE(INDEX(Data!$2:$51,0,MATCH(Equities!$D50,Table_Sheet1[#Headers],0)))</f>
        <v>-4.0918000030517589</v>
      </c>
      <c r="O50" s="157">
        <f>(AVERAGE(INDEX(Data!$2:$51,0,MATCH(Equities!$D50,Table_Sheet1[#Headers],0))))-AVERAGE(INDEX(Data!$2:$101,0,MATCH(Equities!$D50,Table_Sheet1[#Headers],0)))</f>
        <v>-1.391998672485343</v>
      </c>
      <c r="P50" s="157">
        <f>(AVERAGE(INDEX(Data!$2:$51,0,MATCH(Equities!$D50,Table_Sheet1[#Headers],0))))-AVERAGE(INDEX(Data!$2:$201,0,MATCH(Equities!$D50,Table_Sheet1[#Headers],0)))</f>
        <v>0.131267738342288</v>
      </c>
      <c r="Q50" s="158">
        <f>E50/MIN(INDEX(Table_Sheet1[#All],0,MATCH(Equities!$D50,Table_Sheet1[#Headers],0)))-1</f>
        <v>3.6775695695507649E-2</v>
      </c>
      <c r="R50" s="159">
        <f>1-(-(E50/MAX(INDEX(Table_Sheet1[#All],0,MATCH(Equities!$D50,Table_Sheet1[#Headers],0)))-1))</f>
        <v>0.82496862562561946</v>
      </c>
    </row>
    <row r="51" spans="1:18" ht="13.8" customHeight="1" outlineLevel="1" x14ac:dyDescent="0.25">
      <c r="A51" s="12"/>
      <c r="C51" s="152" t="s">
        <v>152</v>
      </c>
      <c r="D51" s="152" t="s">
        <v>19</v>
      </c>
      <c r="E51" s="153">
        <f>INDEX(Table_Sheet1[#All],MATCH(Equities!$X$2,Data!A:A,0),MATCH(Equities!$D51,Table_Sheet1[#Headers],0))</f>
        <v>49.209999084472663</v>
      </c>
      <c r="F51" s="154">
        <f ca="1">E51/INDEX(Table_Sheet1[#All],MATCH(Equities!$X$3,Data!A:A,0),MATCH(Equities!$D51,Table_Sheet1[#Headers],0))-1</f>
        <v>1.9262641439307115E-2</v>
      </c>
      <c r="G51" s="155">
        <f ca="1">E51/INDEX(Table_Sheet1[#All],MATCH(Equities!$X$4,Data!A:A,0),MATCH(Equities!$D51,Table_Sheet1[#Headers],0))-1</f>
        <v>8.4016363488126355E-3</v>
      </c>
      <c r="H51" s="156">
        <f ca="1">E51/INDEX(Table_Sheet1[#All],MATCH(Equities!$X$5,Data!A:A,0),MATCH(Equities!$D51,Table_Sheet1[#Headers],0))-1</f>
        <v>-0.13041175204481315</v>
      </c>
      <c r="I51" s="156">
        <f ca="1">E51/INDEX(Table_Sheet1[#All],MATCH(Equities!$X$6,Data!A:A,0),MATCH(Equities!$D51,Table_Sheet1[#Headers],0))-1</f>
        <v>-9.3738493998244521E-2</v>
      </c>
      <c r="J51" s="156">
        <f ca="1">E51/INDEX(Table_Sheet1[#All],MATCH(Equities!$X$7,Data!A:A,0),MATCH(Equities!$D51,Table_Sheet1[#Headers],0))-1</f>
        <v>4.9333223357608036E-2</v>
      </c>
      <c r="K51" s="156">
        <f ca="1">E51/INDEX(Table_Sheet1[#All],MATCH(Equities!$X$8,Data!A:A,0),MATCH(Equities!$D51,Table_Sheet1[#Headers],0))-1</f>
        <v>0.10608702123866864</v>
      </c>
      <c r="L51" s="157">
        <f>E51/(AVERAGE(INDEX(Data!$2:$21,0,MATCH(Equities!$D51,Table_Sheet1[#Headers],0))))-1</f>
        <v>-6.2068192513342169E-2</v>
      </c>
      <c r="M51" s="157">
        <f>E51/(AVERAGE(INDEX(Data!$2:$51,0,MATCH(Equities!$D51,Table_Sheet1[#Headers],0))))-1</f>
        <v>-8.263552302153665E-2</v>
      </c>
      <c r="N51" s="157">
        <f>(AVERAGE(INDEX(Data!$2:$21,0,MATCH(Equities!$D51,Table_Sheet1[#Headers],0))))-AVERAGE(INDEX(Data!$2:$51,0,MATCH(Equities!$D51,Table_Sheet1[#Headers],0)))</f>
        <v>-1.1763000106811532</v>
      </c>
      <c r="O51" s="157">
        <f>(AVERAGE(INDEX(Data!$2:$51,0,MATCH(Equities!$D51,Table_Sheet1[#Headers],0))))-AVERAGE(INDEX(Data!$2:$101,0,MATCH(Equities!$D51,Table_Sheet1[#Headers],0)))</f>
        <v>0.66709995269775391</v>
      </c>
      <c r="P51" s="157">
        <f>(AVERAGE(INDEX(Data!$2:$51,0,MATCH(Equities!$D51,Table_Sheet1[#Headers],0))))-AVERAGE(INDEX(Data!$2:$201,0,MATCH(Equities!$D51,Table_Sheet1[#Headers],0)))</f>
        <v>4.3665244293212879</v>
      </c>
      <c r="Q51" s="158">
        <f>E51/MIN(INDEX(Table_Sheet1[#All],0,MATCH(Equities!$D51,Table_Sheet1[#Headers],0)))-1</f>
        <v>0.16116975820323676</v>
      </c>
      <c r="R51" s="159">
        <f>1-(-(E51/MAX(INDEX(Table_Sheet1[#All],0,MATCH(Equities!$D51,Table_Sheet1[#Headers],0)))-1))</f>
        <v>0.85256406867195156</v>
      </c>
    </row>
    <row r="52" spans="1:18" ht="13.8" customHeight="1" outlineLevel="1" x14ac:dyDescent="0.25">
      <c r="A52" s="12"/>
      <c r="C52" s="152" t="s">
        <v>153</v>
      </c>
      <c r="D52" s="152" t="s">
        <v>20</v>
      </c>
      <c r="E52" s="153">
        <f>INDEX(Table_Sheet1[#All],MATCH(Equities!$X$2,Data!A:A,0),MATCH(Equities!$D52,Table_Sheet1[#Headers],0))</f>
        <v>51.832099914550781</v>
      </c>
      <c r="F52" s="154">
        <f ca="1">E52/INDEX(Table_Sheet1[#All],MATCH(Equities!$X$3,Data!A:A,0),MATCH(Equities!$D52,Table_Sheet1[#Headers],0))-1</f>
        <v>1.5417713567135172E-2</v>
      </c>
      <c r="G52" s="155">
        <f ca="1">E52/INDEX(Table_Sheet1[#All],MATCH(Equities!$X$4,Data!A:A,0),MATCH(Equities!$D52,Table_Sheet1[#Headers],0))-1</f>
        <v>3.7679662119399993E-2</v>
      </c>
      <c r="H52" s="156">
        <f ca="1">E52/INDEX(Table_Sheet1[#All],MATCH(Equities!$X$5,Data!A:A,0),MATCH(Equities!$D52,Table_Sheet1[#Headers],0))-1</f>
        <v>-8.9604404802154147E-2</v>
      </c>
      <c r="I52" s="156">
        <f ca="1">E52/INDEX(Table_Sheet1[#All],MATCH(Equities!$X$6,Data!A:A,0),MATCH(Equities!$D52,Table_Sheet1[#Headers],0))-1</f>
        <v>-4.2840532102080386E-2</v>
      </c>
      <c r="J52" s="156">
        <f ca="1">E52/INDEX(Table_Sheet1[#All],MATCH(Equities!$X$7,Data!A:A,0),MATCH(Equities!$D52,Table_Sheet1[#Headers],0))-1</f>
        <v>0.10653363860554421</v>
      </c>
      <c r="K52" s="156">
        <f ca="1">E52/INDEX(Table_Sheet1[#All],MATCH(Equities!$X$8,Data!A:A,0),MATCH(Equities!$D52,Table_Sheet1[#Headers],0))-1</f>
        <v>0.21185970316850078</v>
      </c>
      <c r="L52" s="157">
        <f>E52/(AVERAGE(INDEX(Data!$2:$21,0,MATCH(Equities!$D52,Table_Sheet1[#Headers],0))))-1</f>
        <v>-3.1979976769398566E-2</v>
      </c>
      <c r="M52" s="157">
        <f>E52/(AVERAGE(INDEX(Data!$2:$51,0,MATCH(Equities!$D52,Table_Sheet1[#Headers],0))))-1</f>
        <v>-3.3581669831107441E-2</v>
      </c>
      <c r="N52" s="157">
        <f>(AVERAGE(INDEX(Data!$2:$21,0,MATCH(Equities!$D52,Table_Sheet1[#Headers],0))))-AVERAGE(INDEX(Data!$2:$51,0,MATCH(Equities!$D52,Table_Sheet1[#Headers],0)))</f>
        <v>-8.874187469482564E-2</v>
      </c>
      <c r="O52" s="157">
        <f>(AVERAGE(INDEX(Data!$2:$51,0,MATCH(Equities!$D52,Table_Sheet1[#Headers],0))))-AVERAGE(INDEX(Data!$2:$101,0,MATCH(Equities!$D52,Table_Sheet1[#Headers],0)))</f>
        <v>1.051339073181154</v>
      </c>
      <c r="P52" s="157">
        <f>(AVERAGE(INDEX(Data!$2:$51,0,MATCH(Equities!$D52,Table_Sheet1[#Headers],0))))-AVERAGE(INDEX(Data!$2:$201,0,MATCH(Equities!$D52,Table_Sheet1[#Headers],0)))</f>
        <v>3.8456573486328125</v>
      </c>
      <c r="Q52" s="158">
        <f>E52/MIN(INDEX(Table_Sheet1[#All],0,MATCH(Equities!$D52,Table_Sheet1[#Headers],0)))-1</f>
        <v>0.29194468688097697</v>
      </c>
      <c r="R52" s="159">
        <f>1-(-(E52/MAX(INDEX(Table_Sheet1[#All],0,MATCH(Equities!$D52,Table_Sheet1[#Headers],0)))-1))</f>
        <v>0.9004881632716899</v>
      </c>
    </row>
    <row r="53" spans="1:18" ht="13.8" customHeight="1" outlineLevel="1" x14ac:dyDescent="0.25">
      <c r="A53" s="12"/>
      <c r="C53" s="151" t="s">
        <v>110</v>
      </c>
      <c r="E53" s="5"/>
      <c r="F53" s="7"/>
      <c r="G53" s="8"/>
      <c r="H53" s="9"/>
      <c r="I53" s="9"/>
      <c r="J53" s="9"/>
      <c r="K53" s="9"/>
      <c r="L53" s="94"/>
      <c r="M53" s="94"/>
      <c r="N53" s="94"/>
      <c r="O53" s="94"/>
      <c r="P53" s="94"/>
      <c r="Q53" s="11"/>
      <c r="R53" s="10"/>
    </row>
    <row r="54" spans="1:18" ht="13.8" customHeight="1" outlineLevel="1" x14ac:dyDescent="0.25">
      <c r="A54" s="12"/>
      <c r="C54" s="152" t="s">
        <v>143</v>
      </c>
      <c r="D54" s="152" t="s">
        <v>21</v>
      </c>
      <c r="E54" s="153">
        <f>INDEX(Table_Sheet1[#All],MATCH(Equities!$X$2,Data!A:A,0),MATCH(Equities!$D54,Table_Sheet1[#Headers],0))</f>
        <v>28.760000228881839</v>
      </c>
      <c r="F54" s="154">
        <f ca="1">E54/INDEX(Table_Sheet1[#All],MATCH(Equities!$X$3,Data!A:A,0),MATCH(Equities!$D54,Table_Sheet1[#Headers],0))-1</f>
        <v>2.0219924938829958E-2</v>
      </c>
      <c r="G54" s="155">
        <f ca="1">E54/INDEX(Table_Sheet1[#All],MATCH(Equities!$X$4,Data!A:A,0),MATCH(Equities!$D54,Table_Sheet1[#Headers],0))-1</f>
        <v>5.8910176379186607E-2</v>
      </c>
      <c r="H54" s="156">
        <f ca="1">E54/INDEX(Table_Sheet1[#All],MATCH(Equities!$X$5,Data!A:A,0),MATCH(Equities!$D54,Table_Sheet1[#Headers],0))-1</f>
        <v>-4.1652782088185125E-2</v>
      </c>
      <c r="I54" s="156">
        <f ca="1">E54/INDEX(Table_Sheet1[#All],MATCH(Equities!$X$6,Data!A:A,0),MATCH(Equities!$D54,Table_Sheet1[#Headers],0))-1</f>
        <v>-6.0978248868003515E-2</v>
      </c>
      <c r="J54" s="156">
        <f ca="1">E54/INDEX(Table_Sheet1[#All],MATCH(Equities!$X$7,Data!A:A,0),MATCH(Equities!$D54,Table_Sheet1[#Headers],0))-1</f>
        <v>-3.685994016065941E-2</v>
      </c>
      <c r="K54" s="156">
        <f ca="1">E54/INDEX(Table_Sheet1[#All],MATCH(Equities!$X$8,Data!A:A,0),MATCH(Equities!$D54,Table_Sheet1[#Headers],0))-1</f>
        <v>-0.14070092619630337</v>
      </c>
      <c r="L54" s="157">
        <f>E54/(AVERAGE(INDEX(Data!$2:$21,0,MATCH(Equities!$D54,Table_Sheet1[#Headers],0))))-1</f>
        <v>2.5621895954079932E-3</v>
      </c>
      <c r="M54" s="157">
        <f>E54/(AVERAGE(INDEX(Data!$2:$51,0,MATCH(Equities!$D54,Table_Sheet1[#Headers],0))))-1</f>
        <v>-4.1531410090024257E-2</v>
      </c>
      <c r="N54" s="157">
        <f>(AVERAGE(INDEX(Data!$2:$21,0,MATCH(Equities!$D54,Table_Sheet1[#Headers],0))))-AVERAGE(INDEX(Data!$2:$51,0,MATCH(Equities!$D54,Table_Sheet1[#Headers],0)))</f>
        <v>-1.3197000503540046</v>
      </c>
      <c r="O54" s="157">
        <f>(AVERAGE(INDEX(Data!$2:$51,0,MATCH(Equities!$D54,Table_Sheet1[#Headers],0))))-AVERAGE(INDEX(Data!$2:$101,0,MATCH(Equities!$D54,Table_Sheet1[#Headers],0)))</f>
        <v>-5.7227764129638814E-2</v>
      </c>
      <c r="P54" s="157">
        <f>(AVERAGE(INDEX(Data!$2:$51,0,MATCH(Equities!$D54,Table_Sheet1[#Headers],0))))-AVERAGE(INDEX(Data!$2:$201,0,MATCH(Equities!$D54,Table_Sheet1[#Headers],0)))</f>
        <v>-0.72191627502441591</v>
      </c>
      <c r="Q54" s="158">
        <f>E54/MIN(INDEX(Table_Sheet1[#All],0,MATCH(Equities!$D54,Table_Sheet1[#Headers],0)))-1</f>
        <v>7.6750326270168534E-2</v>
      </c>
      <c r="R54" s="159">
        <f>1-(-(E54/MAX(INDEX(Table_Sheet1[#All],0,MATCH(Equities!$D54,Table_Sheet1[#Headers],0)))-1))</f>
        <v>0.78512562928151464</v>
      </c>
    </row>
    <row r="55" spans="1:18" ht="13.8" customHeight="1" outlineLevel="1" x14ac:dyDescent="0.25">
      <c r="A55" s="12"/>
      <c r="C55" s="152" t="s">
        <v>154</v>
      </c>
      <c r="D55" s="152" t="s">
        <v>22</v>
      </c>
      <c r="E55" s="153">
        <f>INDEX(Table_Sheet1[#All],MATCH(Equities!$X$2,Data!A:A,0),MATCH(Equities!$D55,Table_Sheet1[#Headers],0))</f>
        <v>25.340000152587891</v>
      </c>
      <c r="F55" s="154">
        <f ca="1">E55/INDEX(Table_Sheet1[#All],MATCH(Equities!$X$3,Data!A:A,0),MATCH(Equities!$D55,Table_Sheet1[#Headers],0))-1</f>
        <v>1.7670704449737284E-2</v>
      </c>
      <c r="G55" s="155">
        <f ca="1">E55/INDEX(Table_Sheet1[#All],MATCH(Equities!$X$4,Data!A:A,0),MATCH(Equities!$D55,Table_Sheet1[#Headers],0))-1</f>
        <v>4.4517721084779582E-2</v>
      </c>
      <c r="H55" s="156">
        <f ca="1">E55/INDEX(Table_Sheet1[#All],MATCH(Equities!$X$5,Data!A:A,0),MATCH(Equities!$D55,Table_Sheet1[#Headers],0))-1</f>
        <v>-0.10680298191797244</v>
      </c>
      <c r="I55" s="156">
        <f ca="1">E55/INDEX(Table_Sheet1[#All],MATCH(Equities!$X$6,Data!A:A,0),MATCH(Equities!$D55,Table_Sheet1[#Headers],0))-1</f>
        <v>-0.12374312424241196</v>
      </c>
      <c r="J55" s="156">
        <f ca="1">E55/INDEX(Table_Sheet1[#All],MATCH(Equities!$X$7,Data!A:A,0),MATCH(Equities!$D55,Table_Sheet1[#Headers],0))-1</f>
        <v>-0.12642361411571867</v>
      </c>
      <c r="K55" s="156">
        <f ca="1">E55/INDEX(Table_Sheet1[#All],MATCH(Equities!$X$8,Data!A:A,0),MATCH(Equities!$D55,Table_Sheet1[#Headers],0))-1</f>
        <v>-0.15155442515690742</v>
      </c>
      <c r="L55" s="157">
        <f>E55/(AVERAGE(INDEX(Data!$2:$21,0,MATCH(Equities!$D55,Table_Sheet1[#Headers],0))))-1</f>
        <v>-2.2941965864041514E-2</v>
      </c>
      <c r="M55" s="157">
        <f>E55/(AVERAGE(INDEX(Data!$2:$51,0,MATCH(Equities!$D55,Table_Sheet1[#Headers],0))))-1</f>
        <v>-8.8469528123701124E-2</v>
      </c>
      <c r="N55" s="157">
        <f>(AVERAGE(INDEX(Data!$2:$21,0,MATCH(Equities!$D55,Table_Sheet1[#Headers],0))))-AVERAGE(INDEX(Data!$2:$51,0,MATCH(Equities!$D55,Table_Sheet1[#Headers],0)))</f>
        <v>-1.8643999099731445</v>
      </c>
      <c r="O55" s="157">
        <f>(AVERAGE(INDEX(Data!$2:$51,0,MATCH(Equities!$D55,Table_Sheet1[#Headers],0))))-AVERAGE(INDEX(Data!$2:$101,0,MATCH(Equities!$D55,Table_Sheet1[#Headers],0)))</f>
        <v>-0.28037786483764648</v>
      </c>
      <c r="P55" s="157">
        <f>(AVERAGE(INDEX(Data!$2:$51,0,MATCH(Equities!$D55,Table_Sheet1[#Headers],0))))-AVERAGE(INDEX(Data!$2:$201,0,MATCH(Equities!$D55,Table_Sheet1[#Headers],0)))</f>
        <v>-1.3414685535430877</v>
      </c>
      <c r="Q55" s="158">
        <f>E55/MIN(INDEX(Table_Sheet1[#All],0,MATCH(Equities!$D55,Table_Sheet1[#Headers],0)))-1</f>
        <v>4.6674973599646563E-2</v>
      </c>
      <c r="R55" s="159">
        <f>1-(-(E55/MAX(INDEX(Table_Sheet1[#All],0,MATCH(Equities!$D55,Table_Sheet1[#Headers],0)))-1))</f>
        <v>0.76470338359652956</v>
      </c>
    </row>
    <row r="56" spans="1:18" ht="13.8" customHeight="1" outlineLevel="1" x14ac:dyDescent="0.25">
      <c r="A56" s="12"/>
      <c r="C56" s="152" t="s">
        <v>155</v>
      </c>
      <c r="D56" s="152" t="s">
        <v>24</v>
      </c>
      <c r="E56" s="153">
        <f>INDEX(Table_Sheet1[#All],MATCH(Equities!$X$2,Data!A:A,0),MATCH(Equities!$D56,Table_Sheet1[#Headers],0))</f>
        <v>24.639999389648441</v>
      </c>
      <c r="F56" s="154">
        <f ca="1">E56/INDEX(Table_Sheet1[#All],MATCH(Equities!$X$3,Data!A:A,0),MATCH(Equities!$D56,Table_Sheet1[#Headers],0))-1</f>
        <v>3.0962334013781012E-2</v>
      </c>
      <c r="G56" s="155">
        <f ca="1">E56/INDEX(Table_Sheet1[#All],MATCH(Equities!$X$4,Data!A:A,0),MATCH(Equities!$D56,Table_Sheet1[#Headers],0))-1</f>
        <v>6.6205051444765184E-2</v>
      </c>
      <c r="H56" s="156">
        <f ca="1">E56/INDEX(Table_Sheet1[#All],MATCH(Equities!$X$5,Data!A:A,0),MATCH(Equities!$D56,Table_Sheet1[#Headers],0))-1</f>
        <v>-0.14858331254516688</v>
      </c>
      <c r="I56" s="156">
        <f ca="1">E56/INDEX(Table_Sheet1[#All],MATCH(Equities!$X$6,Data!A:A,0),MATCH(Equities!$D56,Table_Sheet1[#Headers],0))-1</f>
        <v>-0.17966426605118024</v>
      </c>
      <c r="J56" s="156">
        <f ca="1">E56/INDEX(Table_Sheet1[#All],MATCH(Equities!$X$7,Data!A:A,0),MATCH(Equities!$D56,Table_Sheet1[#Headers],0))-1</f>
        <v>1.4782873015593001E-3</v>
      </c>
      <c r="K56" s="156">
        <f ca="1">E56/INDEX(Table_Sheet1[#All],MATCH(Equities!$X$8,Data!A:A,0),MATCH(Equities!$D56,Table_Sheet1[#Headers],0))-1</f>
        <v>-9.1820791451859063E-2</v>
      </c>
      <c r="L56" s="157">
        <f>E56/(AVERAGE(INDEX(Data!$2:$21,0,MATCH(Equities!$D56,Table_Sheet1[#Headers],0))))-1</f>
        <v>-1.0421912499435471E-2</v>
      </c>
      <c r="M56" s="157">
        <f>E56/(AVERAGE(INDEX(Data!$2:$51,0,MATCH(Equities!$D56,Table_Sheet1[#Headers],0))))-1</f>
        <v>-8.9471296001654599E-2</v>
      </c>
      <c r="N56" s="157">
        <f>(AVERAGE(INDEX(Data!$2:$21,0,MATCH(Equities!$D56,Table_Sheet1[#Headers],0))))-AVERAGE(INDEX(Data!$2:$51,0,MATCH(Equities!$D56,Table_Sheet1[#Headers],0)))</f>
        <v>-2.1617002296447758</v>
      </c>
      <c r="O56" s="157">
        <f>(AVERAGE(INDEX(Data!$2:$51,0,MATCH(Equities!$D56,Table_Sheet1[#Headers],0))))-AVERAGE(INDEX(Data!$2:$101,0,MATCH(Equities!$D56,Table_Sheet1[#Headers],0)))</f>
        <v>-1.3873764801025388</v>
      </c>
      <c r="P56" s="157">
        <f>(AVERAGE(INDEX(Data!$2:$51,0,MATCH(Equities!$D56,Table_Sheet1[#Headers],0))))-AVERAGE(INDEX(Data!$2:$201,0,MATCH(Equities!$D56,Table_Sheet1[#Headers],0)))</f>
        <v>-0.83762229919433651</v>
      </c>
      <c r="Q56" s="158">
        <f>E56/MIN(INDEX(Table_Sheet1[#All],0,MATCH(Equities!$D56,Table_Sheet1[#Headers],0)))-1</f>
        <v>9.1775547389736367E-2</v>
      </c>
      <c r="R56" s="159">
        <f>1-(-(E56/MAX(INDEX(Table_Sheet1[#All],0,MATCH(Equities!$D56,Table_Sheet1[#Headers],0)))-1))</f>
        <v>0.75634660599245662</v>
      </c>
    </row>
    <row r="57" spans="1:18" ht="13.8" customHeight="1" outlineLevel="1" x14ac:dyDescent="0.25">
      <c r="A57" s="12"/>
      <c r="C57" s="152" t="s">
        <v>146</v>
      </c>
      <c r="D57" s="152" t="s">
        <v>105</v>
      </c>
      <c r="E57" s="153">
        <f>INDEX(Table_Sheet1[#All],MATCH(Equities!$X$2,Data!A:A,0),MATCH(Equities!$D57,Table_Sheet1[#Headers],0))</f>
        <v>65.5</v>
      </c>
      <c r="F57" s="154">
        <f ca="1">E57/INDEX(Table_Sheet1[#All],MATCH(Equities!$X$3,Data!A:A,0),MATCH(Equities!$D57,Table_Sheet1[#Headers],0))-1</f>
        <v>7.5372688458419379E-3</v>
      </c>
      <c r="G57" s="155">
        <f ca="1">E57/INDEX(Table_Sheet1[#All],MATCH(Equities!$X$4,Data!A:A,0),MATCH(Equities!$D57,Table_Sheet1[#Headers],0))-1</f>
        <v>-1.7843790640910351E-2</v>
      </c>
      <c r="H57" s="156">
        <f ca="1">E57/INDEX(Table_Sheet1[#All],MATCH(Equities!$X$5,Data!A:A,0),MATCH(Equities!$D57,Table_Sheet1[#Headers],0))-1</f>
        <v>-2.4426562474787472E-2</v>
      </c>
      <c r="I57" s="156">
        <f ca="1">E57/INDEX(Table_Sheet1[#All],MATCH(Equities!$X$6,Data!A:A,0),MATCH(Equities!$D57,Table_Sheet1[#Headers],0))-1</f>
        <v>-7.0164378021686624E-2</v>
      </c>
      <c r="J57" s="156">
        <f ca="1">E57/INDEX(Table_Sheet1[#All],MATCH(Equities!$X$7,Data!A:A,0),MATCH(Equities!$D57,Table_Sheet1[#Headers],0))-1</f>
        <v>-5.2432967527578866E-2</v>
      </c>
      <c r="K57" s="156">
        <f ca="1">E57/INDEX(Table_Sheet1[#All],MATCH(Equities!$X$8,Data!A:A,0),MATCH(Equities!$D57,Table_Sheet1[#Headers],0))-1</f>
        <v>2.2139934520398752E-2</v>
      </c>
      <c r="L57" s="157">
        <f>E57/(AVERAGE(INDEX(Data!$2:$21,0,MATCH(Equities!$D57,Table_Sheet1[#Headers],0))))-1</f>
        <v>-1.1976963323496514E-2</v>
      </c>
      <c r="M57" s="157">
        <f>E57/(AVERAGE(INDEX(Data!$2:$51,0,MATCH(Equities!$D57,Table_Sheet1[#Headers],0))))-1</f>
        <v>-2.0027352911030638E-2</v>
      </c>
      <c r="N57" s="157">
        <f>(AVERAGE(INDEX(Data!$2:$21,0,MATCH(Equities!$D57,Table_Sheet1[#Headers],0))))-AVERAGE(INDEX(Data!$2:$51,0,MATCH(Equities!$D57,Table_Sheet1[#Headers],0)))</f>
        <v>-0.54459941864013217</v>
      </c>
      <c r="O57" s="157">
        <f>(AVERAGE(INDEX(Data!$2:$51,0,MATCH(Equities!$D57,Table_Sheet1[#Headers],0))))-AVERAGE(INDEX(Data!$2:$101,0,MATCH(Equities!$D57,Table_Sheet1[#Headers],0)))</f>
        <v>-1.3334307479858438</v>
      </c>
      <c r="P57" s="157">
        <f>(AVERAGE(INDEX(Data!$2:$51,0,MATCH(Equities!$D57,Table_Sheet1[#Headers],0))))-AVERAGE(INDEX(Data!$2:$201,0,MATCH(Equities!$D57,Table_Sheet1[#Headers],0)))</f>
        <v>-1.0331277275085426</v>
      </c>
      <c r="Q57" s="158">
        <f>E57/MIN(INDEX(Table_Sheet1[#All],0,MATCH(Equities!$D57,Table_Sheet1[#Headers],0)))-1</f>
        <v>4.2683295255400377E-2</v>
      </c>
      <c r="R57" s="159">
        <f>1-(-(E57/MAX(INDEX(Table_Sheet1[#All],0,MATCH(Equities!$D57,Table_Sheet1[#Headers],0)))-1))</f>
        <v>0.90921275699837922</v>
      </c>
    </row>
    <row r="58" spans="1:18" ht="13.8" customHeight="1" outlineLevel="1" x14ac:dyDescent="0.25">
      <c r="A58" s="12"/>
      <c r="C58" s="152" t="s">
        <v>147</v>
      </c>
      <c r="D58" s="152" t="s">
        <v>13</v>
      </c>
      <c r="E58" s="153">
        <f>INDEX(Table_Sheet1[#All],MATCH(Equities!$X$2,Data!A:A,0),MATCH(Equities!$D58,Table_Sheet1[#Headers],0))</f>
        <v>33.540000915527337</v>
      </c>
      <c r="F58" s="154">
        <f ca="1">E58/INDEX(Table_Sheet1[#All],MATCH(Equities!$X$3,Data!A:A,0),MATCH(Equities!$D58,Table_Sheet1[#Headers],0))-1</f>
        <v>3.550483320621578E-2</v>
      </c>
      <c r="G58" s="155">
        <f ca="1">E58/INDEX(Table_Sheet1[#All],MATCH(Equities!$X$4,Data!A:A,0),MATCH(Equities!$D58,Table_Sheet1[#Headers],0))-1</f>
        <v>3.0414798822471223E-2</v>
      </c>
      <c r="H58" s="156">
        <f ca="1">E58/INDEX(Table_Sheet1[#All],MATCH(Equities!$X$5,Data!A:A,0),MATCH(Equities!$D58,Table_Sheet1[#Headers],0))-1</f>
        <v>1.0545414380846108E-2</v>
      </c>
      <c r="I58" s="156">
        <f ca="1">E58/INDEX(Table_Sheet1[#All],MATCH(Equities!$X$6,Data!A:A,0),MATCH(Equities!$D58,Table_Sheet1[#Headers],0))-1</f>
        <v>-5.1875730653776375E-2</v>
      </c>
      <c r="J58" s="156">
        <f ca="1">E58/INDEX(Table_Sheet1[#All],MATCH(Equities!$X$7,Data!A:A,0),MATCH(Equities!$D58,Table_Sheet1[#Headers],0))-1</f>
        <v>-0.18702800604566516</v>
      </c>
      <c r="K58" s="156">
        <f ca="1">E58/INDEX(Table_Sheet1[#All],MATCH(Equities!$X$8,Data!A:A,0),MATCH(Equities!$D58,Table_Sheet1[#Headers],0))-1</f>
        <v>-0.20785382715551093</v>
      </c>
      <c r="L58" s="157">
        <f>E58/(AVERAGE(INDEX(Data!$2:$21,0,MATCH(Equities!$D58,Table_Sheet1[#Headers],0))))-1</f>
        <v>7.2223585055055661E-3</v>
      </c>
      <c r="M58" s="157">
        <f>E58/(AVERAGE(INDEX(Data!$2:$51,0,MATCH(Equities!$D58,Table_Sheet1[#Headers],0))))-1</f>
        <v>-6.345845926243876E-3</v>
      </c>
      <c r="N58" s="157">
        <f>(AVERAGE(INDEX(Data!$2:$21,0,MATCH(Equities!$D58,Table_Sheet1[#Headers],0))))-AVERAGE(INDEX(Data!$2:$51,0,MATCH(Equities!$D58,Table_Sheet1[#Headers],0)))</f>
        <v>-0.45469987869262951</v>
      </c>
      <c r="O58" s="157">
        <f>(AVERAGE(INDEX(Data!$2:$51,0,MATCH(Equities!$D58,Table_Sheet1[#Headers],0))))-AVERAGE(INDEX(Data!$2:$101,0,MATCH(Equities!$D58,Table_Sheet1[#Headers],0)))</f>
        <v>-1.0667527198791475</v>
      </c>
      <c r="P58" s="157">
        <f>(AVERAGE(INDEX(Data!$2:$51,0,MATCH(Equities!$D58,Table_Sheet1[#Headers],0))))-AVERAGE(INDEX(Data!$2:$201,0,MATCH(Equities!$D58,Table_Sheet1[#Headers],0)))</f>
        <v>-4.4650509357452393</v>
      </c>
      <c r="Q58" s="158">
        <f>E58/MIN(INDEX(Table_Sheet1[#All],0,MATCH(Equities!$D58,Table_Sheet1[#Headers],0)))-1</f>
        <v>7.1223298870083163E-2</v>
      </c>
      <c r="R58" s="159">
        <f>1-(-(E58/MAX(INDEX(Table_Sheet1[#All],0,MATCH(Equities!$D58,Table_Sheet1[#Headers],0)))-1))</f>
        <v>0.68787385001123458</v>
      </c>
    </row>
    <row r="59" spans="1:18" ht="13.8" customHeight="1" outlineLevel="1" x14ac:dyDescent="0.25">
      <c r="A59" s="12"/>
      <c r="C59" s="152" t="s">
        <v>144</v>
      </c>
      <c r="D59" s="152" t="s">
        <v>104</v>
      </c>
      <c r="E59" s="153">
        <f>INDEX(Table_Sheet1[#All],MATCH(Equities!$X$2,Data!A:A,0),MATCH(Equities!$D59,Table_Sheet1[#Headers],0))</f>
        <v>17.479999542236332</v>
      </c>
      <c r="F59" s="154">
        <f ca="1">E59/INDEX(Table_Sheet1[#All],MATCH(Equities!$X$3,Data!A:A,0),MATCH(Equities!$D59,Table_Sheet1[#Headers],0))-1</f>
        <v>3.3096895001021975E-2</v>
      </c>
      <c r="G59" s="155">
        <f ca="1">E59/INDEX(Table_Sheet1[#All],MATCH(Equities!$X$4,Data!A:A,0),MATCH(Equities!$D59,Table_Sheet1[#Headers],0))-1</f>
        <v>6.0036372641564917E-2</v>
      </c>
      <c r="H59" s="156">
        <f ca="1">E59/INDEX(Table_Sheet1[#All],MATCH(Equities!$X$5,Data!A:A,0),MATCH(Equities!$D59,Table_Sheet1[#Headers],0))-1</f>
        <v>-6.6239306442365309E-2</v>
      </c>
      <c r="I59" s="156">
        <f ca="1">E59/INDEX(Table_Sheet1[#All],MATCH(Equities!$X$6,Data!A:A,0),MATCH(Equities!$D59,Table_Sheet1[#Headers],0))-1</f>
        <v>-0.15486892960716103</v>
      </c>
      <c r="J59" s="156">
        <f ca="1">E59/INDEX(Table_Sheet1[#All],MATCH(Equities!$X$7,Data!A:A,0),MATCH(Equities!$D59,Table_Sheet1[#Headers],0))-1</f>
        <v>-9.272728856695589E-2</v>
      </c>
      <c r="K59" s="156">
        <f ca="1">E59/INDEX(Table_Sheet1[#All],MATCH(Equities!$X$8,Data!A:A,0),MATCH(Equities!$D59,Table_Sheet1[#Headers],0))-1</f>
        <v>-0.17364155253303137</v>
      </c>
      <c r="L59" s="157">
        <f>E59/(AVERAGE(INDEX(Data!$2:$21,0,MATCH(Equities!$D59,Table_Sheet1[#Headers],0))))-1</f>
        <v>-1.0304634041303662E-2</v>
      </c>
      <c r="M59" s="157">
        <f>E59/(AVERAGE(INDEX(Data!$2:$51,0,MATCH(Equities!$D59,Table_Sheet1[#Headers],0))))-1</f>
        <v>-8.469217633699555E-2</v>
      </c>
      <c r="N59" s="157">
        <f>(AVERAGE(INDEX(Data!$2:$21,0,MATCH(Equities!$D59,Table_Sheet1[#Headers],0))))-AVERAGE(INDEX(Data!$2:$51,0,MATCH(Equities!$D59,Table_Sheet1[#Headers],0)))</f>
        <v>-1.4353999137878404</v>
      </c>
      <c r="O59" s="157">
        <f>(AVERAGE(INDEX(Data!$2:$51,0,MATCH(Equities!$D59,Table_Sheet1[#Headers],0))))-AVERAGE(INDEX(Data!$2:$101,0,MATCH(Equities!$D59,Table_Sheet1[#Headers],0)))</f>
        <v>-0.57880561828613253</v>
      </c>
      <c r="P59" s="157">
        <f>(AVERAGE(INDEX(Data!$2:$51,0,MATCH(Equities!$D59,Table_Sheet1[#Headers],0))))-AVERAGE(INDEX(Data!$2:$201,0,MATCH(Equities!$D59,Table_Sheet1[#Headers],0)))</f>
        <v>-0.77482167243957534</v>
      </c>
      <c r="Q59" s="158">
        <f>E59/MIN(INDEX(Table_Sheet1[#All],0,MATCH(Equities!$D59,Table_Sheet1[#Headers],0)))-1</f>
        <v>6.3260278247814883E-2</v>
      </c>
      <c r="R59" s="159">
        <f>1-(-(E59/MAX(INDEX(Table_Sheet1[#All],0,MATCH(Equities!$D59,Table_Sheet1[#Headers],0)))-1))</f>
        <v>0.7389791995252244</v>
      </c>
    </row>
    <row r="60" spans="1:18" ht="13.8" customHeight="1" outlineLevel="1" x14ac:dyDescent="0.25">
      <c r="A60" s="12"/>
      <c r="C60" s="151" t="s">
        <v>165</v>
      </c>
      <c r="E60" s="5"/>
      <c r="F60" s="7"/>
      <c r="G60" s="8"/>
      <c r="H60" s="9"/>
      <c r="I60" s="9"/>
      <c r="J60" s="9"/>
      <c r="K60" s="9"/>
      <c r="L60" s="94"/>
      <c r="M60" s="94"/>
      <c r="N60" s="94"/>
      <c r="O60" s="94"/>
      <c r="P60" s="94"/>
      <c r="Q60" s="11"/>
      <c r="R60" s="10"/>
    </row>
    <row r="61" spans="1:18" ht="13.8" customHeight="1" outlineLevel="1" x14ac:dyDescent="0.25">
      <c r="A61" s="12"/>
      <c r="C61" s="152" t="s">
        <v>167</v>
      </c>
      <c r="D61" s="152" t="s">
        <v>36</v>
      </c>
      <c r="E61" s="153">
        <f>INDEX(Table_Sheet1[#All],MATCH(Equities!$X$2,Data!A:A,0),MATCH(Equities!$D61,Table_Sheet1[#Headers],0))</f>
        <v>65.389999389648438</v>
      </c>
      <c r="F61" s="154">
        <f ca="1">E61/INDEX(Table_Sheet1[#All],MATCH(Equities!$X$3,Data!A:A,0),MATCH(Equities!$D61,Table_Sheet1[#Headers],0))-1</f>
        <v>1.1915763081689734E-2</v>
      </c>
      <c r="G61" s="155">
        <f ca="1">E61/INDEX(Table_Sheet1[#All],MATCH(Equities!$X$4,Data!A:A,0),MATCH(Equities!$D61,Table_Sheet1[#Headers],0))-1</f>
        <v>-1.8462973674925331E-2</v>
      </c>
      <c r="H61" s="156">
        <f ca="1">E61/INDEX(Table_Sheet1[#All],MATCH(Equities!$X$5,Data!A:A,0),MATCH(Equities!$D61,Table_Sheet1[#Headers],0))-1</f>
        <v>-9.1553260071505216E-2</v>
      </c>
      <c r="I61" s="156">
        <f ca="1">E61/INDEX(Table_Sheet1[#All],MATCH(Equities!$X$6,Data!A:A,0),MATCH(Equities!$D61,Table_Sheet1[#Headers],0))-1</f>
        <v>-7.6715632808338263E-2</v>
      </c>
      <c r="J61" s="156">
        <f ca="1">E61/INDEX(Table_Sheet1[#All],MATCH(Equities!$X$7,Data!A:A,0),MATCH(Equities!$D61,Table_Sheet1[#Headers],0))-1</f>
        <v>-3.1531943306164156E-2</v>
      </c>
      <c r="K61" s="156">
        <f ca="1">E61/INDEX(Table_Sheet1[#All],MATCH(Equities!$X$8,Data!A:A,0),MATCH(Equities!$D61,Table_Sheet1[#Headers],0))-1</f>
        <v>-3.5793697962879123E-2</v>
      </c>
      <c r="L61" s="157">
        <f>E61/(AVERAGE(INDEX(Data!$2:$21,0,MATCH(Equities!$D61,Table_Sheet1[#Headers],0))))-1</f>
        <v>-4.2311693932789107E-2</v>
      </c>
      <c r="M61" s="157">
        <f>E61/(AVERAGE(INDEX(Data!$2:$51,0,MATCH(Equities!$D61,Table_Sheet1[#Headers],0))))-1</f>
        <v>-6.1930659907253993E-2</v>
      </c>
      <c r="N61" s="157">
        <f>(AVERAGE(INDEX(Data!$2:$21,0,MATCH(Equities!$D61,Table_Sheet1[#Headers],0))))-AVERAGE(INDEX(Data!$2:$51,0,MATCH(Equities!$D61,Table_Sheet1[#Headers],0)))</f>
        <v>-1.4280003738403337</v>
      </c>
      <c r="O61" s="157">
        <f>(AVERAGE(INDEX(Data!$2:$51,0,MATCH(Equities!$D61,Table_Sheet1[#Headers],0))))-AVERAGE(INDEX(Data!$2:$101,0,MATCH(Equities!$D61,Table_Sheet1[#Headers],0)))</f>
        <v>-0.65650379180907237</v>
      </c>
      <c r="P61" s="157">
        <f>(AVERAGE(INDEX(Data!$2:$51,0,MATCH(Equities!$D61,Table_Sheet1[#Headers],0))))-AVERAGE(INDEX(Data!$2:$201,0,MATCH(Equities!$D61,Table_Sheet1[#Headers],0)))</f>
        <v>1.7124268722534168</v>
      </c>
      <c r="Q61" s="158">
        <f>E61/MIN(INDEX(Table_Sheet1[#All],0,MATCH(Equities!$D61,Table_Sheet1[#Headers],0)))-1</f>
        <v>7.15503308275518E-2</v>
      </c>
      <c r="R61" s="159">
        <f>1-(-(E61/MAX(INDEX(Table_Sheet1[#All],0,MATCH(Equities!$D61,Table_Sheet1[#Headers],0)))-1))</f>
        <v>0.86928323266172158</v>
      </c>
    </row>
    <row r="62" spans="1:18" ht="13.8" customHeight="1" outlineLevel="1" x14ac:dyDescent="0.25">
      <c r="A62" s="12"/>
      <c r="C62" s="152" t="s">
        <v>168</v>
      </c>
      <c r="D62" s="152" t="s">
        <v>37</v>
      </c>
      <c r="E62" s="153">
        <f>INDEX(Table_Sheet1[#All],MATCH(Equities!$X$2,Data!A:A,0),MATCH(Equities!$D62,Table_Sheet1[#Headers],0))</f>
        <v>117.36000061035161</v>
      </c>
      <c r="F62" s="154">
        <f ca="1">E62/INDEX(Table_Sheet1[#All],MATCH(Equities!$X$3,Data!A:A,0),MATCH(Equities!$D62,Table_Sheet1[#Headers],0))-1</f>
        <v>1.443511222839855E-2</v>
      </c>
      <c r="G62" s="155">
        <f ca="1">E62/INDEX(Table_Sheet1[#All],MATCH(Equities!$X$4,Data!A:A,0),MATCH(Equities!$D62,Table_Sheet1[#Headers],0))-1</f>
        <v>2.7850764553130514E-2</v>
      </c>
      <c r="H62" s="156">
        <f ca="1">E62/INDEX(Table_Sheet1[#All],MATCH(Equities!$X$5,Data!A:A,0),MATCH(Equities!$D62,Table_Sheet1[#Headers],0))-1</f>
        <v>-1.3947202819144966E-2</v>
      </c>
      <c r="I62" s="156">
        <f ca="1">E62/INDEX(Table_Sheet1[#All],MATCH(Equities!$X$6,Data!A:A,0),MATCH(Equities!$D62,Table_Sheet1[#Headers],0))-1</f>
        <v>-3.5063111787358991E-3</v>
      </c>
      <c r="J62" s="156">
        <f ca="1">E62/INDEX(Table_Sheet1[#All],MATCH(Equities!$X$7,Data!A:A,0),MATCH(Equities!$D62,Table_Sheet1[#Headers],0))-1</f>
        <v>5.209676444171607E-2</v>
      </c>
      <c r="K62" s="156">
        <f ca="1">E62/INDEX(Table_Sheet1[#All],MATCH(Equities!$X$8,Data!A:A,0),MATCH(Equities!$D62,Table_Sheet1[#Headers],0))-1</f>
        <v>0.20102177275089494</v>
      </c>
      <c r="L62" s="157">
        <f>E62/(AVERAGE(INDEX(Data!$2:$21,0,MATCH(Equities!$D62,Table_Sheet1[#Headers],0))))-1</f>
        <v>1.7209181569595389E-2</v>
      </c>
      <c r="M62" s="157">
        <f>E62/(AVERAGE(INDEX(Data!$2:$51,0,MATCH(Equities!$D62,Table_Sheet1[#Headers],0))))-1</f>
        <v>-5.9268831497649721E-4</v>
      </c>
      <c r="N62" s="157">
        <f>(AVERAGE(INDEX(Data!$2:$21,0,MATCH(Equities!$D62,Table_Sheet1[#Headers],0))))-AVERAGE(INDEX(Data!$2:$51,0,MATCH(Equities!$D62,Table_Sheet1[#Headers],0)))</f>
        <v>-2.0550998687744197</v>
      </c>
      <c r="O62" s="157">
        <f>(AVERAGE(INDEX(Data!$2:$51,0,MATCH(Equities!$D62,Table_Sheet1[#Headers],0))))-AVERAGE(INDEX(Data!$2:$101,0,MATCH(Equities!$D62,Table_Sheet1[#Headers],0)))</f>
        <v>-0.26047691345215185</v>
      </c>
      <c r="P62" s="157">
        <f>(AVERAGE(INDEX(Data!$2:$51,0,MATCH(Equities!$D62,Table_Sheet1[#Headers],0))))-AVERAGE(INDEX(Data!$2:$201,0,MATCH(Equities!$D62,Table_Sheet1[#Headers],0)))</f>
        <v>4.4090677261352482</v>
      </c>
      <c r="Q62" s="158">
        <f>E62/MIN(INDEX(Table_Sheet1[#All],0,MATCH(Equities!$D62,Table_Sheet1[#Headers],0)))-1</f>
        <v>0.20261152270677751</v>
      </c>
      <c r="R62" s="159">
        <f>1-(-(E62/MAX(INDEX(Table_Sheet1[#All],0,MATCH(Equities!$D62,Table_Sheet1[#Headers],0)))-1))</f>
        <v>0.9451882015548968</v>
      </c>
    </row>
    <row r="63" spans="1:18" ht="13.8" customHeight="1" outlineLevel="1" x14ac:dyDescent="0.25">
      <c r="A63" s="12"/>
      <c r="C63" s="152" t="s">
        <v>169</v>
      </c>
      <c r="D63" s="152" t="s">
        <v>38</v>
      </c>
      <c r="E63" s="153">
        <f>INDEX(Table_Sheet1[#All],MATCH(Equities!$X$2,Data!A:A,0),MATCH(Equities!$D63,Table_Sheet1[#Headers],0))</f>
        <v>61.919998168945313</v>
      </c>
      <c r="F63" s="154">
        <f ca="1">E63/INDEX(Table_Sheet1[#All],MATCH(Equities!$X$3,Data!A:A,0),MATCH(Equities!$D63,Table_Sheet1[#Headers],0))-1</f>
        <v>1.1764663350165572E-2</v>
      </c>
      <c r="G63" s="155">
        <f ca="1">E63/INDEX(Table_Sheet1[#All],MATCH(Equities!$X$4,Data!A:A,0),MATCH(Equities!$D63,Table_Sheet1[#Headers],0))-1</f>
        <v>3.0968976908505974E-2</v>
      </c>
      <c r="H63" s="156">
        <f ca="1">E63/INDEX(Table_Sheet1[#All],MATCH(Equities!$X$5,Data!A:A,0),MATCH(Equities!$D63,Table_Sheet1[#Headers],0))-1</f>
        <v>9.9493847984160055E-3</v>
      </c>
      <c r="I63" s="156">
        <f ca="1">E63/INDEX(Table_Sheet1[#All],MATCH(Equities!$X$6,Data!A:A,0),MATCH(Equities!$D63,Table_Sheet1[#Headers],0))-1</f>
        <v>2.7755878951151836E-2</v>
      </c>
      <c r="J63" s="156">
        <f ca="1">E63/INDEX(Table_Sheet1[#All],MATCH(Equities!$X$7,Data!A:A,0),MATCH(Equities!$D63,Table_Sheet1[#Headers],0))-1</f>
        <v>2.9939715495514108E-2</v>
      </c>
      <c r="K63" s="156">
        <f ca="1">E63/INDEX(Table_Sheet1[#All],MATCH(Equities!$X$8,Data!A:A,0),MATCH(Equities!$D63,Table_Sheet1[#Headers],0))-1</f>
        <v>0.2126569997998573</v>
      </c>
      <c r="L63" s="157">
        <f>E63/(AVERAGE(INDEX(Data!$2:$21,0,MATCH(Equities!$D63,Table_Sheet1[#Headers],0))))-1</f>
        <v>2.2566794315565186E-2</v>
      </c>
      <c r="M63" s="157">
        <f>E63/(AVERAGE(INDEX(Data!$2:$51,0,MATCH(Equities!$D63,Table_Sheet1[#Headers],0))))-1</f>
        <v>2.1367532327999816E-2</v>
      </c>
      <c r="N63" s="157">
        <f>(AVERAGE(INDEX(Data!$2:$21,0,MATCH(Equities!$D63,Table_Sheet1[#Headers],0))))-AVERAGE(INDEX(Data!$2:$51,0,MATCH(Equities!$D63,Table_Sheet1[#Headers],0)))</f>
        <v>-7.1100273132323366E-2</v>
      </c>
      <c r="O63" s="157">
        <f>(AVERAGE(INDEX(Data!$2:$51,0,MATCH(Equities!$D63,Table_Sheet1[#Headers],0))))-AVERAGE(INDEX(Data!$2:$101,0,MATCH(Equities!$D63,Table_Sheet1[#Headers],0)))</f>
        <v>0.12954746246337834</v>
      </c>
      <c r="P63" s="157">
        <f>(AVERAGE(INDEX(Data!$2:$51,0,MATCH(Equities!$D63,Table_Sheet1[#Headers],0))))-AVERAGE(INDEX(Data!$2:$201,0,MATCH(Equities!$D63,Table_Sheet1[#Headers],0)))</f>
        <v>1.8532005500793431</v>
      </c>
      <c r="Q63" s="158">
        <f>E63/MIN(INDEX(Table_Sheet1[#All],0,MATCH(Equities!$D63,Table_Sheet1[#Headers],0)))-1</f>
        <v>0.2440166980111389</v>
      </c>
      <c r="R63" s="159">
        <f>1-(-(E63/MAX(INDEX(Table_Sheet1[#All],0,MATCH(Equities!$D63,Table_Sheet1[#Headers],0)))-1))</f>
        <v>0.99469876576618976</v>
      </c>
    </row>
    <row r="64" spans="1:18" ht="13.8" customHeight="1" outlineLevel="1" x14ac:dyDescent="0.25">
      <c r="A64" s="12"/>
      <c r="C64" s="152" t="s">
        <v>170</v>
      </c>
      <c r="D64" s="152" t="s">
        <v>39</v>
      </c>
      <c r="E64" s="153">
        <f>INDEX(Table_Sheet1[#All],MATCH(Equities!$X$2,Data!A:A,0),MATCH(Equities!$D64,Table_Sheet1[#Headers],0))</f>
        <v>41.090000152587891</v>
      </c>
      <c r="F64" s="154">
        <f ca="1">E64/INDEX(Table_Sheet1[#All],MATCH(Equities!$X$3,Data!A:A,0),MATCH(Equities!$D64,Table_Sheet1[#Headers],0))-1</f>
        <v>9.8304629977634672E-3</v>
      </c>
      <c r="G64" s="155">
        <f ca="1">E64/INDEX(Table_Sheet1[#All],MATCH(Equities!$X$4,Data!A:A,0),MATCH(Equities!$D64,Table_Sheet1[#Headers],0))-1</f>
        <v>8.343562026696727E-3</v>
      </c>
      <c r="H64" s="156">
        <f ca="1">E64/INDEX(Table_Sheet1[#All],MATCH(Equities!$X$5,Data!A:A,0),MATCH(Equities!$D64,Table_Sheet1[#Headers],0))-1</f>
        <v>6.6144159672276714E-3</v>
      </c>
      <c r="I64" s="156">
        <f ca="1">E64/INDEX(Table_Sheet1[#All],MATCH(Equities!$X$6,Data!A:A,0),MATCH(Equities!$D64,Table_Sheet1[#Headers],0))-1</f>
        <v>-9.5722526047068435E-3</v>
      </c>
      <c r="J64" s="156">
        <f ca="1">E64/INDEX(Table_Sheet1[#All],MATCH(Equities!$X$7,Data!A:A,0),MATCH(Equities!$D64,Table_Sheet1[#Headers],0))-1</f>
        <v>-1.7430477132207911E-2</v>
      </c>
      <c r="K64" s="156">
        <f ca="1">E64/INDEX(Table_Sheet1[#All],MATCH(Equities!$X$8,Data!A:A,0),MATCH(Equities!$D64,Table_Sheet1[#Headers],0))-1</f>
        <v>-7.4183553798052859E-3</v>
      </c>
      <c r="L64" s="157">
        <f>E64/(AVERAGE(INDEX(Data!$2:$21,0,MATCH(Equities!$D64,Table_Sheet1[#Headers],0))))-1</f>
        <v>7.4164916356209698E-3</v>
      </c>
      <c r="M64" s="157">
        <f>E64/(AVERAGE(INDEX(Data!$2:$51,0,MATCH(Equities!$D64,Table_Sheet1[#Headers],0))))-1</f>
        <v>1.5304941794181515E-2</v>
      </c>
      <c r="N64" s="157">
        <f>(AVERAGE(INDEX(Data!$2:$21,0,MATCH(Equities!$D64,Table_Sheet1[#Headers],0))))-AVERAGE(INDEX(Data!$2:$51,0,MATCH(Equities!$D64,Table_Sheet1[#Headers],0)))</f>
        <v>0.31690002441406051</v>
      </c>
      <c r="O64" s="157">
        <f>(AVERAGE(INDEX(Data!$2:$51,0,MATCH(Equities!$D64,Table_Sheet1[#Headers],0))))-AVERAGE(INDEX(Data!$2:$101,0,MATCH(Equities!$D64,Table_Sheet1[#Headers],0)))</f>
        <v>-0.15861053466796449</v>
      </c>
      <c r="P64" s="157">
        <f>(AVERAGE(INDEX(Data!$2:$51,0,MATCH(Equities!$D64,Table_Sheet1[#Headers],0))))-AVERAGE(INDEX(Data!$2:$201,0,MATCH(Equities!$D64,Table_Sheet1[#Headers],0)))</f>
        <v>-0.48588144302367908</v>
      </c>
      <c r="Q64" s="158">
        <f>E64/MIN(INDEX(Table_Sheet1[#All],0,MATCH(Equities!$D64,Table_Sheet1[#Headers],0)))-1</f>
        <v>5.9566824290985476E-2</v>
      </c>
      <c r="R64" s="159">
        <f>1-(-(E64/MAX(INDEX(Table_Sheet1[#All],0,MATCH(Equities!$D64,Table_Sheet1[#Headers],0)))-1))</f>
        <v>0.95068065276294533</v>
      </c>
    </row>
    <row r="65" spans="1:18" ht="13.8" customHeight="1" outlineLevel="1" x14ac:dyDescent="0.25">
      <c r="A65" s="12"/>
      <c r="C65" s="152" t="s">
        <v>148</v>
      </c>
      <c r="D65" s="152" t="s">
        <v>40</v>
      </c>
      <c r="E65" s="153">
        <f>INDEX(Table_Sheet1[#All],MATCH(Equities!$X$2,Data!A:A,0),MATCH(Equities!$D65,Table_Sheet1[#Headers],0))</f>
        <v>22.04999923706055</v>
      </c>
      <c r="F65" s="154">
        <f ca="1">E65/INDEX(Table_Sheet1[#All],MATCH(Equities!$X$3,Data!A:A,0),MATCH(Equities!$D65,Table_Sheet1[#Headers],0))-1</f>
        <v>1.8475733283058293E-2</v>
      </c>
      <c r="G65" s="155">
        <f ca="1">E65/INDEX(Table_Sheet1[#All],MATCH(Equities!$X$4,Data!A:A,0),MATCH(Equities!$D65,Table_Sheet1[#Headers],0))-1</f>
        <v>4.5557389815649163E-3</v>
      </c>
      <c r="H65" s="156">
        <f ca="1">E65/INDEX(Table_Sheet1[#All],MATCH(Equities!$X$5,Data!A:A,0),MATCH(Equities!$D65,Table_Sheet1[#Headers],0))-1</f>
        <v>-0.14700197633780954</v>
      </c>
      <c r="I65" s="156">
        <f ca="1">E65/INDEX(Table_Sheet1[#All],MATCH(Equities!$X$6,Data!A:A,0),MATCH(Equities!$D65,Table_Sheet1[#Headers],0))-1</f>
        <v>-0.14963366843234316</v>
      </c>
      <c r="J65" s="156">
        <f ca="1">E65/INDEX(Table_Sheet1[#All],MATCH(Equities!$X$7,Data!A:A,0),MATCH(Equities!$D65,Table_Sheet1[#Headers],0))-1</f>
        <v>0.12156660265503727</v>
      </c>
      <c r="K65" s="156">
        <f ca="1">E65/INDEX(Table_Sheet1[#All],MATCH(Equities!$X$8,Data!A:A,0),MATCH(Equities!$D65,Table_Sheet1[#Headers],0))-1</f>
        <v>0.12156660265503727</v>
      </c>
      <c r="L65" s="157">
        <f>E65/(AVERAGE(INDEX(Data!$2:$21,0,MATCH(Equities!$D65,Table_Sheet1[#Headers],0))))-1</f>
        <v>-6.5420598524356222E-2</v>
      </c>
      <c r="M65" s="157">
        <f>E65/(AVERAGE(INDEX(Data!$2:$51,0,MATCH(Equities!$D65,Table_Sheet1[#Headers],0))))-1</f>
        <v>-0.11893044244406314</v>
      </c>
      <c r="N65" s="157">
        <f>(AVERAGE(INDEX(Data!$2:$21,0,MATCH(Equities!$D65,Table_Sheet1[#Headers],0))))-AVERAGE(INDEX(Data!$2:$51,0,MATCH(Equities!$D65,Table_Sheet1[#Headers],0)))</f>
        <v>-1.4328999328613286</v>
      </c>
      <c r="O65" s="157">
        <f>(AVERAGE(INDEX(Data!$2:$51,0,MATCH(Equities!$D65,Table_Sheet1[#Headers],0))))-AVERAGE(INDEX(Data!$2:$101,0,MATCH(Equities!$D65,Table_Sheet1[#Headers],0)))</f>
        <v>0.32480007171630731</v>
      </c>
      <c r="P65" s="157">
        <f>(AVERAGE(INDEX(Data!$2:$51,0,MATCH(Equities!$D65,Table_Sheet1[#Headers],0))))-AVERAGE(INDEX(Data!$2:$201,0,MATCH(Equities!$D65,Table_Sheet1[#Headers],0)))</f>
        <v>3.0085000991821289</v>
      </c>
      <c r="Q65" s="158">
        <f>E65/MIN(INDEX(Table_Sheet1[#All],0,MATCH(Equities!$D65,Table_Sheet1[#Headers],0)))-1</f>
        <v>0.3156323947455959</v>
      </c>
      <c r="R65" s="159">
        <f>1-(-(E65/MAX(INDEX(Table_Sheet1[#All],0,MATCH(Equities!$D65,Table_Sheet1[#Headers],0)))-1))</f>
        <v>0.82245429602008713</v>
      </c>
    </row>
    <row r="66" spans="1:18" ht="13.8" customHeight="1" outlineLevel="1" x14ac:dyDescent="0.25">
      <c r="A66" s="12"/>
      <c r="C66" s="152" t="s">
        <v>291</v>
      </c>
      <c r="D66" s="152" t="s">
        <v>98</v>
      </c>
      <c r="E66" s="153">
        <f>INDEX(Table_Sheet1[#All],MATCH(Equities!$X$2,Data!A:A,0),MATCH(Equities!$D66,Table_Sheet1[#Headers],0))</f>
        <v>95.959999084472656</v>
      </c>
      <c r="F66" s="154">
        <f ca="1">E66/INDEX(Table_Sheet1[#All],MATCH(Equities!$X$3,Data!A:A,0),MATCH(Equities!$D66,Table_Sheet1[#Headers],0))-1</f>
        <v>5.7645467063502931E-3</v>
      </c>
      <c r="G66" s="155">
        <f ca="1">E66/INDEX(Table_Sheet1[#All],MATCH(Equities!$X$4,Data!A:A,0),MATCH(Equities!$D66,Table_Sheet1[#Headers],0))-1</f>
        <v>-3.6739646267827109E-2</v>
      </c>
      <c r="H66" s="156">
        <f ca="1">E66/INDEX(Table_Sheet1[#All],MATCH(Equities!$X$5,Data!A:A,0),MATCH(Equities!$D66,Table_Sheet1[#Headers],0))-1</f>
        <v>-5.6533281405543256E-2</v>
      </c>
      <c r="I66" s="156">
        <f ca="1">E66/INDEX(Table_Sheet1[#All],MATCH(Equities!$X$6,Data!A:A,0),MATCH(Equities!$D66,Table_Sheet1[#Headers],0))-1</f>
        <v>-0.17387857206099122</v>
      </c>
      <c r="J66" s="156">
        <f ca="1">E66/INDEX(Table_Sheet1[#All],MATCH(Equities!$X$7,Data!A:A,0),MATCH(Equities!$D66,Table_Sheet1[#Headers],0))-1</f>
        <v>-0.23524543625051508</v>
      </c>
      <c r="K66" s="156">
        <f ca="1">E66/INDEX(Table_Sheet1[#All],MATCH(Equities!$X$8,Data!A:A,0),MATCH(Equities!$D66,Table_Sheet1[#Headers],0))-1</f>
        <v>-0.10882106848349704</v>
      </c>
      <c r="L66" s="157">
        <f>E66/(AVERAGE(INDEX(Data!$2:$21,0,MATCH(Equities!$D66,Table_Sheet1[#Headers],0))))-1</f>
        <v>-2.5282132955186443E-2</v>
      </c>
      <c r="M66" s="157">
        <f>E66/(AVERAGE(INDEX(Data!$2:$51,0,MATCH(Equities!$D66,Table_Sheet1[#Headers],0))))-1</f>
        <v>-6.6306273079862033E-2</v>
      </c>
      <c r="N66" s="157">
        <f>(AVERAGE(INDEX(Data!$2:$21,0,MATCH(Equities!$D66,Table_Sheet1[#Headers],0))))-AVERAGE(INDEX(Data!$2:$51,0,MATCH(Equities!$D66,Table_Sheet1[#Headers],0)))</f>
        <v>-4.3255999755859307</v>
      </c>
      <c r="O66" s="157">
        <f>(AVERAGE(INDEX(Data!$2:$51,0,MATCH(Equities!$D66,Table_Sheet1[#Headers],0))))-AVERAGE(INDEX(Data!$2:$101,0,MATCH(Equities!$D66,Table_Sheet1[#Headers],0)))</f>
        <v>-6.853750839233399</v>
      </c>
      <c r="P66" s="157">
        <f>(AVERAGE(INDEX(Data!$2:$51,0,MATCH(Equities!$D66,Table_Sheet1[#Headers],0))))-AVERAGE(INDEX(Data!$2:$201,0,MATCH(Equities!$D66,Table_Sheet1[#Headers],0)))</f>
        <v>-9.1801268768310536</v>
      </c>
      <c r="Q66" s="158">
        <f>E66/MIN(INDEX(Table_Sheet1[#All],0,MATCH(Equities!$D66,Table_Sheet1[#Headers],0)))-1</f>
        <v>2.2373731733062563E-2</v>
      </c>
      <c r="R66" s="159">
        <f>1-(-(E66/MAX(INDEX(Table_Sheet1[#All],0,MATCH(Equities!$D66,Table_Sheet1[#Headers],0)))-1))</f>
        <v>0.74270446965383696</v>
      </c>
    </row>
    <row r="67" spans="1:18" ht="13.8" customHeight="1" outlineLevel="1" x14ac:dyDescent="0.25">
      <c r="A67" s="12"/>
      <c r="C67" s="152" t="s">
        <v>171</v>
      </c>
      <c r="D67" s="152" t="s">
        <v>41</v>
      </c>
      <c r="E67" s="153">
        <f>INDEX(Table_Sheet1[#All],MATCH(Equities!$X$2,Data!A:A,0),MATCH(Equities!$D67,Table_Sheet1[#Headers],0))</f>
        <v>31.45000076293945</v>
      </c>
      <c r="F67" s="154">
        <f ca="1">E67/INDEX(Table_Sheet1[#All],MATCH(Equities!$X$3,Data!A:A,0),MATCH(Equities!$D67,Table_Sheet1[#Headers],0))-1</f>
        <v>1.2556384536474674E-2</v>
      </c>
      <c r="G67" s="155">
        <f ca="1">E67/INDEX(Table_Sheet1[#All],MATCH(Equities!$X$4,Data!A:A,0),MATCH(Equities!$D67,Table_Sheet1[#Headers],0))-1</f>
        <v>3.3180033218192406E-2</v>
      </c>
      <c r="H67" s="156">
        <f ca="1">E67/INDEX(Table_Sheet1[#All],MATCH(Equities!$X$5,Data!A:A,0),MATCH(Equities!$D67,Table_Sheet1[#Headers],0))-1</f>
        <v>6.1424288009522821E-2</v>
      </c>
      <c r="I67" s="156">
        <f ca="1">E67/INDEX(Table_Sheet1[#All],MATCH(Equities!$X$6,Data!A:A,0),MATCH(Equities!$D67,Table_Sheet1[#Headers],0))-1</f>
        <v>4.0632213022637531E-2</v>
      </c>
      <c r="J67" s="156">
        <f ca="1">E67/INDEX(Table_Sheet1[#All],MATCH(Equities!$X$7,Data!A:A,0),MATCH(Equities!$D67,Table_Sheet1[#Headers],0))-1</f>
        <v>8.1598659748066238E-2</v>
      </c>
      <c r="K67" s="156">
        <f ca="1">E67/INDEX(Table_Sheet1[#All],MATCH(Equities!$X$8,Data!A:A,0),MATCH(Equities!$D67,Table_Sheet1[#Headers],0))-1</f>
        <v>2.9148322964991147E-2</v>
      </c>
      <c r="L67" s="157">
        <f>E67/(AVERAGE(INDEX(Data!$2:$21,0,MATCH(Equities!$D67,Table_Sheet1[#Headers],0))))-1</f>
        <v>1.8615256833208749E-2</v>
      </c>
      <c r="M67" s="157">
        <f>E67/(AVERAGE(INDEX(Data!$2:$51,0,MATCH(Equities!$D67,Table_Sheet1[#Headers],0))))-1</f>
        <v>3.9288087894892687E-2</v>
      </c>
      <c r="N67" s="157">
        <f>(AVERAGE(INDEX(Data!$2:$21,0,MATCH(Equities!$D67,Table_Sheet1[#Headers],0))))-AVERAGE(INDEX(Data!$2:$51,0,MATCH(Equities!$D67,Table_Sheet1[#Headers],0)))</f>
        <v>0.61415004730224609</v>
      </c>
      <c r="O67" s="157">
        <f>(AVERAGE(INDEX(Data!$2:$51,0,MATCH(Equities!$D67,Table_Sheet1[#Headers],0))))-AVERAGE(INDEX(Data!$2:$101,0,MATCH(Equities!$D67,Table_Sheet1[#Headers],0)))</f>
        <v>0.31850732803344783</v>
      </c>
      <c r="P67" s="157">
        <f>(AVERAGE(INDEX(Data!$2:$51,0,MATCH(Equities!$D67,Table_Sheet1[#Headers],0))))-AVERAGE(INDEX(Data!$2:$201,0,MATCH(Equities!$D67,Table_Sheet1[#Headers],0)))</f>
        <v>0.73095539093017337</v>
      </c>
      <c r="Q67" s="158">
        <f>E67/MIN(INDEX(Table_Sheet1[#All],0,MATCH(Equities!$D67,Table_Sheet1[#Headers],0)))-1</f>
        <v>0.2061874018350387</v>
      </c>
      <c r="R67" s="159">
        <f>1-(-(E67/MAX(INDEX(Table_Sheet1[#All],0,MATCH(Equities!$D67,Table_Sheet1[#Headers],0)))-1))</f>
        <v>0.98464274907887128</v>
      </c>
    </row>
    <row r="68" spans="1:18" ht="13.8" customHeight="1" outlineLevel="1" x14ac:dyDescent="0.25">
      <c r="A68" s="12"/>
      <c r="C68" s="151" t="s">
        <v>166</v>
      </c>
      <c r="E68" s="5"/>
      <c r="F68" s="7"/>
      <c r="G68" s="8"/>
      <c r="H68" s="9"/>
      <c r="I68" s="9"/>
      <c r="J68" s="9"/>
      <c r="K68" s="9"/>
      <c r="L68" s="94"/>
      <c r="M68" s="94"/>
      <c r="N68" s="94"/>
      <c r="O68" s="94"/>
      <c r="P68" s="94"/>
      <c r="Q68" s="11"/>
      <c r="R68" s="10"/>
    </row>
    <row r="69" spans="1:18" ht="13.8" customHeight="1" outlineLevel="1" x14ac:dyDescent="0.25">
      <c r="A69" s="12"/>
      <c r="C69" s="152" t="s">
        <v>138</v>
      </c>
      <c r="D69" s="152" t="s">
        <v>42</v>
      </c>
      <c r="E69" s="153">
        <f>INDEX(Table_Sheet1[#All],MATCH(Equities!$X$2,Data!A:A,0),MATCH(Equities!$D69,Table_Sheet1[#Headers],0))</f>
        <v>44.569999694824219</v>
      </c>
      <c r="F69" s="154">
        <f ca="1">E69/INDEX(Table_Sheet1[#All],MATCH(Equities!$X$3,Data!A:A,0),MATCH(Equities!$D69,Table_Sheet1[#Headers],0))-1</f>
        <v>2.1310731397406579E-2</v>
      </c>
      <c r="G69" s="155">
        <f ca="1">E69/INDEX(Table_Sheet1[#All],MATCH(Equities!$X$4,Data!A:A,0),MATCH(Equities!$D69,Table_Sheet1[#Headers],0))-1</f>
        <v>0.10022220541867832</v>
      </c>
      <c r="H69" s="156">
        <f ca="1">E69/INDEX(Table_Sheet1[#All],MATCH(Equities!$X$5,Data!A:A,0),MATCH(Equities!$D69,Table_Sheet1[#Headers],0))-1</f>
        <v>5.7915940300215851E-2</v>
      </c>
      <c r="I69" s="156">
        <f ca="1">E69/INDEX(Table_Sheet1[#All],MATCH(Equities!$X$6,Data!A:A,0),MATCH(Equities!$D69,Table_Sheet1[#Headers],0))-1</f>
        <v>0.15357508557948973</v>
      </c>
      <c r="J69" s="156">
        <f ca="1">E69/INDEX(Table_Sheet1[#All],MATCH(Equities!$X$7,Data!A:A,0),MATCH(Equities!$D69,Table_Sheet1[#Headers],0))-1</f>
        <v>0.14189033872742085</v>
      </c>
      <c r="K69" s="156">
        <f ca="1">E69/INDEX(Table_Sheet1[#All],MATCH(Equities!$X$8,Data!A:A,0),MATCH(Equities!$D69,Table_Sheet1[#Headers],0))-1</f>
        <v>0.50864006142115414</v>
      </c>
      <c r="L69" s="157">
        <f>E69/(AVERAGE(INDEX(Data!$2:$21,0,MATCH(Equities!$D69,Table_Sheet1[#Headers],0))))-1</f>
        <v>7.6739090604964755E-2</v>
      </c>
      <c r="M69" s="157">
        <f>E69/(AVERAGE(INDEX(Data!$2:$51,0,MATCH(Equities!$D69,Table_Sheet1[#Headers],0))))-1</f>
        <v>0.12826301479647539</v>
      </c>
      <c r="N69" s="157">
        <f>(AVERAGE(INDEX(Data!$2:$21,0,MATCH(Equities!$D69,Table_Sheet1[#Headers],0))))-AVERAGE(INDEX(Data!$2:$51,0,MATCH(Equities!$D69,Table_Sheet1[#Headers],0)))</f>
        <v>1.8902999877929645</v>
      </c>
      <c r="O69" s="157">
        <f>(AVERAGE(INDEX(Data!$2:$51,0,MATCH(Equities!$D69,Table_Sheet1[#Headers],0))))-AVERAGE(INDEX(Data!$2:$101,0,MATCH(Equities!$D69,Table_Sheet1[#Headers],0)))</f>
        <v>1.0268349075317431</v>
      </c>
      <c r="P69" s="157">
        <f>(AVERAGE(INDEX(Data!$2:$51,0,MATCH(Equities!$D69,Table_Sheet1[#Headers],0))))-AVERAGE(INDEX(Data!$2:$201,0,MATCH(Equities!$D69,Table_Sheet1[#Headers],0)))</f>
        <v>1.7807725906372056</v>
      </c>
      <c r="Q69" s="158">
        <f>E69/MIN(INDEX(Table_Sheet1[#All],0,MATCH(Equities!$D69,Table_Sheet1[#Headers],0)))-1</f>
        <v>0.55172927633518709</v>
      </c>
      <c r="R69" s="159">
        <f>1-(-(E69/MAX(INDEX(Table_Sheet1[#All],0,MATCH(Equities!$D69,Table_Sheet1[#Headers],0)))-1))</f>
        <v>1</v>
      </c>
    </row>
    <row r="70" spans="1:18" ht="13.8" customHeight="1" outlineLevel="1" x14ac:dyDescent="0.25">
      <c r="A70" s="12"/>
      <c r="C70" s="152" t="s">
        <v>172</v>
      </c>
      <c r="D70" s="152" t="s">
        <v>43</v>
      </c>
      <c r="E70" s="153">
        <f>INDEX(Table_Sheet1[#All],MATCH(Equities!$X$2,Data!A:A,0),MATCH(Equities!$D70,Table_Sheet1[#Headers],0))</f>
        <v>58.119998931884773</v>
      </c>
      <c r="F70" s="154">
        <f ca="1">E70/INDEX(Table_Sheet1[#All],MATCH(Equities!$X$3,Data!A:A,0),MATCH(Equities!$D70,Table_Sheet1[#Headers],0))-1</f>
        <v>7.2789976324416639E-3</v>
      </c>
      <c r="G70" s="155">
        <f ca="1">E70/INDEX(Table_Sheet1[#All],MATCH(Equities!$X$4,Data!A:A,0),MATCH(Equities!$D70,Table_Sheet1[#Headers],0))-1</f>
        <v>8.0096588897933918E-2</v>
      </c>
      <c r="H70" s="156">
        <f ca="1">E70/INDEX(Table_Sheet1[#All],MATCH(Equities!$X$5,Data!A:A,0),MATCH(Equities!$D70,Table_Sheet1[#Headers],0))-1</f>
        <v>-5.6493500461664903E-2</v>
      </c>
      <c r="I70" s="156">
        <f ca="1">E70/INDEX(Table_Sheet1[#All],MATCH(Equities!$X$6,Data!A:A,0),MATCH(Equities!$D70,Table_Sheet1[#Headers],0))-1</f>
        <v>-0.10592256849671977</v>
      </c>
      <c r="J70" s="156">
        <f ca="1">E70/INDEX(Table_Sheet1[#All],MATCH(Equities!$X$7,Data!A:A,0),MATCH(Equities!$D70,Table_Sheet1[#Headers],0))-1</f>
        <v>-6.3263680956067159E-3</v>
      </c>
      <c r="K70" s="156">
        <f ca="1">E70/INDEX(Table_Sheet1[#All],MATCH(Equities!$X$8,Data!A:A,0),MATCH(Equities!$D70,Table_Sheet1[#Headers],0))-1</f>
        <v>3.4861747842001689E-2</v>
      </c>
      <c r="L70" s="157">
        <f>E70/(AVERAGE(INDEX(Data!$2:$21,0,MATCH(Equities!$D70,Table_Sheet1[#Headers],0))))-1</f>
        <v>9.0190051999570198E-3</v>
      </c>
      <c r="M70" s="157">
        <f>E70/(AVERAGE(INDEX(Data!$2:$51,0,MATCH(Equities!$D70,Table_Sheet1[#Headers],0))))-1</f>
        <v>-1.3627972488887252E-2</v>
      </c>
      <c r="N70" s="157">
        <f>(AVERAGE(INDEX(Data!$2:$21,0,MATCH(Equities!$D70,Table_Sheet1[#Headers],0))))-AVERAGE(INDEX(Data!$2:$51,0,MATCH(Equities!$D70,Table_Sheet1[#Headers],0)))</f>
        <v>-1.3225002288818359</v>
      </c>
      <c r="O70" s="157">
        <f>(AVERAGE(INDEX(Data!$2:$51,0,MATCH(Equities!$D70,Table_Sheet1[#Headers],0))))-AVERAGE(INDEX(Data!$2:$101,0,MATCH(Equities!$D70,Table_Sheet1[#Headers],0)))</f>
        <v>-2.7237493133544888</v>
      </c>
      <c r="P70" s="157">
        <f>(AVERAGE(INDEX(Data!$2:$51,0,MATCH(Equities!$D70,Table_Sheet1[#Headers],0))))-AVERAGE(INDEX(Data!$2:$201,0,MATCH(Equities!$D70,Table_Sheet1[#Headers],0)))</f>
        <v>-2.102846107482911</v>
      </c>
      <c r="Q70" s="158">
        <f>E70/MIN(INDEX(Table_Sheet1[#All],0,MATCH(Equities!$D70,Table_Sheet1[#Headers],0)))-1</f>
        <v>8.0096588897933918E-2</v>
      </c>
      <c r="R70" s="159">
        <f>1-(-(E70/MAX(INDEX(Table_Sheet1[#All],0,MATCH(Equities!$D70,Table_Sheet1[#Headers],0)))-1))</f>
        <v>0.83254494848276683</v>
      </c>
    </row>
    <row r="71" spans="1:18" ht="13.8" customHeight="1" outlineLevel="1" x14ac:dyDescent="0.25">
      <c r="A71" s="12"/>
      <c r="C71" s="152" t="s">
        <v>173</v>
      </c>
      <c r="D71" s="152" t="s">
        <v>44</v>
      </c>
      <c r="E71" s="153">
        <f>INDEX(Table_Sheet1[#All],MATCH(Equities!$X$2,Data!A:A,0),MATCH(Equities!$D71,Table_Sheet1[#Headers],0))</f>
        <v>64.010002136230469</v>
      </c>
      <c r="F71" s="154">
        <f ca="1">E71/INDEX(Table_Sheet1[#All],MATCH(Equities!$X$3,Data!A:A,0),MATCH(Equities!$D71,Table_Sheet1[#Headers],0))-1</f>
        <v>1.8782712119023159E-3</v>
      </c>
      <c r="G71" s="155">
        <f ca="1">E71/INDEX(Table_Sheet1[#All],MATCH(Equities!$X$4,Data!A:A,0),MATCH(Equities!$D71,Table_Sheet1[#Headers],0))-1</f>
        <v>5.8541439458667632E-2</v>
      </c>
      <c r="H71" s="156">
        <f ca="1">E71/INDEX(Table_Sheet1[#All],MATCH(Equities!$X$5,Data!A:A,0),MATCH(Equities!$D71,Table_Sheet1[#Headers],0))-1</f>
        <v>2.8934304424496959E-2</v>
      </c>
      <c r="I71" s="156">
        <f ca="1">E71/INDEX(Table_Sheet1[#All],MATCH(Equities!$X$6,Data!A:A,0),MATCH(Equities!$D71,Table_Sheet1[#Headers],0))-1</f>
        <v>-3.9123401797120039E-2</v>
      </c>
      <c r="J71" s="156">
        <f ca="1">E71/INDEX(Table_Sheet1[#All],MATCH(Equities!$X$7,Data!A:A,0),MATCH(Equities!$D71,Table_Sheet1[#Headers],0))-1</f>
        <v>1.1781092595445575E-2</v>
      </c>
      <c r="K71" s="156">
        <f ca="1">E71/INDEX(Table_Sheet1[#All],MATCH(Equities!$X$8,Data!A:A,0),MATCH(Equities!$D71,Table_Sheet1[#Headers],0))-1</f>
        <v>-4.1763195584986978E-2</v>
      </c>
      <c r="L71" s="157">
        <f>E71/(AVERAGE(INDEX(Data!$2:$21,0,MATCH(Equities!$D71,Table_Sheet1[#Headers],0))))-1</f>
        <v>2.3529536486819769E-2</v>
      </c>
      <c r="M71" s="157">
        <f>E71/(AVERAGE(INDEX(Data!$2:$51,0,MATCH(Equities!$D71,Table_Sheet1[#Headers],0))))-1</f>
        <v>4.1473491019999864E-2</v>
      </c>
      <c r="N71" s="157">
        <f>(AVERAGE(INDEX(Data!$2:$21,0,MATCH(Equities!$D71,Table_Sheet1[#Headers],0))))-AVERAGE(INDEX(Data!$2:$51,0,MATCH(Equities!$D71,Table_Sheet1[#Headers],0)))</f>
        <v>1.0775003051757821</v>
      </c>
      <c r="O71" s="157">
        <f>(AVERAGE(INDEX(Data!$2:$51,0,MATCH(Equities!$D71,Table_Sheet1[#Headers],0))))-AVERAGE(INDEX(Data!$2:$101,0,MATCH(Equities!$D71,Table_Sheet1[#Headers],0)))</f>
        <v>-1.9170718765258812</v>
      </c>
      <c r="P71" s="157">
        <f>(AVERAGE(INDEX(Data!$2:$51,0,MATCH(Equities!$D71,Table_Sheet1[#Headers],0))))-AVERAGE(INDEX(Data!$2:$201,0,MATCH(Equities!$D71,Table_Sheet1[#Headers],0)))</f>
        <v>-2.647656002044684</v>
      </c>
      <c r="Q71" s="158">
        <f>E71/MIN(INDEX(Table_Sheet1[#All],0,MATCH(Equities!$D71,Table_Sheet1[#Headers],0)))-1</f>
        <v>0.11147772124730726</v>
      </c>
      <c r="R71" s="159">
        <f>1-(-(E71/MAX(INDEX(Table_Sheet1[#All],0,MATCH(Equities!$D71,Table_Sheet1[#Headers],0)))-1))</f>
        <v>0.89920847454829611</v>
      </c>
    </row>
    <row r="72" spans="1:18" ht="13.8" customHeight="1" outlineLevel="1" x14ac:dyDescent="0.25">
      <c r="A72" s="12"/>
      <c r="C72" s="152" t="s">
        <v>174</v>
      </c>
      <c r="D72" s="152" t="s">
        <v>45</v>
      </c>
      <c r="E72" s="153">
        <f>INDEX(Table_Sheet1[#All],MATCH(Equities!$X$2,Data!A:A,0),MATCH(Equities!$D72,Table_Sheet1[#Headers],0))</f>
        <v>40.680000305175781</v>
      </c>
      <c r="F72" s="154">
        <f ca="1">E72/INDEX(Table_Sheet1[#All],MATCH(Equities!$X$3,Data!A:A,0),MATCH(Equities!$D72,Table_Sheet1[#Headers],0))-1</f>
        <v>2.6754199946178003E-2</v>
      </c>
      <c r="G72" s="155">
        <f ca="1">E72/INDEX(Table_Sheet1[#All],MATCH(Equities!$X$4,Data!A:A,0),MATCH(Equities!$D72,Table_Sheet1[#Headers],0))-1</f>
        <v>0.14623833139624676</v>
      </c>
      <c r="H72" s="156">
        <f ca="1">E72/INDEX(Table_Sheet1[#All],MATCH(Equities!$X$5,Data!A:A,0),MATCH(Equities!$D72,Table_Sheet1[#Headers],0))-1</f>
        <v>9.4725524010162543E-2</v>
      </c>
      <c r="I72" s="156">
        <f ca="1">E72/INDEX(Table_Sheet1[#All],MATCH(Equities!$X$6,Data!A:A,0),MATCH(Equities!$D72,Table_Sheet1[#Headers],0))-1</f>
        <v>5.5301714446763128E-2</v>
      </c>
      <c r="J72" s="156">
        <f ca="1">E72/INDEX(Table_Sheet1[#All],MATCH(Equities!$X$7,Data!A:A,0),MATCH(Equities!$D72,Table_Sheet1[#Headers],0))-1</f>
        <v>0.19356799559822169</v>
      </c>
      <c r="K72" s="156">
        <f ca="1">E72/INDEX(Table_Sheet1[#All],MATCH(Equities!$X$8,Data!A:A,0),MATCH(Equities!$D72,Table_Sheet1[#Headers],0))-1</f>
        <v>0.58025016633794269</v>
      </c>
      <c r="L72" s="157">
        <f>E72/(AVERAGE(INDEX(Data!$2:$21,0,MATCH(Equities!$D72,Table_Sheet1[#Headers],0))))-1</f>
        <v>0.11327002845635126</v>
      </c>
      <c r="M72" s="157">
        <f>E72/(AVERAGE(INDEX(Data!$2:$51,0,MATCH(Equities!$D72,Table_Sheet1[#Headers],0))))-1</f>
        <v>0.15657553970155114</v>
      </c>
      <c r="N72" s="157">
        <f>(AVERAGE(INDEX(Data!$2:$21,0,MATCH(Equities!$D72,Table_Sheet1[#Headers],0))))-AVERAGE(INDEX(Data!$2:$51,0,MATCH(Equities!$D72,Table_Sheet1[#Headers],0)))</f>
        <v>1.3682000350952137</v>
      </c>
      <c r="O72" s="157">
        <f>(AVERAGE(INDEX(Data!$2:$51,0,MATCH(Equities!$D72,Table_Sheet1[#Headers],0))))-AVERAGE(INDEX(Data!$2:$101,0,MATCH(Equities!$D72,Table_Sheet1[#Headers],0)))</f>
        <v>-0.44354133605957458</v>
      </c>
      <c r="P72" s="157">
        <f>(AVERAGE(INDEX(Data!$2:$51,0,MATCH(Equities!$D72,Table_Sheet1[#Headers],0))))-AVERAGE(INDEX(Data!$2:$201,0,MATCH(Equities!$D72,Table_Sheet1[#Headers],0)))</f>
        <v>0.99284438133239661</v>
      </c>
      <c r="Q72" s="158">
        <f>E72/MIN(INDEX(Table_Sheet1[#All],0,MATCH(Equities!$D72,Table_Sheet1[#Headers],0)))-1</f>
        <v>0.64064591862323828</v>
      </c>
      <c r="R72" s="159">
        <f>1-(-(E72/MAX(INDEX(Table_Sheet1[#All],0,MATCH(Equities!$D72,Table_Sheet1[#Headers],0)))-1))</f>
        <v>0.99241128640723619</v>
      </c>
    </row>
    <row r="73" spans="1:18" ht="13.8" customHeight="1" outlineLevel="1" x14ac:dyDescent="0.25">
      <c r="A73" s="12"/>
      <c r="C73" s="152" t="s">
        <v>271</v>
      </c>
      <c r="D73" s="152" t="s">
        <v>88</v>
      </c>
      <c r="E73" s="153">
        <f>INDEX(Table_Sheet1[#All],MATCH(Equities!$X$2,Data!A:A,0),MATCH(Equities!$D73,Table_Sheet1[#Headers],0))</f>
        <v>22.120000839233398</v>
      </c>
      <c r="F73" s="154">
        <f ca="1">E73/INDEX(Table_Sheet1[#All],MATCH(Equities!$X$3,Data!A:A,0),MATCH(Equities!$D73,Table_Sheet1[#Headers],0))-1</f>
        <v>6.8275617008204392E-3</v>
      </c>
      <c r="G73" s="155">
        <f ca="1">E73/INDEX(Table_Sheet1[#All],MATCH(Equities!$X$4,Data!A:A,0),MATCH(Equities!$D73,Table_Sheet1[#Headers],0))-1</f>
        <v>1.4213726771296065E-2</v>
      </c>
      <c r="H73" s="156">
        <f ca="1">E73/INDEX(Table_Sheet1[#All],MATCH(Equities!$X$5,Data!A:A,0),MATCH(Equities!$D73,Table_Sheet1[#Headers],0))-1</f>
        <v>-8.9605223264047629E-3</v>
      </c>
      <c r="I73" s="156">
        <f ca="1">E73/INDEX(Table_Sheet1[#All],MATCH(Equities!$X$6,Data!A:A,0),MATCH(Equities!$D73,Table_Sheet1[#Headers],0))-1</f>
        <v>3.7902814054566303E-2</v>
      </c>
      <c r="J73" s="156">
        <f ca="1">E73/INDEX(Table_Sheet1[#All],MATCH(Equities!$X$7,Data!A:A,0),MATCH(Equities!$D73,Table_Sheet1[#Headers],0))-1</f>
        <v>6.0578993912113965E-2</v>
      </c>
      <c r="K73" s="156">
        <f ca="1">E73/INDEX(Table_Sheet1[#All],MATCH(Equities!$X$8,Data!A:A,0),MATCH(Equities!$D73,Table_Sheet1[#Headers],0))-1</f>
        <v>2.37661862917522E-2</v>
      </c>
      <c r="L73" s="157">
        <f>E73/(AVERAGE(INDEX(Data!$2:$21,0,MATCH(Equities!$D73,Table_Sheet1[#Headers],0))))-1</f>
        <v>-2.6151737924795526E-3</v>
      </c>
      <c r="M73" s="157">
        <f>E73/(AVERAGE(INDEX(Data!$2:$51,0,MATCH(Equities!$D73,Table_Sheet1[#Headers],0))))-1</f>
        <v>-1.4805904787941193E-3</v>
      </c>
      <c r="N73" s="157">
        <f>(AVERAGE(INDEX(Data!$2:$21,0,MATCH(Equities!$D73,Table_Sheet1[#Headers],0))))-AVERAGE(INDEX(Data!$2:$51,0,MATCH(Equities!$D73,Table_Sheet1[#Headers],0)))</f>
        <v>2.5200099945067223E-2</v>
      </c>
      <c r="O73" s="157">
        <f>(AVERAGE(INDEX(Data!$2:$51,0,MATCH(Equities!$D73,Table_Sheet1[#Headers],0))))-AVERAGE(INDEX(Data!$2:$101,0,MATCH(Equities!$D73,Table_Sheet1[#Headers],0)))</f>
        <v>0.49441408157348832</v>
      </c>
      <c r="P73" s="157">
        <f>(AVERAGE(INDEX(Data!$2:$51,0,MATCH(Equities!$D73,Table_Sheet1[#Headers],0))))-AVERAGE(INDEX(Data!$2:$201,0,MATCH(Equities!$D73,Table_Sheet1[#Headers],0)))</f>
        <v>0.60109846115112475</v>
      </c>
      <c r="Q73" s="158">
        <f>E73/MIN(INDEX(Table_Sheet1[#All],0,MATCH(Equities!$D73,Table_Sheet1[#Headers],0)))-1</f>
        <v>0.10851185241827555</v>
      </c>
      <c r="R73" s="159">
        <f>1-(-(E73/MAX(INDEX(Table_Sheet1[#All],0,MATCH(Equities!$D73,Table_Sheet1[#Headers],0)))-1))</f>
        <v>0.96257620887144535</v>
      </c>
    </row>
    <row r="74" spans="1:18" ht="13.8" customHeight="1" outlineLevel="1" x14ac:dyDescent="0.25">
      <c r="A74" s="12"/>
      <c r="C74" s="152" t="s">
        <v>175</v>
      </c>
      <c r="D74" s="152" t="s">
        <v>46</v>
      </c>
      <c r="E74" s="153">
        <f>INDEX(Table_Sheet1[#All],MATCH(Equities!$X$2,Data!A:A,0),MATCH(Equities!$D74,Table_Sheet1[#Headers],0))</f>
        <v>42.169998168945313</v>
      </c>
      <c r="F74" s="154">
        <f ca="1">E74/INDEX(Table_Sheet1[#All],MATCH(Equities!$X$3,Data!A:A,0),MATCH(Equities!$D74,Table_Sheet1[#Headers],0))-1</f>
        <v>2.0571115208104951E-2</v>
      </c>
      <c r="G74" s="155">
        <f ca="1">E74/INDEX(Table_Sheet1[#All],MATCH(Equities!$X$4,Data!A:A,0),MATCH(Equities!$D74,Table_Sheet1[#Headers],0))-1</f>
        <v>9.2204027514034559E-2</v>
      </c>
      <c r="H74" s="156">
        <f ca="1">E74/INDEX(Table_Sheet1[#All],MATCH(Equities!$X$5,Data!A:A,0),MATCH(Equities!$D74,Table_Sheet1[#Headers],0))-1</f>
        <v>3.2060634826859724E-2</v>
      </c>
      <c r="I74" s="156">
        <f ca="1">E74/INDEX(Table_Sheet1[#All],MATCH(Equities!$X$6,Data!A:A,0),MATCH(Equities!$D74,Table_Sheet1[#Headers],0))-1</f>
        <v>-1.0244928882863547E-2</v>
      </c>
      <c r="J74" s="156">
        <f ca="1">E74/INDEX(Table_Sheet1[#All],MATCH(Equities!$X$7,Data!A:A,0),MATCH(Equities!$D74,Table_Sheet1[#Headers],0))-1</f>
        <v>1.92542079711151E-2</v>
      </c>
      <c r="K74" s="156">
        <f ca="1">E74/INDEX(Table_Sheet1[#All],MATCH(Equities!$X$8,Data!A:A,0),MATCH(Equities!$D74,Table_Sheet1[#Headers],0))-1</f>
        <v>3.1412295108657284E-2</v>
      </c>
      <c r="L74" s="157">
        <f>E74/(AVERAGE(INDEX(Data!$2:$21,0,MATCH(Equities!$D74,Table_Sheet1[#Headers],0))))-1</f>
        <v>6.2444051539388923E-2</v>
      </c>
      <c r="M74" s="157">
        <f>E74/(AVERAGE(INDEX(Data!$2:$51,0,MATCH(Equities!$D74,Table_Sheet1[#Headers],0))))-1</f>
        <v>6.3068102184719255E-2</v>
      </c>
      <c r="N74" s="157">
        <f>(AVERAGE(INDEX(Data!$2:$21,0,MATCH(Equities!$D74,Table_Sheet1[#Headers],0))))-AVERAGE(INDEX(Data!$2:$51,0,MATCH(Equities!$D74,Table_Sheet1[#Headers],0)))</f>
        <v>2.330001831054318E-2</v>
      </c>
      <c r="O74" s="157">
        <f>(AVERAGE(INDEX(Data!$2:$51,0,MATCH(Equities!$D74,Table_Sheet1[#Headers],0))))-AVERAGE(INDEX(Data!$2:$101,0,MATCH(Equities!$D74,Table_Sheet1[#Headers],0)))</f>
        <v>-1.069677429199217</v>
      </c>
      <c r="P74" s="157">
        <f>(AVERAGE(INDEX(Data!$2:$51,0,MATCH(Equities!$D74,Table_Sheet1[#Headers],0))))-AVERAGE(INDEX(Data!$2:$201,0,MATCH(Equities!$D74,Table_Sheet1[#Headers],0)))</f>
        <v>-2.5009573173522952</v>
      </c>
      <c r="Q74" s="158">
        <f>E74/MIN(INDEX(Table_Sheet1[#All],0,MATCH(Equities!$D74,Table_Sheet1[#Headers],0)))-1</f>
        <v>0.11875219988507468</v>
      </c>
      <c r="R74" s="159">
        <f>1-(-(E74/MAX(INDEX(Table_Sheet1[#All],0,MATCH(Equities!$D74,Table_Sheet1[#Headers],0)))-1))</f>
        <v>0.81366534694421322</v>
      </c>
    </row>
    <row r="75" spans="1:18" ht="13.8" customHeight="1" outlineLevel="1" x14ac:dyDescent="0.25">
      <c r="A75" s="12"/>
      <c r="E75" s="5"/>
      <c r="F75" s="7"/>
      <c r="G75" s="8"/>
      <c r="H75" s="9"/>
      <c r="I75" s="9"/>
      <c r="J75" s="9"/>
      <c r="K75" s="9"/>
      <c r="L75" s="94"/>
      <c r="M75" s="94"/>
      <c r="N75" s="94"/>
      <c r="O75" s="94"/>
      <c r="P75" s="94"/>
      <c r="Q75" s="11"/>
      <c r="R75" s="10"/>
    </row>
    <row r="76" spans="1:18" ht="13.8" customHeight="1" x14ac:dyDescent="0.25">
      <c r="A76" s="14" t="s">
        <v>190</v>
      </c>
      <c r="C76" s="152" t="s">
        <v>123</v>
      </c>
      <c r="D76" s="152" t="s">
        <v>70</v>
      </c>
      <c r="E76" s="153">
        <f>INDEX(Table_Sheet1[#All],MATCH(Equities!$X$2,Data!A:A,0),MATCH(Equities!$D76,Table_Sheet1[#Headers],0))</f>
        <v>190.8800048828125</v>
      </c>
      <c r="F76" s="154">
        <f ca="1">E76/INDEX(Table_Sheet1[#All],MATCH(Equities!$X$3,Data!A:A,0),MATCH(Equities!$D76,Table_Sheet1[#Headers],0))-1</f>
        <v>1.0963441295402276E-2</v>
      </c>
      <c r="G76" s="155">
        <f ca="1">E76/INDEX(Table_Sheet1[#All],MATCH(Equities!$X$4,Data!A:A,0),MATCH(Equities!$D76,Table_Sheet1[#Headers],0))-1</f>
        <v>-1.0466660368729785E-3</v>
      </c>
      <c r="H76" s="156">
        <f ca="1">E76/INDEX(Table_Sheet1[#All],MATCH(Equities!$X$5,Data!A:A,0),MATCH(Equities!$D76,Table_Sheet1[#Headers],0))-1</f>
        <v>-2.4031071194600573E-2</v>
      </c>
      <c r="I76" s="156">
        <f ca="1">E76/INDEX(Table_Sheet1[#All],MATCH(Equities!$X$6,Data!A:A,0),MATCH(Equities!$D76,Table_Sheet1[#Headers],0))-1</f>
        <v>-3.6947625382801497E-2</v>
      </c>
      <c r="J76" s="156">
        <f ca="1">E76/INDEX(Table_Sheet1[#All],MATCH(Equities!$X$7,Data!A:A,0),MATCH(Equities!$D76,Table_Sheet1[#Headers],0))-1</f>
        <v>-1.3787877915894087E-2</v>
      </c>
      <c r="K76" s="156">
        <f ca="1">E76/INDEX(Table_Sheet1[#All],MATCH(Equities!$X$8,Data!A:A,0),MATCH(Equities!$D76,Table_Sheet1[#Headers],0))-1</f>
        <v>7.1068097758512305E-2</v>
      </c>
      <c r="L76" s="157">
        <f>E76/(AVERAGE(INDEX(Data!$2:$21,0,MATCH(Equities!$D76,Table_Sheet1[#Headers],0))))-1</f>
        <v>-1.4138681525177277E-2</v>
      </c>
      <c r="M76" s="157">
        <f>E76/(AVERAGE(INDEX(Data!$2:$51,0,MATCH(Equities!$D76,Table_Sheet1[#Headers],0))))-1</f>
        <v>-1.6504235756014896E-2</v>
      </c>
      <c r="N76" s="157">
        <f>(AVERAGE(INDEX(Data!$2:$21,0,MATCH(Equities!$D76,Table_Sheet1[#Headers],0))))-AVERAGE(INDEX(Data!$2:$51,0,MATCH(Equities!$D76,Table_Sheet1[#Headers],0)))</f>
        <v>-0.46569869995116164</v>
      </c>
      <c r="O76" s="157">
        <f>(AVERAGE(INDEX(Data!$2:$51,0,MATCH(Equities!$D76,Table_Sheet1[#Headers],0))))-AVERAGE(INDEX(Data!$2:$101,0,MATCH(Equities!$D76,Table_Sheet1[#Headers],0)))</f>
        <v>-1.7817189025878974</v>
      </c>
      <c r="P76" s="157">
        <f>(AVERAGE(INDEX(Data!$2:$51,0,MATCH(Equities!$D76,Table_Sheet1[#Headers],0))))-AVERAGE(INDEX(Data!$2:$201,0,MATCH(Equities!$D76,Table_Sheet1[#Headers],0)))</f>
        <v>2.4560590362548851</v>
      </c>
      <c r="Q76" s="158">
        <f>E76/MIN(INDEX(Table_Sheet1[#All],0,MATCH(Equities!$D76,Table_Sheet1[#Headers],0)))-1</f>
        <v>9.8238693538364785E-2</v>
      </c>
      <c r="R76" s="159">
        <f>1-(-(E76/MAX(INDEX(Table_Sheet1[#All],0,MATCH(Equities!$D76,Table_Sheet1[#Headers],0)))-1))</f>
        <v>0.93086810594957314</v>
      </c>
    </row>
    <row r="77" spans="1:18" ht="13.8" customHeight="1" outlineLevel="1" x14ac:dyDescent="0.25">
      <c r="C77" s="152" t="s">
        <v>131</v>
      </c>
      <c r="D77" s="152" t="s">
        <v>72</v>
      </c>
      <c r="E77" s="153">
        <f>INDEX(Table_Sheet1[#All],MATCH(Equities!$X$2,Data!A:A,0),MATCH(Equities!$D77,Table_Sheet1[#Headers],0))</f>
        <v>121.7200012207031</v>
      </c>
      <c r="F77" s="154">
        <f ca="1">E77/INDEX(Table_Sheet1[#All],MATCH(Equities!$X$3,Data!A:A,0),MATCH(Equities!$D77,Table_Sheet1[#Headers],0))-1</f>
        <v>1.4417896389145257E-2</v>
      </c>
      <c r="G77" s="155">
        <f ca="1">E77/INDEX(Table_Sheet1[#All],MATCH(Equities!$X$4,Data!A:A,0),MATCH(Equities!$D77,Table_Sheet1[#Headers],0))-1</f>
        <v>1.4586979929929411E-2</v>
      </c>
      <c r="H77" s="156">
        <f ca="1">E77/INDEX(Table_Sheet1[#All],MATCH(Equities!$X$5,Data!A:A,0),MATCH(Equities!$D77,Table_Sheet1[#Headers],0))-1</f>
        <v>-4.021446527671968E-2</v>
      </c>
      <c r="I77" s="156">
        <f ca="1">E77/INDEX(Table_Sheet1[#All],MATCH(Equities!$X$6,Data!A:A,0),MATCH(Equities!$D77,Table_Sheet1[#Headers],0))-1</f>
        <v>-7.4333946340662149E-2</v>
      </c>
      <c r="J77" s="156">
        <f ca="1">E77/INDEX(Table_Sheet1[#All],MATCH(Equities!$X$7,Data!A:A,0),MATCH(Equities!$D77,Table_Sheet1[#Headers],0))-1</f>
        <v>7.6216698023359175E-3</v>
      </c>
      <c r="K77" s="156">
        <f ca="1">E77/INDEX(Table_Sheet1[#All],MATCH(Equities!$X$8,Data!A:A,0),MATCH(Equities!$D77,Table_Sheet1[#Headers],0))-1</f>
        <v>9.23556730783055E-2</v>
      </c>
      <c r="L77" s="157">
        <f>E77/(AVERAGE(INDEX(Data!$2:$21,0,MATCH(Equities!$D77,Table_Sheet1[#Headers],0))))-1</f>
        <v>-1.208113635707142E-2</v>
      </c>
      <c r="M77" s="157">
        <f>E77/(AVERAGE(INDEX(Data!$2:$51,0,MATCH(Equities!$D77,Table_Sheet1[#Headers],0))))-1</f>
        <v>-3.4429566856777449E-2</v>
      </c>
      <c r="N77" s="157">
        <f>(AVERAGE(INDEX(Data!$2:$21,0,MATCH(Equities!$D77,Table_Sheet1[#Headers],0))))-AVERAGE(INDEX(Data!$2:$51,0,MATCH(Equities!$D77,Table_Sheet1[#Headers],0)))</f>
        <v>-2.8516993713378866</v>
      </c>
      <c r="O77" s="157">
        <f>(AVERAGE(INDEX(Data!$2:$51,0,MATCH(Equities!$D77,Table_Sheet1[#Headers],0))))-AVERAGE(INDEX(Data!$2:$101,0,MATCH(Equities!$D77,Table_Sheet1[#Headers],0)))</f>
        <v>-1.060286941528318</v>
      </c>
      <c r="P77" s="157">
        <f>(AVERAGE(INDEX(Data!$2:$51,0,MATCH(Equities!$D77,Table_Sheet1[#Headers],0))))-AVERAGE(INDEX(Data!$2:$201,0,MATCH(Equities!$D77,Table_Sheet1[#Headers],0)))</f>
        <v>3.8728846359252884</v>
      </c>
      <c r="Q77" s="158">
        <f>E77/MIN(INDEX(Table_Sheet1[#All],0,MATCH(Equities!$D77,Table_Sheet1[#Headers],0)))-1</f>
        <v>0.12948459625173636</v>
      </c>
      <c r="R77" s="159">
        <f>1-(-(E77/MAX(INDEX(Table_Sheet1[#All],0,MATCH(Equities!$D77,Table_Sheet1[#Headers],0)))-1))</f>
        <v>0.90264733289315746</v>
      </c>
    </row>
    <row r="78" spans="1:18" ht="13.8" customHeight="1" outlineLevel="1" x14ac:dyDescent="0.25">
      <c r="C78" s="152" t="s">
        <v>127</v>
      </c>
      <c r="D78" s="152" t="s">
        <v>122</v>
      </c>
      <c r="E78" s="153">
        <f>INDEX(Table_Sheet1[#All],MATCH(Equities!$X$2,Data!A:A,0),MATCH(Equities!$D78,Table_Sheet1[#Headers],0))</f>
        <v>154.36000061035159</v>
      </c>
      <c r="F78" s="154">
        <f ca="1">E78/INDEX(Table_Sheet1[#All],MATCH(Equities!$X$3,Data!A:A,0),MATCH(Equities!$D78,Table_Sheet1[#Headers],0))-1</f>
        <v>1.054010219542767E-2</v>
      </c>
      <c r="G78" s="155">
        <f ca="1">E78/INDEX(Table_Sheet1[#All],MATCH(Equities!$X$4,Data!A:A,0),MATCH(Equities!$D78,Table_Sheet1[#Headers],0))-1</f>
        <v>1.8608997288881657E-2</v>
      </c>
      <c r="H78" s="156">
        <f ca="1">E78/INDEX(Table_Sheet1[#All],MATCH(Equities!$X$5,Data!A:A,0),MATCH(Equities!$D78,Table_Sheet1[#Headers],0))-1</f>
        <v>-6.9223323571167339E-2</v>
      </c>
      <c r="I78" s="156">
        <f ca="1">E78/INDEX(Table_Sheet1[#All],MATCH(Equities!$X$6,Data!A:A,0),MATCH(Equities!$D78,Table_Sheet1[#Headers],0))-1</f>
        <v>-0.1260706375200713</v>
      </c>
      <c r="J78" s="156">
        <f ca="1">E78/INDEX(Table_Sheet1[#All],MATCH(Equities!$X$7,Data!A:A,0),MATCH(Equities!$D78,Table_Sheet1[#Headers],0))-1</f>
        <v>-6.6877658673155982E-2</v>
      </c>
      <c r="K78" s="156">
        <f ca="1">E78/INDEX(Table_Sheet1[#All],MATCH(Equities!$X$8,Data!A:A,0),MATCH(Equities!$D78,Table_Sheet1[#Headers],0))-1</f>
        <v>3.6670439183234649E-2</v>
      </c>
      <c r="L78" s="157">
        <f>E78/(AVERAGE(INDEX(Data!$2:$21,0,MATCH(Equities!$D78,Table_Sheet1[#Headers],0))))-1</f>
        <v>-2.2874090874579256E-2</v>
      </c>
      <c r="M78" s="157">
        <f>E78/(AVERAGE(INDEX(Data!$2:$51,0,MATCH(Equities!$D78,Table_Sheet1[#Headers],0))))-1</f>
        <v>-5.3473007611757106E-2</v>
      </c>
      <c r="N78" s="157">
        <f>(AVERAGE(INDEX(Data!$2:$21,0,MATCH(Equities!$D78,Table_Sheet1[#Headers],0))))-AVERAGE(INDEX(Data!$2:$51,0,MATCH(Equities!$D78,Table_Sheet1[#Headers],0)))</f>
        <v>-5.1068992614746094</v>
      </c>
      <c r="O78" s="157">
        <f>(AVERAGE(INDEX(Data!$2:$51,0,MATCH(Equities!$D78,Table_Sheet1[#Headers],0))))-AVERAGE(INDEX(Data!$2:$101,0,MATCH(Equities!$D78,Table_Sheet1[#Headers],0)))</f>
        <v>-4.1049636840820369</v>
      </c>
      <c r="P78" s="157">
        <f>(AVERAGE(INDEX(Data!$2:$51,0,MATCH(Equities!$D78,Table_Sheet1[#Headers],0))))-AVERAGE(INDEX(Data!$2:$201,0,MATCH(Equities!$D78,Table_Sheet1[#Headers],0)))</f>
        <v>-4.3961563110343604E-2</v>
      </c>
      <c r="Q78" s="158">
        <f>E78/MIN(INDEX(Table_Sheet1[#All],0,MATCH(Equities!$D78,Table_Sheet1[#Headers],0)))-1</f>
        <v>7.2498814181813476E-2</v>
      </c>
      <c r="R78" s="159">
        <f>1-(-(E78/MAX(INDEX(Table_Sheet1[#All],0,MATCH(Equities!$D78,Table_Sheet1[#Headers],0)))-1))</f>
        <v>0.85537609191938435</v>
      </c>
    </row>
    <row r="79" spans="1:18" ht="13.8" customHeight="1" outlineLevel="1" x14ac:dyDescent="0.25">
      <c r="C79" s="152" t="s">
        <v>128</v>
      </c>
      <c r="D79" s="152" t="s">
        <v>63</v>
      </c>
      <c r="E79" s="153">
        <f>INDEX(Table_Sheet1[#All],MATCH(Equities!$X$2,Data!A:A,0),MATCH(Equities!$D79,Table_Sheet1[#Headers],0))</f>
        <v>188.6000061035156</v>
      </c>
      <c r="F79" s="154">
        <f ca="1">E79/INDEX(Table_Sheet1[#All],MATCH(Equities!$X$3,Data!A:A,0),MATCH(Equities!$D79,Table_Sheet1[#Headers],0))-1</f>
        <v>1.3270301165350551E-2</v>
      </c>
      <c r="G79" s="155">
        <f ca="1">E79/INDEX(Table_Sheet1[#All],MATCH(Equities!$X$4,Data!A:A,0),MATCH(Equities!$D79,Table_Sheet1[#Headers],0))-1</f>
        <v>9.1498031968098026E-3</v>
      </c>
      <c r="H79" s="156">
        <f ca="1">E79/INDEX(Table_Sheet1[#All],MATCH(Equities!$X$5,Data!A:A,0),MATCH(Equities!$D79,Table_Sheet1[#Headers],0))-1</f>
        <v>-2.3556758668122457E-2</v>
      </c>
      <c r="I79" s="156">
        <f ca="1">E79/INDEX(Table_Sheet1[#All],MATCH(Equities!$X$6,Data!A:A,0),MATCH(Equities!$D79,Table_Sheet1[#Headers],0))-1</f>
        <v>-1.9791735810102074E-2</v>
      </c>
      <c r="J79" s="156">
        <f ca="1">E79/INDEX(Table_Sheet1[#All],MATCH(Equities!$X$7,Data!A:A,0),MATCH(Equities!$D79,Table_Sheet1[#Headers],0))-1</f>
        <v>1.57787255570776E-2</v>
      </c>
      <c r="K79" s="156">
        <f ca="1">E79/INDEX(Table_Sheet1[#All],MATCH(Equities!$X$8,Data!A:A,0),MATCH(Equities!$D79,Table_Sheet1[#Headers],0))-1</f>
        <v>0.10554555861039305</v>
      </c>
      <c r="L79" s="157">
        <f>E79/(AVERAGE(INDEX(Data!$2:$21,0,MATCH(Equities!$D79,Table_Sheet1[#Headers],0))))-1</f>
        <v>-9.1987689272119422E-3</v>
      </c>
      <c r="M79" s="157">
        <f>E79/(AVERAGE(INDEX(Data!$2:$51,0,MATCH(Equities!$D79,Table_Sheet1[#Headers],0))))-1</f>
        <v>-1.1977771804035031E-2</v>
      </c>
      <c r="N79" s="157">
        <f>(AVERAGE(INDEX(Data!$2:$21,0,MATCH(Equities!$D79,Table_Sheet1[#Headers],0))))-AVERAGE(INDEX(Data!$2:$51,0,MATCH(Equities!$D79,Table_Sheet1[#Headers],0)))</f>
        <v>-0.53539886474609943</v>
      </c>
      <c r="O79" s="157">
        <f>(AVERAGE(INDEX(Data!$2:$51,0,MATCH(Equities!$D79,Table_Sheet1[#Headers],0))))-AVERAGE(INDEX(Data!$2:$101,0,MATCH(Equities!$D79,Table_Sheet1[#Headers],0)))</f>
        <v>-0.23775558471680824</v>
      </c>
      <c r="P79" s="157">
        <f>(AVERAGE(INDEX(Data!$2:$51,0,MATCH(Equities!$D79,Table_Sheet1[#Headers],0))))-AVERAGE(INDEX(Data!$2:$201,0,MATCH(Equities!$D79,Table_Sheet1[#Headers],0)))</f>
        <v>5.3461613464355366</v>
      </c>
      <c r="Q79" s="158">
        <f>E79/MIN(INDEX(Table_Sheet1[#All],0,MATCH(Equities!$D79,Table_Sheet1[#Headers],0)))-1</f>
        <v>0.12964036844652282</v>
      </c>
      <c r="R79" s="159">
        <f>1-(-(E79/MAX(INDEX(Table_Sheet1[#All],0,MATCH(Equities!$D79,Table_Sheet1[#Headers],0)))-1))</f>
        <v>0.94885770953558168</v>
      </c>
    </row>
    <row r="80" spans="1:18" ht="13.8" customHeight="1" outlineLevel="1" x14ac:dyDescent="0.25">
      <c r="C80" s="152" t="s">
        <v>134</v>
      </c>
      <c r="D80" s="152" t="s">
        <v>79</v>
      </c>
      <c r="E80" s="153">
        <f>INDEX(Table_Sheet1[#All],MATCH(Equities!$X$2,Data!A:A,0),MATCH(Equities!$D80,Table_Sheet1[#Headers],0))</f>
        <v>73.510002136230469</v>
      </c>
      <c r="F80" s="154">
        <f ca="1">E80/INDEX(Table_Sheet1[#All],MATCH(Equities!$X$3,Data!A:A,0),MATCH(Equities!$D80,Table_Sheet1[#Headers],0))-1</f>
        <v>1.0030274377268222E-2</v>
      </c>
      <c r="G80" s="155">
        <f ca="1">E80/INDEX(Table_Sheet1[#All],MATCH(Equities!$X$4,Data!A:A,0),MATCH(Equities!$D80,Table_Sheet1[#Headers],0))-1</f>
        <v>-8.764852936637757E-3</v>
      </c>
      <c r="H80" s="156">
        <f ca="1">E80/INDEX(Table_Sheet1[#All],MATCH(Equities!$X$5,Data!A:A,0),MATCH(Equities!$D80,Table_Sheet1[#Headers],0))-1</f>
        <v>1.7732653204360682E-2</v>
      </c>
      <c r="I80" s="156">
        <f ca="1">E80/INDEX(Table_Sheet1[#All],MATCH(Equities!$X$6,Data!A:A,0),MATCH(Equities!$D80,Table_Sheet1[#Headers],0))-1</f>
        <v>2.4789428498009691E-2</v>
      </c>
      <c r="J80" s="156">
        <f ca="1">E80/INDEX(Table_Sheet1[#All],MATCH(Equities!$X$7,Data!A:A,0),MATCH(Equities!$D80,Table_Sheet1[#Headers],0))-1</f>
        <v>3.7287698760661625E-2</v>
      </c>
      <c r="K80" s="156">
        <f ca="1">E80/INDEX(Table_Sheet1[#All],MATCH(Equities!$X$8,Data!A:A,0),MATCH(Equities!$D80,Table_Sheet1[#Headers],0))-1</f>
        <v>0.16041056295930778</v>
      </c>
      <c r="L80" s="157">
        <f>E80/(AVERAGE(INDEX(Data!$2:$21,0,MATCH(Equities!$D80,Table_Sheet1[#Headers],0))))-1</f>
        <v>1.0599381529237117E-3</v>
      </c>
      <c r="M80" s="157">
        <f>E80/(AVERAGE(INDEX(Data!$2:$51,0,MATCH(Equities!$D80,Table_Sheet1[#Headers],0))))-1</f>
        <v>2.2984855407823135E-2</v>
      </c>
      <c r="N80" s="157">
        <f>(AVERAGE(INDEX(Data!$2:$21,0,MATCH(Equities!$D80,Table_Sheet1[#Headers],0))))-AVERAGE(INDEX(Data!$2:$51,0,MATCH(Equities!$D80,Table_Sheet1[#Headers],0)))</f>
        <v>1.5738201904296858</v>
      </c>
      <c r="O80" s="157">
        <f>(AVERAGE(INDEX(Data!$2:$51,0,MATCH(Equities!$D80,Table_Sheet1[#Headers],0))))-AVERAGE(INDEX(Data!$2:$101,0,MATCH(Equities!$D80,Table_Sheet1[#Headers],0)))</f>
        <v>-4.8236846923828125E-3</v>
      </c>
      <c r="P80" s="157">
        <f>(AVERAGE(INDEX(Data!$2:$51,0,MATCH(Equities!$D80,Table_Sheet1[#Headers],0))))-AVERAGE(INDEX(Data!$2:$201,0,MATCH(Equities!$D80,Table_Sheet1[#Headers],0)))</f>
        <v>2.0800558471679693</v>
      </c>
      <c r="Q80" s="158">
        <f>E80/MIN(INDEX(Table_Sheet1[#All],0,MATCH(Equities!$D80,Table_Sheet1[#Headers],0)))-1</f>
        <v>0.1938826774679574</v>
      </c>
      <c r="R80" s="159">
        <f>1-(-(E80/MAX(INDEX(Table_Sheet1[#All],0,MATCH(Equities!$D80,Table_Sheet1[#Headers],0)))-1))</f>
        <v>0.97934991376527403</v>
      </c>
    </row>
    <row r="81" spans="1:18" ht="13.8" customHeight="1" outlineLevel="1" x14ac:dyDescent="0.25">
      <c r="C81" s="152" t="s">
        <v>132</v>
      </c>
      <c r="D81" s="152" t="s">
        <v>66</v>
      </c>
      <c r="E81" s="153">
        <f>INDEX(Table_Sheet1[#All],MATCH(Equities!$X$2,Data!A:A,0),MATCH(Equities!$D81,Table_Sheet1[#Headers],0))</f>
        <v>93.25</v>
      </c>
      <c r="F81" s="154">
        <f ca="1">E81/INDEX(Table_Sheet1[#All],MATCH(Equities!$X$3,Data!A:A,0),MATCH(Equities!$D81,Table_Sheet1[#Headers],0))-1</f>
        <v>1.3697164534088202E-2</v>
      </c>
      <c r="G81" s="155">
        <f ca="1">E81/INDEX(Table_Sheet1[#All],MATCH(Equities!$X$4,Data!A:A,0),MATCH(Equities!$D81,Table_Sheet1[#Headers],0))-1</f>
        <v>1.0735209069567819E-3</v>
      </c>
      <c r="H81" s="156">
        <f ca="1">E81/INDEX(Table_Sheet1[#All],MATCH(Equities!$X$5,Data!A:A,0),MATCH(Equities!$D81,Table_Sheet1[#Headers],0))-1</f>
        <v>4.3080401987340977E-3</v>
      </c>
      <c r="I81" s="156">
        <f ca="1">E81/INDEX(Table_Sheet1[#All],MATCH(Equities!$X$6,Data!A:A,0),MATCH(Equities!$D81,Table_Sheet1[#Headers],0))-1</f>
        <v>1.6040561605864978E-2</v>
      </c>
      <c r="J81" s="156">
        <f ca="1">E81/INDEX(Table_Sheet1[#All],MATCH(Equities!$X$7,Data!A:A,0),MATCH(Equities!$D81,Table_Sheet1[#Headers],0))-1</f>
        <v>3.0766303739156342E-2</v>
      </c>
      <c r="K81" s="156">
        <f ca="1">E81/INDEX(Table_Sheet1[#All],MATCH(Equities!$X$8,Data!A:A,0),MATCH(Equities!$D81,Table_Sheet1[#Headers],0))-1</f>
        <v>0.15404423233950681</v>
      </c>
      <c r="L81" s="157">
        <f>E81/(AVERAGE(INDEX(Data!$2:$21,0,MATCH(Equities!$D81,Table_Sheet1[#Headers],0))))-1</f>
        <v>9.4996553110449078E-4</v>
      </c>
      <c r="M81" s="157">
        <f>E81/(AVERAGE(INDEX(Data!$2:$51,0,MATCH(Equities!$D81,Table_Sheet1[#Headers],0))))-1</f>
        <v>1.526656405736615E-2</v>
      </c>
      <c r="N81" s="157">
        <f>(AVERAGE(INDEX(Data!$2:$21,0,MATCH(Equities!$D81,Table_Sheet1[#Headers],0))))-AVERAGE(INDEX(Data!$2:$51,0,MATCH(Equities!$D81,Table_Sheet1[#Headers],0)))</f>
        <v>1.3137001037597571</v>
      </c>
      <c r="O81" s="157">
        <f>(AVERAGE(INDEX(Data!$2:$51,0,MATCH(Equities!$D81,Table_Sheet1[#Headers],0))))-AVERAGE(INDEX(Data!$2:$101,0,MATCH(Equities!$D81,Table_Sheet1[#Headers],0)))</f>
        <v>0.21205436706543423</v>
      </c>
      <c r="P81" s="157">
        <f>(AVERAGE(INDEX(Data!$2:$51,0,MATCH(Equities!$D81,Table_Sheet1[#Headers],0))))-AVERAGE(INDEX(Data!$2:$201,0,MATCH(Equities!$D81,Table_Sheet1[#Headers],0)))</f>
        <v>2.6146485137939521</v>
      </c>
      <c r="Q81" s="158">
        <f>E81/MIN(INDEX(Table_Sheet1[#All],0,MATCH(Equities!$D81,Table_Sheet1[#Headers],0)))-1</f>
        <v>0.18168163290561612</v>
      </c>
      <c r="R81" s="159">
        <f>1-(-(E81/MAX(INDEX(Table_Sheet1[#All],0,MATCH(Equities!$D81,Table_Sheet1[#Headers],0)))-1))</f>
        <v>0.98604208840981455</v>
      </c>
    </row>
    <row r="82" spans="1:18" ht="13.8" customHeight="1" outlineLevel="1" x14ac:dyDescent="0.25">
      <c r="C82" s="152" t="s">
        <v>124</v>
      </c>
      <c r="D82" s="152" t="s">
        <v>71</v>
      </c>
      <c r="E82" s="153">
        <f>INDEX(Table_Sheet1[#All],MATCH(Equities!$X$2,Data!A:A,0),MATCH(Equities!$D82,Table_Sheet1[#Headers],0))</f>
        <v>95.139999389648438</v>
      </c>
      <c r="F82" s="154">
        <f ca="1">E82/INDEX(Table_Sheet1[#All],MATCH(Equities!$X$3,Data!A:A,0),MATCH(Equities!$D82,Table_Sheet1[#Headers],0))-1</f>
        <v>3.3748122321675122E-3</v>
      </c>
      <c r="G82" s="155">
        <f ca="1">E82/INDEX(Table_Sheet1[#All],MATCH(Equities!$X$4,Data!A:A,0),MATCH(Equities!$D82,Table_Sheet1[#Headers],0))-1</f>
        <v>2.356108136964985E-2</v>
      </c>
      <c r="H82" s="156">
        <f ca="1">E82/INDEX(Table_Sheet1[#All],MATCH(Equities!$X$5,Data!A:A,0),MATCH(Equities!$D82,Table_Sheet1[#Headers],0))-1</f>
        <v>-9.4336062581804381E-2</v>
      </c>
      <c r="I82" s="156">
        <f ca="1">E82/INDEX(Table_Sheet1[#All],MATCH(Equities!$X$6,Data!A:A,0),MATCH(Equities!$D82,Table_Sheet1[#Headers],0))-1</f>
        <v>-9.1116082969706302E-2</v>
      </c>
      <c r="J82" s="156">
        <f ca="1">E82/INDEX(Table_Sheet1[#All],MATCH(Equities!$X$7,Data!A:A,0),MATCH(Equities!$D82,Table_Sheet1[#Headers],0))-1</f>
        <v>2.4317518807275729E-2</v>
      </c>
      <c r="K82" s="156">
        <f ca="1">E82/INDEX(Table_Sheet1[#All],MATCH(Equities!$X$8,Data!A:A,0),MATCH(Equities!$D82,Table_Sheet1[#Headers],0))-1</f>
        <v>0.15530745904048127</v>
      </c>
      <c r="L82" s="157">
        <f>E82/(AVERAGE(INDEX(Data!$2:$21,0,MATCH(Equities!$D82,Table_Sheet1[#Headers],0))))-1</f>
        <v>-3.8698598736846113E-2</v>
      </c>
      <c r="M82" s="157">
        <f>E82/(AVERAGE(INDEX(Data!$2:$51,0,MATCH(Equities!$D82,Table_Sheet1[#Headers],0))))-1</f>
        <v>-6.7375602578550575E-2</v>
      </c>
      <c r="N82" s="157">
        <f>(AVERAGE(INDEX(Data!$2:$21,0,MATCH(Equities!$D82,Table_Sheet1[#Headers],0))))-AVERAGE(INDEX(Data!$2:$51,0,MATCH(Equities!$D82,Table_Sheet1[#Headers],0)))</f>
        <v>-3.0432005310058514</v>
      </c>
      <c r="O82" s="157">
        <f>(AVERAGE(INDEX(Data!$2:$51,0,MATCH(Equities!$D82,Table_Sheet1[#Headers],0))))-AVERAGE(INDEX(Data!$2:$101,0,MATCH(Equities!$D82,Table_Sheet1[#Headers],0)))</f>
        <v>0.67371124267577898</v>
      </c>
      <c r="P82" s="157">
        <f>(AVERAGE(INDEX(Data!$2:$51,0,MATCH(Equities!$D82,Table_Sheet1[#Headers],0))))-AVERAGE(INDEX(Data!$2:$201,0,MATCH(Equities!$D82,Table_Sheet1[#Headers],0)))</f>
        <v>5.2305536651611249</v>
      </c>
      <c r="Q82" s="158">
        <f>E82/MIN(INDEX(Table_Sheet1[#All],0,MATCH(Equities!$D82,Table_Sheet1[#Headers],0)))-1</f>
        <v>0.2039345177731624</v>
      </c>
      <c r="R82" s="159">
        <f>1-(-(E82/MAX(INDEX(Table_Sheet1[#All],0,MATCH(Equities!$D82,Table_Sheet1[#Headers],0)))-1))</f>
        <v>0.89174240521644954</v>
      </c>
    </row>
    <row r="83" spans="1:18" ht="13.8" customHeight="1" outlineLevel="1" x14ac:dyDescent="0.25">
      <c r="C83" s="152" t="s">
        <v>130</v>
      </c>
      <c r="D83" s="152" t="s">
        <v>74</v>
      </c>
      <c r="E83" s="153">
        <f>INDEX(Table_Sheet1[#All],MATCH(Equities!$X$2,Data!A:A,0),MATCH(Equities!$D83,Table_Sheet1[#Headers],0))</f>
        <v>85.160003662109375</v>
      </c>
      <c r="F83" s="154">
        <f ca="1">E83/INDEX(Table_Sheet1[#All],MATCH(Equities!$X$3,Data!A:A,0),MATCH(Equities!$D83,Table_Sheet1[#Headers],0))-1</f>
        <v>1.6714439949534476E-2</v>
      </c>
      <c r="G83" s="155">
        <f ca="1">E83/INDEX(Table_Sheet1[#All],MATCH(Equities!$X$4,Data!A:A,0),MATCH(Equities!$D83,Table_Sheet1[#Headers],0))-1</f>
        <v>2.0613628599914779E-2</v>
      </c>
      <c r="H83" s="156">
        <f ca="1">E83/INDEX(Table_Sheet1[#All],MATCH(Equities!$X$5,Data!A:A,0),MATCH(Equities!$D83,Table_Sheet1[#Headers],0))-1</f>
        <v>-8.0146878615165118E-2</v>
      </c>
      <c r="I83" s="156">
        <f ca="1">E83/INDEX(Table_Sheet1[#All],MATCH(Equities!$X$6,Data!A:A,0),MATCH(Equities!$D83,Table_Sheet1[#Headers],0))-1</f>
        <v>-0.12329791837988191</v>
      </c>
      <c r="J83" s="156">
        <f ca="1">E83/INDEX(Table_Sheet1[#All],MATCH(Equities!$X$7,Data!A:A,0),MATCH(Equities!$D83,Table_Sheet1[#Headers],0))-1</f>
        <v>-5.6832831545834184E-2</v>
      </c>
      <c r="K83" s="156">
        <f ca="1">E83/INDEX(Table_Sheet1[#All],MATCH(Equities!$X$8,Data!A:A,0),MATCH(Equities!$D83,Table_Sheet1[#Headers],0))-1</f>
        <v>-2.4693862821814738E-2</v>
      </c>
      <c r="L83" s="157">
        <f>E83/(AVERAGE(INDEX(Data!$2:$21,0,MATCH(Equities!$D83,Table_Sheet1[#Headers],0))))-1</f>
        <v>-2.3937341526117595E-2</v>
      </c>
      <c r="M83" s="157">
        <f>E83/(AVERAGE(INDEX(Data!$2:$51,0,MATCH(Equities!$D83,Table_Sheet1[#Headers],0))))-1</f>
        <v>-6.550051804182222E-2</v>
      </c>
      <c r="N83" s="157">
        <f>(AVERAGE(INDEX(Data!$2:$21,0,MATCH(Equities!$D83,Table_Sheet1[#Headers],0))))-AVERAGE(INDEX(Data!$2:$51,0,MATCH(Equities!$D83,Table_Sheet1[#Headers],0)))</f>
        <v>-3.8804995727539051</v>
      </c>
      <c r="O83" s="157">
        <f>(AVERAGE(INDEX(Data!$2:$51,0,MATCH(Equities!$D83,Table_Sheet1[#Headers],0))))-AVERAGE(INDEX(Data!$2:$101,0,MATCH(Equities!$D83,Table_Sheet1[#Headers],0)))</f>
        <v>-1.6776894378662064</v>
      </c>
      <c r="P83" s="157">
        <f>(AVERAGE(INDEX(Data!$2:$51,0,MATCH(Equities!$D83,Table_Sheet1[#Headers],0))))-AVERAGE(INDEX(Data!$2:$201,0,MATCH(Equities!$D83,Table_Sheet1[#Headers],0)))</f>
        <v>0.13592872619628338</v>
      </c>
      <c r="Q83" s="158">
        <f>E83/MIN(INDEX(Table_Sheet1[#All],0,MATCH(Equities!$D83,Table_Sheet1[#Headers],0)))-1</f>
        <v>4.3371732374458682E-2</v>
      </c>
      <c r="R83" s="159">
        <f>1-(-(E83/MAX(INDEX(Table_Sheet1[#All],0,MATCH(Equities!$D83,Table_Sheet1[#Headers],0)))-1))</f>
        <v>0.85810324306846342</v>
      </c>
    </row>
    <row r="84" spans="1:18" ht="13.8" customHeight="1" outlineLevel="1" x14ac:dyDescent="0.25">
      <c r="C84" s="152" t="s">
        <v>126</v>
      </c>
      <c r="D84" s="152" t="s">
        <v>75</v>
      </c>
      <c r="E84" s="153">
        <f>INDEX(Table_Sheet1[#All],MATCH(Equities!$X$2,Data!A:A,0),MATCH(Equities!$D84,Table_Sheet1[#Headers],0))</f>
        <v>264.739990234375</v>
      </c>
      <c r="F84" s="154">
        <f ca="1">E84/INDEX(Table_Sheet1[#All],MATCH(Equities!$X$3,Data!A:A,0),MATCH(Equities!$D84,Table_Sheet1[#Headers],0))-1</f>
        <v>1.339764251583353E-2</v>
      </c>
      <c r="G84" s="155">
        <f ca="1">E84/INDEX(Table_Sheet1[#All],MATCH(Equities!$X$4,Data!A:A,0),MATCH(Equities!$D84,Table_Sheet1[#Headers],0))-1</f>
        <v>2.7916920140512058E-2</v>
      </c>
      <c r="H84" s="156">
        <f ca="1">E84/INDEX(Table_Sheet1[#All],MATCH(Equities!$X$5,Data!A:A,0),MATCH(Equities!$D84,Table_Sheet1[#Headers],0))-1</f>
        <v>-9.3759676139480996E-2</v>
      </c>
      <c r="I84" s="156">
        <f ca="1">E84/INDEX(Table_Sheet1[#All],MATCH(Equities!$X$6,Data!A:A,0),MATCH(Equities!$D84,Table_Sheet1[#Headers],0))-1</f>
        <v>-0.14170826866876052</v>
      </c>
      <c r="J84" s="156">
        <f ca="1">E84/INDEX(Table_Sheet1[#All],MATCH(Equities!$X$7,Data!A:A,0),MATCH(Equities!$D84,Table_Sheet1[#Headers],0))-1</f>
        <v>-4.8349338616502924E-2</v>
      </c>
      <c r="K84" s="156">
        <f ca="1">E84/INDEX(Table_Sheet1[#All],MATCH(Equities!$X$8,Data!A:A,0),MATCH(Equities!$D84,Table_Sheet1[#Headers],0))-1</f>
        <v>1.6376014369623659E-2</v>
      </c>
      <c r="L84" s="157">
        <f>E84/(AVERAGE(INDEX(Data!$2:$21,0,MATCH(Equities!$D84,Table_Sheet1[#Headers],0))))-1</f>
        <v>-2.7556392334094237E-2</v>
      </c>
      <c r="M84" s="157">
        <f>E84/(AVERAGE(INDEX(Data!$2:$51,0,MATCH(Equities!$D84,Table_Sheet1[#Headers],0))))-1</f>
        <v>-7.4215929806097702E-2</v>
      </c>
      <c r="N84" s="157">
        <f>(AVERAGE(INDEX(Data!$2:$21,0,MATCH(Equities!$D84,Table_Sheet1[#Headers],0))))-AVERAGE(INDEX(Data!$2:$51,0,MATCH(Equities!$D84,Table_Sheet1[#Headers],0)))</f>
        <v>-13.721002655029281</v>
      </c>
      <c r="O84" s="157">
        <f>(AVERAGE(INDEX(Data!$2:$51,0,MATCH(Equities!$D84,Table_Sheet1[#Headers],0))))-AVERAGE(INDEX(Data!$2:$101,0,MATCH(Equities!$D84,Table_Sheet1[#Headers],0)))</f>
        <v>-6.0964216613769509</v>
      </c>
      <c r="P84" s="157">
        <f>(AVERAGE(INDEX(Data!$2:$51,0,MATCH(Equities!$D84,Table_Sheet1[#Headers],0))))-AVERAGE(INDEX(Data!$2:$201,0,MATCH(Equities!$D84,Table_Sheet1[#Headers],0)))</f>
        <v>4.3198754119873115</v>
      </c>
      <c r="Q84" s="158">
        <f>E84/MIN(INDEX(Table_Sheet1[#All],0,MATCH(Equities!$D84,Table_Sheet1[#Headers],0)))-1</f>
        <v>8.6617302717739708E-2</v>
      </c>
      <c r="R84" s="159">
        <f>1-(-(E84/MAX(INDEX(Table_Sheet1[#All],0,MATCH(Equities!$D84,Table_Sheet1[#Headers],0)))-1))</f>
        <v>0.84237032424994329</v>
      </c>
    </row>
    <row r="85" spans="1:18" ht="13.8" customHeight="1" outlineLevel="1" x14ac:dyDescent="0.25">
      <c r="C85" s="152" t="s">
        <v>125</v>
      </c>
      <c r="D85" s="152" t="s">
        <v>62</v>
      </c>
      <c r="E85" s="153">
        <f>INDEX(Table_Sheet1[#All],MATCH(Equities!$X$2,Data!A:A,0),MATCH(Equities!$D85,Table_Sheet1[#Headers],0))</f>
        <v>370.35000610351563</v>
      </c>
      <c r="F85" s="154">
        <f ca="1">E85/INDEX(Table_Sheet1[#All],MATCH(Equities!$X$3,Data!A:A,0),MATCH(Equities!$D85,Table_Sheet1[#Headers],0))-1</f>
        <v>3.1148262688560635E-3</v>
      </c>
      <c r="G85" s="155">
        <f ca="1">E85/INDEX(Table_Sheet1[#All],MATCH(Equities!$X$4,Data!A:A,0),MATCH(Equities!$D85,Table_Sheet1[#Headers],0))-1</f>
        <v>1.7780590122798312E-2</v>
      </c>
      <c r="H85" s="156">
        <f ca="1">E85/INDEX(Table_Sheet1[#All],MATCH(Equities!$X$5,Data!A:A,0),MATCH(Equities!$D85,Table_Sheet1[#Headers],0))-1</f>
        <v>-9.8071183801410222E-2</v>
      </c>
      <c r="I85" s="156">
        <f ca="1">E85/INDEX(Table_Sheet1[#All],MATCH(Equities!$X$6,Data!A:A,0),MATCH(Equities!$D85,Table_Sheet1[#Headers],0))-1</f>
        <v>-0.10848646773171111</v>
      </c>
      <c r="J85" s="156">
        <f ca="1">E85/INDEX(Table_Sheet1[#All],MATCH(Equities!$X$7,Data!A:A,0),MATCH(Equities!$D85,Table_Sheet1[#Headers],0))-1</f>
        <v>1.4369616795451901E-2</v>
      </c>
      <c r="K85" s="156">
        <f ca="1">E85/INDEX(Table_Sheet1[#All],MATCH(Equities!$X$8,Data!A:A,0),MATCH(Equities!$D85,Table_Sheet1[#Headers],0))-1</f>
        <v>0.12757273721539564</v>
      </c>
      <c r="L85" s="157">
        <f>E85/(AVERAGE(INDEX(Data!$2:$21,0,MATCH(Equities!$D85,Table_Sheet1[#Headers],0))))-1</f>
        <v>-4.2475207823791106E-2</v>
      </c>
      <c r="M85" s="157">
        <f>E85/(AVERAGE(INDEX(Data!$2:$51,0,MATCH(Equities!$D85,Table_Sheet1[#Headers],0))))-1</f>
        <v>-7.3402241034194349E-2</v>
      </c>
      <c r="N85" s="157">
        <f>(AVERAGE(INDEX(Data!$2:$21,0,MATCH(Equities!$D85,Table_Sheet1[#Headers],0))))-AVERAGE(INDEX(Data!$2:$51,0,MATCH(Equities!$D85,Table_Sheet1[#Headers],0)))</f>
        <v>-12.90949768066406</v>
      </c>
      <c r="O85" s="157">
        <f>(AVERAGE(INDEX(Data!$2:$51,0,MATCH(Equities!$D85,Table_Sheet1[#Headers],0))))-AVERAGE(INDEX(Data!$2:$101,0,MATCH(Equities!$D85,Table_Sheet1[#Headers],0)))</f>
        <v>1.0059478759765739</v>
      </c>
      <c r="P85" s="157">
        <f>(AVERAGE(INDEX(Data!$2:$51,0,MATCH(Equities!$D85,Table_Sheet1[#Headers],0))))-AVERAGE(INDEX(Data!$2:$201,0,MATCH(Equities!$D85,Table_Sheet1[#Headers],0)))</f>
        <v>19.063123931884775</v>
      </c>
      <c r="Q85" s="158">
        <f>E85/MIN(INDEX(Table_Sheet1[#All],0,MATCH(Equities!$D85,Table_Sheet1[#Headers],0)))-1</f>
        <v>0.17574813573407977</v>
      </c>
      <c r="R85" s="159">
        <f>1-(-(E85/MAX(INDEX(Table_Sheet1[#All],0,MATCH(Equities!$D85,Table_Sheet1[#Headers],0)))-1))</f>
        <v>0.88491663219425998</v>
      </c>
    </row>
    <row r="86" spans="1:18" ht="13.8" customHeight="1" outlineLevel="1" x14ac:dyDescent="0.25">
      <c r="C86" s="152" t="s">
        <v>129</v>
      </c>
      <c r="D86" s="152" t="s">
        <v>64</v>
      </c>
      <c r="E86" s="153">
        <f>INDEX(Table_Sheet1[#All],MATCH(Equities!$X$2,Data!A:A,0),MATCH(Equities!$D86,Table_Sheet1[#Headers],0))</f>
        <v>204.36000061035159</v>
      </c>
      <c r="F86" s="154">
        <f ca="1">E86/INDEX(Table_Sheet1[#All],MATCH(Equities!$X$3,Data!A:A,0),MATCH(Equities!$D86,Table_Sheet1[#Headers],0))-1</f>
        <v>1.173322962886747E-2</v>
      </c>
      <c r="G86" s="155">
        <f ca="1">E86/INDEX(Table_Sheet1[#All],MATCH(Equities!$X$4,Data!A:A,0),MATCH(Equities!$D86,Table_Sheet1[#Headers],0))-1</f>
        <v>4.201512185557843E-2</v>
      </c>
      <c r="H86" s="156">
        <f ca="1">E86/INDEX(Table_Sheet1[#All],MATCH(Equities!$X$5,Data!A:A,0),MATCH(Equities!$D86,Table_Sheet1[#Headers],0))-1</f>
        <v>-9.370705737755225E-2</v>
      </c>
      <c r="I86" s="156">
        <f ca="1">E86/INDEX(Table_Sheet1[#All],MATCH(Equities!$X$6,Data!A:A,0),MATCH(Equities!$D86,Table_Sheet1[#Headers],0))-1</f>
        <v>-3.8809582352078875E-2</v>
      </c>
      <c r="J86" s="156">
        <f ca="1">E86/INDEX(Table_Sheet1[#All],MATCH(Equities!$X$7,Data!A:A,0),MATCH(Equities!$D86,Table_Sheet1[#Headers],0))-1</f>
        <v>4.2273238744108044E-2</v>
      </c>
      <c r="K86" s="156">
        <f ca="1">E86/INDEX(Table_Sheet1[#All],MATCH(Equities!$X$8,Data!A:A,0),MATCH(Equities!$D86,Table_Sheet1[#Headers],0))-1</f>
        <v>0.12800931991237641</v>
      </c>
      <c r="L86" s="157">
        <f>E86/(AVERAGE(INDEX(Data!$2:$21,0,MATCH(Equities!$D86,Table_Sheet1[#Headers],0))))-1</f>
        <v>-3.3964403941782684E-2</v>
      </c>
      <c r="M86" s="157">
        <f>E86/(AVERAGE(INDEX(Data!$2:$51,0,MATCH(Equities!$D86,Table_Sheet1[#Headers],0))))-1</f>
        <v>-5.1427867989885079E-2</v>
      </c>
      <c r="N86" s="157">
        <f>(AVERAGE(INDEX(Data!$2:$21,0,MATCH(Equities!$D86,Table_Sheet1[#Headers],0))))-AVERAGE(INDEX(Data!$2:$51,0,MATCH(Equities!$D86,Table_Sheet1[#Headers],0)))</f>
        <v>-3.8945994567870912</v>
      </c>
      <c r="O86" s="157">
        <f>(AVERAGE(INDEX(Data!$2:$51,0,MATCH(Equities!$D86,Table_Sheet1[#Headers],0))))-AVERAGE(INDEX(Data!$2:$101,0,MATCH(Equities!$D86,Table_Sheet1[#Headers],0)))</f>
        <v>2.6945594787597429</v>
      </c>
      <c r="P86" s="157">
        <f>(AVERAGE(INDEX(Data!$2:$51,0,MATCH(Equities!$D86,Table_Sheet1[#Headers],0))))-AVERAGE(INDEX(Data!$2:$201,0,MATCH(Equities!$D86,Table_Sheet1[#Headers],0)))</f>
        <v>12.083332061767578</v>
      </c>
      <c r="Q86" s="158">
        <f>E86/MIN(INDEX(Table_Sheet1[#All],0,MATCH(Equities!$D86,Table_Sheet1[#Headers],0)))-1</f>
        <v>0.18520716798401704</v>
      </c>
      <c r="R86" s="159">
        <f>1-(-(E86/MAX(INDEX(Table_Sheet1[#All],0,MATCH(Equities!$D86,Table_Sheet1[#Headers],0)))-1))</f>
        <v>0.89053514212623397</v>
      </c>
    </row>
    <row r="87" spans="1:18" ht="13.8" customHeight="1" outlineLevel="1" x14ac:dyDescent="0.25">
      <c r="C87" s="152" t="s">
        <v>135</v>
      </c>
      <c r="D87" s="152" t="s">
        <v>80</v>
      </c>
      <c r="E87" s="153">
        <f>INDEX(Table_Sheet1[#All],MATCH(Equities!$X$2,Data!A:A,0),MATCH(Equities!$D87,Table_Sheet1[#Headers],0))</f>
        <v>82.720001220703125</v>
      </c>
      <c r="F87" s="154">
        <f ca="1">E87/INDEX(Table_Sheet1[#All],MATCH(Equities!$X$3,Data!A:A,0),MATCH(Equities!$D87,Table_Sheet1[#Headers],0))-1</f>
        <v>1.6715838251585957E-2</v>
      </c>
      <c r="G87" s="155">
        <f ca="1">E87/INDEX(Table_Sheet1[#All],MATCH(Equities!$X$4,Data!A:A,0),MATCH(Equities!$D87,Table_Sheet1[#Headers],0))-1</f>
        <v>4.5104227744796388E-2</v>
      </c>
      <c r="H87" s="156">
        <f ca="1">E87/INDEX(Table_Sheet1[#All],MATCH(Equities!$X$5,Data!A:A,0),MATCH(Equities!$D87,Table_Sheet1[#Headers],0))-1</f>
        <v>-9.4967178996360868E-2</v>
      </c>
      <c r="I87" s="156">
        <f ca="1">E87/INDEX(Table_Sheet1[#All],MATCH(Equities!$X$6,Data!A:A,0),MATCH(Equities!$D87,Table_Sheet1[#Headers],0))-1</f>
        <v>-0.11990291092697725</v>
      </c>
      <c r="J87" s="156">
        <f ca="1">E87/INDEX(Table_Sheet1[#All],MATCH(Equities!$X$7,Data!A:A,0),MATCH(Equities!$D87,Table_Sheet1[#Headers],0))-1</f>
        <v>-3.7153627898922403E-2</v>
      </c>
      <c r="K87" s="156">
        <f ca="1">E87/INDEX(Table_Sheet1[#All],MATCH(Equities!$X$8,Data!A:A,0),MATCH(Equities!$D87,Table_Sheet1[#Headers],0))-1</f>
        <v>-8.5572934108468779E-4</v>
      </c>
      <c r="L87" s="157">
        <f>E87/(AVERAGE(INDEX(Data!$2:$21,0,MATCH(Equities!$D87,Table_Sheet1[#Headers],0))))-1</f>
        <v>-3.3029190167623401E-2</v>
      </c>
      <c r="M87" s="157">
        <f>E87/(AVERAGE(INDEX(Data!$2:$51,0,MATCH(Equities!$D87,Table_Sheet1[#Headers],0))))-1</f>
        <v>-7.1886170868234012E-2</v>
      </c>
      <c r="N87" s="157">
        <f>(AVERAGE(INDEX(Data!$2:$21,0,MATCH(Equities!$D87,Table_Sheet1[#Headers],0))))-AVERAGE(INDEX(Data!$2:$51,0,MATCH(Equities!$D87,Table_Sheet1[#Headers],0)))</f>
        <v>-3.5815001678466842</v>
      </c>
      <c r="O87" s="157">
        <f>(AVERAGE(INDEX(Data!$2:$51,0,MATCH(Equities!$D87,Table_Sheet1[#Headers],0))))-AVERAGE(INDEX(Data!$2:$101,0,MATCH(Equities!$D87,Table_Sheet1[#Headers],0)))</f>
        <v>-0.95744377136230696</v>
      </c>
      <c r="P87" s="157">
        <f>(AVERAGE(INDEX(Data!$2:$51,0,MATCH(Equities!$D87,Table_Sheet1[#Headers],0))))-AVERAGE(INDEX(Data!$2:$201,0,MATCH(Equities!$D87,Table_Sheet1[#Headers],0)))</f>
        <v>1.521764869689946</v>
      </c>
      <c r="Q87" s="158">
        <f>E87/MIN(INDEX(Table_Sheet1[#All],0,MATCH(Equities!$D87,Table_Sheet1[#Headers],0)))-1</f>
        <v>6.8630404924918453E-2</v>
      </c>
      <c r="R87" s="159">
        <f>1-(-(E87/MAX(INDEX(Table_Sheet1[#All],0,MATCH(Equities!$D87,Table_Sheet1[#Headers],0)))-1))</f>
        <v>0.86881632198433179</v>
      </c>
    </row>
    <row r="88" spans="1:18" ht="13.8" customHeight="1" outlineLevel="1" x14ac:dyDescent="0.25">
      <c r="C88" s="152" t="s">
        <v>133</v>
      </c>
      <c r="D88" s="152" t="s">
        <v>65</v>
      </c>
      <c r="E88" s="153">
        <f>INDEX(Table_Sheet1[#All],MATCH(Equities!$X$2,Data!A:A,0),MATCH(Equities!$D88,Table_Sheet1[#Headers],0))</f>
        <v>106.120002746582</v>
      </c>
      <c r="F88" s="154">
        <f ca="1">E88/INDEX(Table_Sheet1[#All],MATCH(Equities!$X$3,Data!A:A,0),MATCH(Equities!$D88,Table_Sheet1[#Headers],0))-1</f>
        <v>1.0666692824590429E-2</v>
      </c>
      <c r="G88" s="155">
        <f ca="1">E88/INDEX(Table_Sheet1[#All],MATCH(Equities!$X$4,Data!A:A,0),MATCH(Equities!$D88,Table_Sheet1[#Headers],0))-1</f>
        <v>7.9787611799468916E-3</v>
      </c>
      <c r="H88" s="156">
        <f ca="1">E88/INDEX(Table_Sheet1[#All],MATCH(Equities!$X$5,Data!A:A,0),MATCH(Equities!$D88,Table_Sheet1[#Headers],0))-1</f>
        <v>-8.2006884538682212E-2</v>
      </c>
      <c r="I88" s="156">
        <f ca="1">E88/INDEX(Table_Sheet1[#All],MATCH(Equities!$X$6,Data!A:A,0),MATCH(Equities!$D88,Table_Sheet1[#Headers],0))-1</f>
        <v>-0.14086140908166656</v>
      </c>
      <c r="J88" s="156">
        <f ca="1">E88/INDEX(Table_Sheet1[#All],MATCH(Equities!$X$7,Data!A:A,0),MATCH(Equities!$D88,Table_Sheet1[#Headers],0))-1</f>
        <v>-7.0240507277623987E-2</v>
      </c>
      <c r="K88" s="156">
        <f ca="1">E88/INDEX(Table_Sheet1[#All],MATCH(Equities!$X$8,Data!A:A,0),MATCH(Equities!$D88,Table_Sheet1[#Headers],0))-1</f>
        <v>2.1026027817080184E-2</v>
      </c>
      <c r="L88" s="157">
        <f>E88/(AVERAGE(INDEX(Data!$2:$21,0,MATCH(Equities!$D88,Table_Sheet1[#Headers],0))))-1</f>
        <v>-3.2060903048499179E-2</v>
      </c>
      <c r="M88" s="157">
        <f>E88/(AVERAGE(INDEX(Data!$2:$51,0,MATCH(Equities!$D88,Table_Sheet1[#Headers],0))))-1</f>
        <v>-7.0814876248112446E-2</v>
      </c>
      <c r="N88" s="157">
        <f>(AVERAGE(INDEX(Data!$2:$21,0,MATCH(Equities!$D88,Table_Sheet1[#Headers],0))))-AVERAGE(INDEX(Data!$2:$51,0,MATCH(Equities!$D88,Table_Sheet1[#Headers],0)))</f>
        <v>-4.5725999450683616</v>
      </c>
      <c r="O88" s="157">
        <f>(AVERAGE(INDEX(Data!$2:$51,0,MATCH(Equities!$D88,Table_Sheet1[#Headers],0))))-AVERAGE(INDEX(Data!$2:$101,0,MATCH(Equities!$D88,Table_Sheet1[#Headers],0)))</f>
        <v>-2.6687677764892612</v>
      </c>
      <c r="P88" s="157">
        <f>(AVERAGE(INDEX(Data!$2:$51,0,MATCH(Equities!$D88,Table_Sheet1[#Headers],0))))-AVERAGE(INDEX(Data!$2:$201,0,MATCH(Equities!$D88,Table_Sheet1[#Headers],0)))</f>
        <v>0.49235656738281364</v>
      </c>
      <c r="Q88" s="158">
        <f>E88/MIN(INDEX(Table_Sheet1[#All],0,MATCH(Equities!$D88,Table_Sheet1[#Headers],0)))-1</f>
        <v>5.7221090971554922E-2</v>
      </c>
      <c r="R88" s="159">
        <f>1-(-(E88/MAX(INDEX(Table_Sheet1[#All],0,MATCH(Equities!$D88,Table_Sheet1[#Headers],0)))-1))</f>
        <v>0.84086047857617574</v>
      </c>
    </row>
    <row r="89" spans="1:18" ht="13.8" customHeight="1" outlineLevel="1" x14ac:dyDescent="0.25">
      <c r="C89" s="152" t="s">
        <v>136</v>
      </c>
      <c r="D89" s="152" t="s">
        <v>78</v>
      </c>
      <c r="E89" s="153">
        <f>INDEX(Table_Sheet1[#All],MATCH(Equities!$X$2,Data!A:A,0),MATCH(Equities!$D89,Table_Sheet1[#Headers],0))</f>
        <v>315.41000366210938</v>
      </c>
      <c r="F89" s="154">
        <f ca="1">E89/INDEX(Table_Sheet1[#All],MATCH(Equities!$X$3,Data!A:A,0),MATCH(Equities!$D89,Table_Sheet1[#Headers],0))-1</f>
        <v>3.8058648842476117E-4</v>
      </c>
      <c r="G89" s="155">
        <f ca="1">E89/INDEX(Table_Sheet1[#All],MATCH(Equities!$X$4,Data!A:A,0),MATCH(Equities!$D89,Table_Sheet1[#Headers],0))-1</f>
        <v>1.6009538660022526E-2</v>
      </c>
      <c r="H89" s="156">
        <f ca="1">E89/INDEX(Table_Sheet1[#All],MATCH(Equities!$X$5,Data!A:A,0),MATCH(Equities!$D89,Table_Sheet1[#Headers],0))-1</f>
        <v>-0.10224001446790199</v>
      </c>
      <c r="I89" s="156">
        <f ca="1">E89/INDEX(Table_Sheet1[#All],MATCH(Equities!$X$6,Data!A:A,0),MATCH(Equities!$D89,Table_Sheet1[#Headers],0))-1</f>
        <v>-0.11286867044739601</v>
      </c>
      <c r="J89" s="156">
        <f ca="1">E89/INDEX(Table_Sheet1[#All],MATCH(Equities!$X$7,Data!A:A,0),MATCH(Equities!$D89,Table_Sheet1[#Headers],0))-1</f>
        <v>7.2348848570773505E-3</v>
      </c>
      <c r="K89" s="156">
        <f ca="1">E89/INDEX(Table_Sheet1[#All],MATCH(Equities!$X$8,Data!A:A,0),MATCH(Equities!$D89,Table_Sheet1[#Headers],0))-1</f>
        <v>0.12310320523840401</v>
      </c>
      <c r="L89" s="157">
        <f>E89/(AVERAGE(INDEX(Data!$2:$21,0,MATCH(Equities!$D89,Table_Sheet1[#Headers],0))))-1</f>
        <v>-4.803152022863999E-2</v>
      </c>
      <c r="M89" s="157">
        <f>E89/(AVERAGE(INDEX(Data!$2:$51,0,MATCH(Equities!$D89,Table_Sheet1[#Headers],0))))-1</f>
        <v>-7.6697254676144411E-2</v>
      </c>
      <c r="N89" s="157">
        <f>(AVERAGE(INDEX(Data!$2:$21,0,MATCH(Equities!$D89,Table_Sheet1[#Headers],0))))-AVERAGE(INDEX(Data!$2:$51,0,MATCH(Equities!$D89,Table_Sheet1[#Headers],0)))</f>
        <v>-10.286599731445278</v>
      </c>
      <c r="O89" s="157">
        <f>(AVERAGE(INDEX(Data!$2:$51,0,MATCH(Equities!$D89,Table_Sheet1[#Headers],0))))-AVERAGE(INDEX(Data!$2:$101,0,MATCH(Equities!$D89,Table_Sheet1[#Headers],0)))</f>
        <v>0.82814514160156705</v>
      </c>
      <c r="P89" s="157">
        <f>(AVERAGE(INDEX(Data!$2:$51,0,MATCH(Equities!$D89,Table_Sheet1[#Headers],0))))-AVERAGE(INDEX(Data!$2:$201,0,MATCH(Equities!$D89,Table_Sheet1[#Headers],0)))</f>
        <v>15.442208099365246</v>
      </c>
      <c r="Q89" s="158">
        <f>E89/MIN(INDEX(Table_Sheet1[#All],0,MATCH(Equities!$D89,Table_Sheet1[#Headers],0)))-1</f>
        <v>0.18178958533245404</v>
      </c>
      <c r="R89" s="159">
        <f>1-(-(E89/MAX(INDEX(Table_Sheet1[#All],0,MATCH(Equities!$D89,Table_Sheet1[#Headers],0)))-1))</f>
        <v>0.88231507767904893</v>
      </c>
    </row>
    <row r="90" spans="1:18" ht="13.8" customHeight="1" outlineLevel="1" x14ac:dyDescent="0.25">
      <c r="C90" s="152" t="s">
        <v>137</v>
      </c>
      <c r="D90" s="152" t="s">
        <v>67</v>
      </c>
      <c r="E90" s="153">
        <f>INDEX(Table_Sheet1[#All],MATCH(Equities!$X$2,Data!A:A,0),MATCH(Equities!$D90,Table_Sheet1[#Headers],0))</f>
        <v>129.83000183105469</v>
      </c>
      <c r="F90" s="154">
        <f ca="1">E90/INDEX(Table_Sheet1[#All],MATCH(Equities!$X$3,Data!A:A,0),MATCH(Equities!$D90,Table_Sheet1[#Headers],0))-1</f>
        <v>1.2082967465758543E-2</v>
      </c>
      <c r="G90" s="155">
        <f ca="1">E90/INDEX(Table_Sheet1[#All],MATCH(Equities!$X$4,Data!A:A,0),MATCH(Equities!$D90,Table_Sheet1[#Headers],0))-1</f>
        <v>2.625656988705094E-3</v>
      </c>
      <c r="H90" s="156">
        <f ca="1">E90/INDEX(Table_Sheet1[#All],MATCH(Equities!$X$5,Data!A:A,0),MATCH(Equities!$D90,Table_Sheet1[#Headers],0))-1</f>
        <v>-2.4934226193136677E-2</v>
      </c>
      <c r="I90" s="156">
        <f ca="1">E90/INDEX(Table_Sheet1[#All],MATCH(Equities!$X$6,Data!A:A,0),MATCH(Equities!$D90,Table_Sheet1[#Headers],0))-1</f>
        <v>-2.4738441481704232E-3</v>
      </c>
      <c r="J90" s="156">
        <f ca="1">E90/INDEX(Table_Sheet1[#All],MATCH(Equities!$X$7,Data!A:A,0),MATCH(Equities!$D90,Table_Sheet1[#Headers],0))-1</f>
        <v>3.6686609557478933E-2</v>
      </c>
      <c r="K90" s="156">
        <f ca="1">E90/INDEX(Table_Sheet1[#All],MATCH(Equities!$X$8,Data!A:A,0),MATCH(Equities!$D90,Table_Sheet1[#Headers],0))-1</f>
        <v>0.13609398165367192</v>
      </c>
      <c r="L90" s="157">
        <f>E90/(AVERAGE(INDEX(Data!$2:$21,0,MATCH(Equities!$D90,Table_Sheet1[#Headers],0))))-1</f>
        <v>-1.1259740131989382E-2</v>
      </c>
      <c r="M90" s="157">
        <f>E90/(AVERAGE(INDEX(Data!$2:$51,0,MATCH(Equities!$D90,Table_Sheet1[#Headers],0))))-1</f>
        <v>-1.0950156132516486E-2</v>
      </c>
      <c r="N90" s="157">
        <f>(AVERAGE(INDEX(Data!$2:$21,0,MATCH(Equities!$D90,Table_Sheet1[#Headers],0))))-AVERAGE(INDEX(Data!$2:$51,0,MATCH(Equities!$D90,Table_Sheet1[#Headers],0)))</f>
        <v>4.1101074218744316E-2</v>
      </c>
      <c r="O90" s="157">
        <f>(AVERAGE(INDEX(Data!$2:$51,0,MATCH(Equities!$D90,Table_Sheet1[#Headers],0))))-AVERAGE(INDEX(Data!$2:$101,0,MATCH(Equities!$D90,Table_Sheet1[#Headers],0)))</f>
        <v>0.72644805908203125</v>
      </c>
      <c r="P90" s="157">
        <f>(AVERAGE(INDEX(Data!$2:$51,0,MATCH(Equities!$D90,Table_Sheet1[#Headers],0))))-AVERAGE(INDEX(Data!$2:$201,0,MATCH(Equities!$D90,Table_Sheet1[#Headers],0)))</f>
        <v>5.2199130630493045</v>
      </c>
      <c r="Q90" s="158">
        <f>E90/MIN(INDEX(Table_Sheet1[#All],0,MATCH(Equities!$D90,Table_Sheet1[#Headers],0)))-1</f>
        <v>0.15798183139801925</v>
      </c>
      <c r="R90" s="159">
        <f>1-(-(E90/MAX(INDEX(Table_Sheet1[#All],0,MATCH(Equities!$D90,Table_Sheet1[#Headers],0)))-1))</f>
        <v>0.96127650065097803</v>
      </c>
    </row>
    <row r="91" spans="1:18" ht="13.8" customHeight="1" outlineLevel="1" x14ac:dyDescent="0.25">
      <c r="C91" s="152" t="s">
        <v>187</v>
      </c>
      <c r="D91" s="152" t="s">
        <v>89</v>
      </c>
      <c r="E91" s="153">
        <f>INDEX(Table_Sheet1[#All],MATCH(Equities!$X$2,Data!A:A,0),MATCH(Equities!$D91,Table_Sheet1[#Headers],0))</f>
        <v>49.979999542236328</v>
      </c>
      <c r="F91" s="154">
        <f ca="1">E91/INDEX(Table_Sheet1[#All],MATCH(Equities!$X$3,Data!A:A,0),MATCH(Equities!$D91,Table_Sheet1[#Headers],0))-1</f>
        <v>1.6060193892715402E-2</v>
      </c>
      <c r="G91" s="155">
        <f ca="1">E91/INDEX(Table_Sheet1[#All],MATCH(Equities!$X$4,Data!A:A,0),MATCH(Equities!$D91,Table_Sheet1[#Headers],0))-1</f>
        <v>4.4295840051164381E-2</v>
      </c>
      <c r="H91" s="156">
        <f ca="1">E91/INDEX(Table_Sheet1[#All],MATCH(Equities!$X$5,Data!A:A,0),MATCH(Equities!$D91,Table_Sheet1[#Headers],0))-1</f>
        <v>-0.20261647576748265</v>
      </c>
      <c r="I91" s="156">
        <f ca="1">E91/INDEX(Table_Sheet1[#All],MATCH(Equities!$X$6,Data!A:A,0),MATCH(Equities!$D91,Table_Sheet1[#Headers],0))-1</f>
        <v>-0.1913930038540107</v>
      </c>
      <c r="J91" s="156">
        <f ca="1">E91/INDEX(Table_Sheet1[#All],MATCH(Equities!$X$7,Data!A:A,0),MATCH(Equities!$D91,Table_Sheet1[#Headers],0))-1</f>
        <v>8.5106340687571169E-2</v>
      </c>
      <c r="K91" s="156">
        <f ca="1">E91/INDEX(Table_Sheet1[#All],MATCH(Equities!$X$8,Data!A:A,0),MATCH(Equities!$D91,Table_Sheet1[#Headers],0))-1</f>
        <v>2.7126997512607387E-2</v>
      </c>
      <c r="L91" s="157">
        <f>E91/(AVERAGE(INDEX(Data!$2:$21,0,MATCH(Equities!$D91,Table_Sheet1[#Headers],0))))-1</f>
        <v>-8.7764776890097096E-2</v>
      </c>
      <c r="M91" s="157">
        <f>E91/(AVERAGE(INDEX(Data!$2:$51,0,MATCH(Equities!$D91,Table_Sheet1[#Headers],0))))-1</f>
        <v>-0.1474685113546147</v>
      </c>
      <c r="N91" s="157">
        <f>(AVERAGE(INDEX(Data!$2:$21,0,MATCH(Equities!$D91,Table_Sheet1[#Headers],0))))-AVERAGE(INDEX(Data!$2:$51,0,MATCH(Equities!$D91,Table_Sheet1[#Headers],0)))</f>
        <v>-3.8368999862670847</v>
      </c>
      <c r="O91" s="157">
        <f>(AVERAGE(INDEX(Data!$2:$51,0,MATCH(Equities!$D91,Table_Sheet1[#Headers],0))))-AVERAGE(INDEX(Data!$2:$101,0,MATCH(Equities!$D91,Table_Sheet1[#Headers],0)))</f>
        <v>1.5573999786376902</v>
      </c>
      <c r="P91" s="157">
        <f>(AVERAGE(INDEX(Data!$2:$51,0,MATCH(Equities!$D91,Table_Sheet1[#Headers],0))))-AVERAGE(INDEX(Data!$2:$201,0,MATCH(Equities!$D91,Table_Sheet1[#Headers],0)))</f>
        <v>7.6343500328063953</v>
      </c>
      <c r="Q91" s="158">
        <f>E91/MIN(INDEX(Table_Sheet1[#All],0,MATCH(Equities!$D91,Table_Sheet1[#Headers],0)))-1</f>
        <v>0.26627813520361432</v>
      </c>
      <c r="R91" s="159">
        <f>1-(-(E91/MAX(INDEX(Table_Sheet1[#All],0,MATCH(Equities!$D91,Table_Sheet1[#Headers],0)))-1))</f>
        <v>0.74574756857149205</v>
      </c>
    </row>
    <row r="92" spans="1:18" ht="13.8" customHeight="1" outlineLevel="1" x14ac:dyDescent="0.25">
      <c r="E92" s="5"/>
      <c r="F92" s="7"/>
      <c r="G92" s="8"/>
      <c r="H92" s="9"/>
      <c r="I92" s="9"/>
      <c r="J92" s="9"/>
      <c r="K92" s="9"/>
      <c r="L92" s="94"/>
      <c r="M92" s="94"/>
      <c r="N92" s="94"/>
      <c r="O92" s="94"/>
      <c r="P92" s="94"/>
      <c r="Q92" s="11"/>
      <c r="R92" s="10"/>
    </row>
    <row r="93" spans="1:18" ht="13.8" customHeight="1" x14ac:dyDescent="0.25">
      <c r="A93" s="14" t="s">
        <v>193</v>
      </c>
      <c r="C93" s="152" t="s">
        <v>289</v>
      </c>
      <c r="D93" s="152" t="s">
        <v>280</v>
      </c>
      <c r="E93" s="153">
        <f>INDEX(Table_Sheet1[#All],MATCH(Equities!$X$2,Data!A:A,0),MATCH(Equities!$D93,Table_Sheet1[#Headers],0))</f>
        <v>0.49842831598866527</v>
      </c>
      <c r="F93" s="154">
        <f ca="1">E93/INDEX(Table_Sheet1[#All],MATCH(Equities!$X$3,Data!A:A,0),MATCH(Equities!$D93,Table_Sheet1[#Headers],0))-1</f>
        <v>-7.5063338131308166E-3</v>
      </c>
      <c r="G93" s="155">
        <f ca="1">E93/INDEX(Table_Sheet1[#All],MATCH(Equities!$X$4,Data!A:A,0),MATCH(Equities!$D93,Table_Sheet1[#Headers],0))-1</f>
        <v>2.4633530486251276E-2</v>
      </c>
      <c r="H93" s="156">
        <f ca="1">E93/INDEX(Table_Sheet1[#All],MATCH(Equities!$X$5,Data!A:A,0),MATCH(Equities!$D93,Table_Sheet1[#Headers],0))-1</f>
        <v>-7.2036095937252909E-2</v>
      </c>
      <c r="I93" s="156">
        <f ca="1">E93/INDEX(Table_Sheet1[#All],MATCH(Equities!$X$6,Data!A:A,0),MATCH(Equities!$D93,Table_Sheet1[#Headers],0))-1</f>
        <v>-5.6246637269791511E-2</v>
      </c>
      <c r="J93" s="156">
        <f ca="1">E93/INDEX(Table_Sheet1[#All],MATCH(Equities!$X$7,Data!A:A,0),MATCH(Equities!$D93,Table_Sheet1[#Headers],0))-1</f>
        <v>3.8638134606015395E-2</v>
      </c>
      <c r="K93" s="156">
        <f ca="1">E93/INDEX(Table_Sheet1[#All],MATCH(Equities!$X$8,Data!A:A,0),MATCH(Equities!$D93,Table_Sheet1[#Headers],0))-1</f>
        <v>7.8649864988287632E-2</v>
      </c>
      <c r="L93" s="157">
        <f>E93/(AVERAGE(INDEX(Data!$2:$21,0,MATCH(Equities!$D93,Table_Sheet1[#Headers],0))))-1</f>
        <v>-2.448945568363925E-2</v>
      </c>
      <c r="M93" s="157">
        <f>E93/(AVERAGE(INDEX(Data!$2:$51,0,MATCH(Equities!$D93,Table_Sheet1[#Headers],0))))-1</f>
        <v>-5.153571605276086E-2</v>
      </c>
      <c r="N93" s="157">
        <f>(AVERAGE(INDEX(Data!$2:$21,0,MATCH(Equities!$D93,Table_Sheet1[#Headers],0))))-AVERAGE(INDEX(Data!$2:$51,0,MATCH(Equities!$D93,Table_Sheet1[#Headers],0)))</f>
        <v>-1.4569913786792621E-2</v>
      </c>
      <c r="O93" s="157">
        <f>(AVERAGE(INDEX(Data!$2:$51,0,MATCH(Equities!$D93,Table_Sheet1[#Headers],0))))-AVERAGE(INDEX(Data!$2:$101,0,MATCH(Equities!$D93,Table_Sheet1[#Headers],0)))</f>
        <v>7.9862143344674452E-3</v>
      </c>
      <c r="P93" s="157">
        <f>(AVERAGE(INDEX(Data!$2:$51,0,MATCH(Equities!$D93,Table_Sheet1[#Headers],0))))-AVERAGE(INDEX(Data!$2:$201,0,MATCH(Equities!$D93,Table_Sheet1[#Headers],0)))</f>
        <v>2.0536326575967712E-2</v>
      </c>
      <c r="Q93" s="158">
        <f>E93/MIN(INDEX(Table_Sheet1[#All],0,MATCH(Equities!$D93,Table_Sheet1[#Headers],0)))-1</f>
        <v>0.10747798873463044</v>
      </c>
      <c r="R93" s="159">
        <f>1-(-(E93/MAX(INDEX(Table_Sheet1[#All],0,MATCH(Equities!$D93,Table_Sheet1[#Headers],0)))-1))</f>
        <v>0.91474849499603439</v>
      </c>
    </row>
    <row r="94" spans="1:18" ht="13.8" customHeight="1" outlineLevel="1" x14ac:dyDescent="0.25">
      <c r="C94" s="152" t="s">
        <v>292</v>
      </c>
      <c r="D94" s="152" t="s">
        <v>294</v>
      </c>
      <c r="E94" s="153">
        <f>INDEX(Table_Sheet1[#All],MATCH(Equities!$X$2,Data!A:A,0),MATCH(Equities!$D94,Table_Sheet1[#Headers],0))</f>
        <v>2.4433342056694287</v>
      </c>
      <c r="F94" s="154">
        <f ca="1">E94/INDEX(Table_Sheet1[#All],MATCH(Equities!$X$3,Data!A:A,0),MATCH(Equities!$D94,Table_Sheet1[#Headers],0))-1</f>
        <v>-1.2096024931691041E-2</v>
      </c>
      <c r="G94" s="155">
        <f ca="1">E94/INDEX(Table_Sheet1[#All],MATCH(Equities!$X$4,Data!A:A,0),MATCH(Equities!$D94,Table_Sheet1[#Headers],0))-1</f>
        <v>1.0185406984688505E-2</v>
      </c>
      <c r="H94" s="156">
        <f ca="1">E94/INDEX(Table_Sheet1[#All],MATCH(Equities!$X$5,Data!A:A,0),MATCH(Equities!$D94,Table_Sheet1[#Headers],0))-1</f>
        <v>-8.8469972753851156E-2</v>
      </c>
      <c r="I94" s="156">
        <f ca="1">E94/INDEX(Table_Sheet1[#All],MATCH(Equities!$X$6,Data!A:A,0),MATCH(Equities!$D94,Table_Sheet1[#Headers],0))-1</f>
        <v>-0.11970416167169651</v>
      </c>
      <c r="J94" s="156">
        <f ca="1">E94/INDEX(Table_Sheet1[#All],MATCH(Equities!$X$7,Data!A:A,0),MATCH(Equities!$D94,Table_Sheet1[#Headers],0))-1</f>
        <v>-1.9074233557287879E-2</v>
      </c>
      <c r="K94" s="156">
        <f ca="1">E94/INDEX(Table_Sheet1[#All],MATCH(Equities!$X$8,Data!A:A,0),MATCH(Equities!$D94,Table_Sheet1[#Headers],0))-1</f>
        <v>-1.1687228604591815E-2</v>
      </c>
      <c r="L94" s="157">
        <f>E94/(AVERAGE(INDEX(Data!$2:$21,0,MATCH(Equities!$D94,Table_Sheet1[#Headers],0))))-1</f>
        <v>-4.2010206576095666E-2</v>
      </c>
      <c r="M94" s="157">
        <f>E94/(AVERAGE(INDEX(Data!$2:$51,0,MATCH(Equities!$D94,Table_Sheet1[#Headers],0))))-1</f>
        <v>-7.4689105132410893E-2</v>
      </c>
      <c r="N94" s="157">
        <f>(AVERAGE(INDEX(Data!$2:$21,0,MATCH(Equities!$D94,Table_Sheet1[#Headers],0))))-AVERAGE(INDEX(Data!$2:$51,0,MATCH(Equities!$D94,Table_Sheet1[#Headers],0)))</f>
        <v>-9.0074472489376944E-2</v>
      </c>
      <c r="O94" s="157">
        <f>(AVERAGE(INDEX(Data!$2:$51,0,MATCH(Equities!$D94,Table_Sheet1[#Headers],0))))-AVERAGE(INDEX(Data!$2:$101,0,MATCH(Equities!$D94,Table_Sheet1[#Headers],0)))</f>
        <v>-3.9834037940114086E-3</v>
      </c>
      <c r="P94" s="157">
        <f>(AVERAGE(INDEX(Data!$2:$51,0,MATCH(Equities!$D94,Table_Sheet1[#Headers],0))))-AVERAGE(INDEX(Data!$2:$201,0,MATCH(Equities!$D94,Table_Sheet1[#Headers],0)))</f>
        <v>3.7668943555265066E-2</v>
      </c>
      <c r="Q94" s="158">
        <f>E94/MIN(INDEX(Table_Sheet1[#All],0,MATCH(Equities!$D94,Table_Sheet1[#Headers],0)))-1</f>
        <v>3.1030302468864068E-2</v>
      </c>
      <c r="R94" s="159">
        <f>1-(-(E94/MAX(INDEX(Table_Sheet1[#All],0,MATCH(Equities!$D94,Table_Sheet1[#Headers],0)))-1))</f>
        <v>0.86451594745716187</v>
      </c>
    </row>
    <row r="95" spans="1:18" ht="13.8" customHeight="1" outlineLevel="1" x14ac:dyDescent="0.25">
      <c r="C95" s="152" t="s">
        <v>288</v>
      </c>
      <c r="D95" s="160" t="s">
        <v>272</v>
      </c>
      <c r="E95" s="153">
        <f>INDEX(Table_Sheet1[#All],MATCH(Equities!$X$2,Data!A:A,0),MATCH(Equities!$D95,Table_Sheet1[#Headers],0))</f>
        <v>0.69963853769354623</v>
      </c>
      <c r="F95" s="154">
        <f ca="1">E95/INDEX(Table_Sheet1[#All],MATCH(Equities!$X$3,Data!A:A,0),MATCH(Equities!$D95,Table_Sheet1[#Headers],0))-1</f>
        <v>2.2639028437529962E-3</v>
      </c>
      <c r="G95" s="155">
        <f ca="1">E95/INDEX(Table_Sheet1[#All],MATCH(Equities!$X$4,Data!A:A,0),MATCH(Equities!$D95,Table_Sheet1[#Headers],0))-1</f>
        <v>5.9400019803148574E-3</v>
      </c>
      <c r="H95" s="156">
        <f ca="1">E95/INDEX(Table_Sheet1[#All],MATCH(Equities!$X$5,Data!A:A,0),MATCH(Equities!$D95,Table_Sheet1[#Headers],0))-1</f>
        <v>-4.1605558631344186E-2</v>
      </c>
      <c r="I95" s="156">
        <f ca="1">E95/INDEX(Table_Sheet1[#All],MATCH(Equities!$X$6,Data!A:A,0),MATCH(Equities!$D95,Table_Sheet1[#Headers],0))-1</f>
        <v>-5.2895935683992645E-2</v>
      </c>
      <c r="J95" s="156">
        <f ca="1">E95/INDEX(Table_Sheet1[#All],MATCH(Equities!$X$7,Data!A:A,0),MATCH(Equities!$D95,Table_Sheet1[#Headers],0))-1</f>
        <v>-6.3966966253131474E-2</v>
      </c>
      <c r="K95" s="156">
        <f ca="1">E95/INDEX(Table_Sheet1[#All],MATCH(Equities!$X$8,Data!A:A,0),MATCH(Equities!$D95,Table_Sheet1[#Headers],0))-1</f>
        <v>-0.10715331900119085</v>
      </c>
      <c r="L95" s="157">
        <f>E95/(AVERAGE(INDEX(Data!$2:$21,0,MATCH(Equities!$D95,Table_Sheet1[#Headers],0))))-1</f>
        <v>-1.16626255019463E-2</v>
      </c>
      <c r="M95" s="157">
        <f>E95/(AVERAGE(INDEX(Data!$2:$51,0,MATCH(Equities!$D95,Table_Sheet1[#Headers],0))))-1</f>
        <v>-3.1763793247275851E-2</v>
      </c>
      <c r="N95" s="157">
        <f>(AVERAGE(INDEX(Data!$2:$21,0,MATCH(Equities!$D95,Table_Sheet1[#Headers],0))))-AVERAGE(INDEX(Data!$2:$51,0,MATCH(Equities!$D95,Table_Sheet1[#Headers],0)))</f>
        <v>-1.4696315729437637E-2</v>
      </c>
      <c r="O95" s="157">
        <f>(AVERAGE(INDEX(Data!$2:$51,0,MATCH(Equities!$D95,Table_Sheet1[#Headers],0))))-AVERAGE(INDEX(Data!$2:$101,0,MATCH(Equities!$D95,Table_Sheet1[#Headers],0)))</f>
        <v>-7.2658175485731391E-3</v>
      </c>
      <c r="P95" s="157">
        <f>(AVERAGE(INDEX(Data!$2:$51,0,MATCH(Equities!$D95,Table_Sheet1[#Headers],0))))-AVERAGE(INDEX(Data!$2:$201,0,MATCH(Equities!$D95,Table_Sheet1[#Headers],0)))</f>
        <v>-2.284567577526786E-2</v>
      </c>
      <c r="Q95" s="158">
        <f>E95/MIN(INDEX(Table_Sheet1[#All],0,MATCH(Equities!$D95,Table_Sheet1[#Headers],0)))-1</f>
        <v>6.3411250770346594E-3</v>
      </c>
      <c r="R95" s="159">
        <f>1-(-(E95/MAX(INDEX(Table_Sheet1[#All],0,MATCH(Equities!$D95,Table_Sheet1[#Headers],0)))-1))</f>
        <v>0.88621625146160055</v>
      </c>
    </row>
    <row r="96" spans="1:18" ht="13.8" customHeight="1" outlineLevel="1" x14ac:dyDescent="0.25">
      <c r="C96" s="152" t="s">
        <v>281</v>
      </c>
      <c r="D96" s="160" t="s">
        <v>273</v>
      </c>
      <c r="E96" s="153">
        <f>INDEX(Table_Sheet1[#All],MATCH(Equities!$X$2,Data!A:A,0),MATCH(Equities!$D96,Table_Sheet1[#Headers],0))</f>
        <v>1.9636797143062876</v>
      </c>
      <c r="F96" s="154">
        <f ca="1">E96/INDEX(Table_Sheet1[#All],MATCH(Equities!$X$3,Data!A:A,0),MATCH(Equities!$D96,Table_Sheet1[#Headers],0))-1</f>
        <v>-1.002247365270148E-2</v>
      </c>
      <c r="G96" s="155">
        <f ca="1">E96/INDEX(Table_Sheet1[#All],MATCH(Equities!$X$4,Data!A:A,0),MATCH(Equities!$D96,Table_Sheet1[#Headers],0))-1</f>
        <v>8.5525329328188793E-3</v>
      </c>
      <c r="H96" s="156">
        <f ca="1">E96/INDEX(Table_Sheet1[#All],MATCH(Equities!$X$5,Data!A:A,0),MATCH(Equities!$D96,Table_Sheet1[#Headers],0))-1</f>
        <v>-7.6312090635856533E-2</v>
      </c>
      <c r="I96" s="156">
        <f ca="1">E96/INDEX(Table_Sheet1[#All],MATCH(Equities!$X$6,Data!A:A,0),MATCH(Equities!$D96,Table_Sheet1[#Headers],0))-1</f>
        <v>-9.0485598991467131E-2</v>
      </c>
      <c r="J96" s="156">
        <f ca="1">E96/INDEX(Table_Sheet1[#All],MATCH(Equities!$X$7,Data!A:A,0),MATCH(Equities!$D96,Table_Sheet1[#Headers],0))-1</f>
        <v>-1.3872201948835761E-3</v>
      </c>
      <c r="K96" s="156">
        <f ca="1">E96/INDEX(Table_Sheet1[#All],MATCH(Equities!$X$8,Data!A:A,0),MATCH(Equities!$D96,Table_Sheet1[#Headers],0))-1</f>
        <v>1.9924261314648417E-2</v>
      </c>
      <c r="L96" s="157">
        <f>E96/(AVERAGE(INDEX(Data!$2:$21,0,MATCH(Equities!$D96,Table_Sheet1[#Headers],0))))-1</f>
        <v>-3.3140027212230638E-2</v>
      </c>
      <c r="M96" s="157">
        <f>E96/(AVERAGE(INDEX(Data!$2:$51,0,MATCH(Equities!$D96,Table_Sheet1[#Headers],0))))-1</f>
        <v>-6.2043615321025314E-2</v>
      </c>
      <c r="N96" s="157">
        <f>(AVERAGE(INDEX(Data!$2:$21,0,MATCH(Equities!$D96,Table_Sheet1[#Headers],0))))-AVERAGE(INDEX(Data!$2:$51,0,MATCH(Equities!$D96,Table_Sheet1[#Headers],0)))</f>
        <v>-6.2585854798555385E-2</v>
      </c>
      <c r="O96" s="157">
        <f>(AVERAGE(INDEX(Data!$2:$51,0,MATCH(Equities!$D96,Table_Sheet1[#Headers],0))))-AVERAGE(INDEX(Data!$2:$101,0,MATCH(Equities!$D96,Table_Sheet1[#Headers],0)))</f>
        <v>7.2660439982690228E-3</v>
      </c>
      <c r="P96" s="157">
        <f>(AVERAGE(INDEX(Data!$2:$51,0,MATCH(Equities!$D96,Table_Sheet1[#Headers],0))))-AVERAGE(INDEX(Data!$2:$201,0,MATCH(Equities!$D96,Table_Sheet1[#Headers],0)))</f>
        <v>4.2392783089451047E-2</v>
      </c>
      <c r="Q96" s="158">
        <f>E96/MIN(INDEX(Table_Sheet1[#All],0,MATCH(Equities!$D96,Table_Sheet1[#Headers],0)))-1</f>
        <v>4.7882081274831956E-2</v>
      </c>
      <c r="R96" s="159">
        <f>1-(-(E96/MAX(INDEX(Table_Sheet1[#All],0,MATCH(Equities!$D96,Table_Sheet1[#Headers],0)))-1))</f>
        <v>0.88284071865540259</v>
      </c>
    </row>
    <row r="97" spans="1:19" ht="13.8" customHeight="1" outlineLevel="1" x14ac:dyDescent="0.25">
      <c r="C97" s="152" t="s">
        <v>282</v>
      </c>
      <c r="D97" s="160" t="s">
        <v>274</v>
      </c>
      <c r="E97" s="153">
        <f>INDEX(Table_Sheet1[#All],MATCH(Equities!$X$2,Data!A:A,0),MATCH(Equities!$D97,Table_Sheet1[#Headers],0))</f>
        <v>1.7150815573177782</v>
      </c>
      <c r="F97" s="154">
        <f ca="1">E97/INDEX(Table_Sheet1[#All],MATCH(Equities!$X$3,Data!A:A,0),MATCH(Equities!$D97,Table_Sheet1[#Headers],0))-1</f>
        <v>2.8277356971759815E-3</v>
      </c>
      <c r="G97" s="155">
        <f ca="1">E97/INDEX(Table_Sheet1[#All],MATCH(Equities!$X$4,Data!A:A,0),MATCH(Equities!$D97,Table_Sheet1[#Headers],0))-1</f>
        <v>9.1378761393277053E-3</v>
      </c>
      <c r="H97" s="156">
        <f ca="1">E97/INDEX(Table_Sheet1[#All],MATCH(Equities!$X$5,Data!A:A,0),MATCH(Equities!$D97,Table_Sheet1[#Headers],0))-1</f>
        <v>-2.6361159652660948E-2</v>
      </c>
      <c r="I97" s="156">
        <f ca="1">E97/INDEX(Table_Sheet1[#All],MATCH(Equities!$X$6,Data!A:A,0),MATCH(Equities!$D97,Table_Sheet1[#Headers],0))-1</f>
        <v>-1.7893472653573106E-2</v>
      </c>
      <c r="J97" s="156">
        <f ca="1">E97/INDEX(Table_Sheet1[#All],MATCH(Equities!$X$7,Data!A:A,0),MATCH(Equities!$D97,Table_Sheet1[#Headers],0))-1</f>
        <v>1.9856260252334001E-2</v>
      </c>
      <c r="K97" s="156">
        <f ca="1">E97/INDEX(Table_Sheet1[#All],MATCH(Equities!$X$8,Data!A:A,0),MATCH(Equities!$D97,Table_Sheet1[#Headers],0))-1</f>
        <v>-1.9576544335150881E-2</v>
      </c>
      <c r="L97" s="157">
        <f>E97/(AVERAGE(INDEX(Data!$2:$21,0,MATCH(Equities!$D97,Table_Sheet1[#Headers],0))))-1</f>
        <v>-4.3934073971606535E-3</v>
      </c>
      <c r="M97" s="157">
        <f>E97/(AVERAGE(INDEX(Data!$2:$51,0,MATCH(Equities!$D97,Table_Sheet1[#Headers],0))))-1</f>
        <v>-2.141531836047661E-2</v>
      </c>
      <c r="N97" s="157">
        <f>(AVERAGE(INDEX(Data!$2:$21,0,MATCH(Equities!$D97,Table_Sheet1[#Headers],0))))-AVERAGE(INDEX(Data!$2:$51,0,MATCH(Equities!$D97,Table_Sheet1[#Headers],0)))</f>
        <v>-2.996449166565629E-2</v>
      </c>
      <c r="O97" s="157">
        <f>(AVERAGE(INDEX(Data!$2:$51,0,MATCH(Equities!$D97,Table_Sheet1[#Headers],0))))-AVERAGE(INDEX(Data!$2:$101,0,MATCH(Equities!$D97,Table_Sheet1[#Headers],0)))</f>
        <v>5.9997096266286576E-3</v>
      </c>
      <c r="P97" s="157">
        <f>(AVERAGE(INDEX(Data!$2:$51,0,MATCH(Equities!$D97,Table_Sheet1[#Headers],0))))-AVERAGE(INDEX(Data!$2:$201,0,MATCH(Equities!$D97,Table_Sheet1[#Headers],0)))</f>
        <v>2.6404207425508419E-2</v>
      </c>
      <c r="Q97" s="158">
        <f>E97/MIN(INDEX(Table_Sheet1[#All],0,MATCH(Equities!$D97,Table_Sheet1[#Headers],0)))-1</f>
        <v>3.161970179453788E-2</v>
      </c>
      <c r="R97" s="159">
        <f>1-(-(E97/MAX(INDEX(Table_Sheet1[#All],0,MATCH(Equities!$D97,Table_Sheet1[#Headers],0)))-1))</f>
        <v>0.95231975412432346</v>
      </c>
    </row>
    <row r="98" spans="1:19" ht="13.8" customHeight="1" outlineLevel="1" x14ac:dyDescent="0.25">
      <c r="C98" s="152" t="s">
        <v>283</v>
      </c>
      <c r="D98" s="160" t="s">
        <v>275</v>
      </c>
      <c r="E98" s="153">
        <f>INDEX(Table_Sheet1[#All],MATCH(Equities!$X$2,Data!A:A,0),MATCH(Equities!$D98,Table_Sheet1[#Headers],0))</f>
        <v>1.1252890602207366</v>
      </c>
      <c r="F98" s="154">
        <f ca="1">E98/INDEX(Table_Sheet1[#All],MATCH(Equities!$X$3,Data!A:A,0),MATCH(Equities!$D98,Table_Sheet1[#Headers],0))-1</f>
        <v>6.6191717653609761E-3</v>
      </c>
      <c r="G98" s="155">
        <f ca="1">E98/INDEX(Table_Sheet1[#All],MATCH(Equities!$X$4,Data!A:A,0),MATCH(Equities!$D98,Table_Sheet1[#Headers],0))-1</f>
        <v>5.4345410209703404E-2</v>
      </c>
      <c r="H98" s="156">
        <f ca="1">E98/INDEX(Table_Sheet1[#All],MATCH(Equities!$X$5,Data!A:A,0),MATCH(Equities!$D98,Table_Sheet1[#Headers],0))-1</f>
        <v>-0.11073618582039468</v>
      </c>
      <c r="I98" s="156">
        <f ca="1">E98/INDEX(Table_Sheet1[#All],MATCH(Equities!$X$6,Data!A:A,0),MATCH(Equities!$D98,Table_Sheet1[#Headers],0))-1</f>
        <v>-0.14119226389469719</v>
      </c>
      <c r="J98" s="156">
        <f ca="1">E98/INDEX(Table_Sheet1[#All],MATCH(Equities!$X$7,Data!A:A,0),MATCH(Equities!$D98,Table_Sheet1[#Headers],0))-1</f>
        <v>-7.1765361479294132E-2</v>
      </c>
      <c r="K98" s="156">
        <f ca="1">E98/INDEX(Table_Sheet1[#All],MATCH(Equities!$X$8,Data!A:A,0),MATCH(Equities!$D98,Table_Sheet1[#Headers],0))-1</f>
        <v>-0.13897347839468754</v>
      </c>
      <c r="L98" s="157">
        <f>E98/(AVERAGE(INDEX(Data!$2:$21,0,MATCH(Equities!$D98,Table_Sheet1[#Headers],0))))-1</f>
        <v>-3.4208797203230334E-2</v>
      </c>
      <c r="M98" s="157">
        <f>E98/(AVERAGE(INDEX(Data!$2:$51,0,MATCH(Equities!$D98,Table_Sheet1[#Headers],0))))-1</f>
        <v>-9.3704872958806695E-2</v>
      </c>
      <c r="N98" s="157">
        <f>(AVERAGE(INDEX(Data!$2:$21,0,MATCH(Equities!$D98,Table_Sheet1[#Headers],0))))-AVERAGE(INDEX(Data!$2:$51,0,MATCH(Equities!$D98,Table_Sheet1[#Headers],0)))</f>
        <v>-7.6489096002817947E-2</v>
      </c>
      <c r="O98" s="157">
        <f>(AVERAGE(INDEX(Data!$2:$51,0,MATCH(Equities!$D98,Table_Sheet1[#Headers],0))))-AVERAGE(INDEX(Data!$2:$101,0,MATCH(Equities!$D98,Table_Sheet1[#Headers],0)))</f>
        <v>-1.2631071114939996E-2</v>
      </c>
      <c r="P98" s="157">
        <f>(AVERAGE(INDEX(Data!$2:$51,0,MATCH(Equities!$D98,Table_Sheet1[#Headers],0))))-AVERAGE(INDEX(Data!$2:$201,0,MATCH(Equities!$D98,Table_Sheet1[#Headers],0)))</f>
        <v>-1.4917796381066939E-2</v>
      </c>
      <c r="Q98" s="158">
        <f>E98/MIN(INDEX(Table_Sheet1[#All],0,MATCH(Equities!$D98,Table_Sheet1[#Headers],0)))-1</f>
        <v>5.4345410209703404E-2</v>
      </c>
      <c r="R98" s="159">
        <f>1-(-(E98/MAX(INDEX(Table_Sheet1[#All],0,MATCH(Equities!$D98,Table_Sheet1[#Headers],0)))-1))</f>
        <v>0.82661571501081776</v>
      </c>
    </row>
    <row r="99" spans="1:19" ht="13.8" customHeight="1" outlineLevel="1" x14ac:dyDescent="0.25">
      <c r="C99" s="152" t="s">
        <v>284</v>
      </c>
      <c r="D99" s="160" t="s">
        <v>279</v>
      </c>
      <c r="E99" s="153">
        <f>INDEX(Table_Sheet1[#All],MATCH(Equities!$X$2,Data!A:A,0),MATCH(Equities!$D99,Table_Sheet1[#Headers],0))</f>
        <v>8.8124830099182261E-2</v>
      </c>
      <c r="F99" s="154">
        <f ca="1">E99/INDEX(Table_Sheet1[#All],MATCH(Equities!$X$3,Data!A:A,0),MATCH(Equities!$D99,Table_Sheet1[#Headers],0))-1</f>
        <v>8.2849521781038771E-3</v>
      </c>
      <c r="G99" s="155">
        <f ca="1">E99/INDEX(Table_Sheet1[#All],MATCH(Equities!$X$4,Data!A:A,0),MATCH(Equities!$D99,Table_Sheet1[#Headers],0))-1</f>
        <v>3.2198456603326875E-2</v>
      </c>
      <c r="H99" s="156">
        <f ca="1">E99/INDEX(Table_Sheet1[#All],MATCH(Equities!$X$5,Data!A:A,0),MATCH(Equities!$D99,Table_Sheet1[#Headers],0))-1</f>
        <v>-0.15170714839066513</v>
      </c>
      <c r="I99" s="156">
        <f ca="1">E99/INDEX(Table_Sheet1[#All],MATCH(Equities!$X$6,Data!A:A,0),MATCH(Equities!$D99,Table_Sheet1[#Headers],0))-1</f>
        <v>-0.13682669928785929</v>
      </c>
      <c r="J99" s="156">
        <f ca="1">E99/INDEX(Table_Sheet1[#All],MATCH(Equities!$X$7,Data!A:A,0),MATCH(Equities!$D99,Table_Sheet1[#Headers],0))-1</f>
        <v>7.040328059565204E-2</v>
      </c>
      <c r="K99" s="156">
        <f ca="1">E99/INDEX(Table_Sheet1[#All],MATCH(Equities!$X$8,Data!A:A,0),MATCH(Equities!$D99,Table_Sheet1[#Headers],0))-1</f>
        <v>-8.5542610437568278E-2</v>
      </c>
      <c r="L99" s="157">
        <f>E99/(AVERAGE(INDEX(Data!$2:$21,0,MATCH(Equities!$D99,Table_Sheet1[#Headers],0))))-1</f>
        <v>-6.1129466631035023E-2</v>
      </c>
      <c r="M99" s="157">
        <f>E99/(AVERAGE(INDEX(Data!$2:$51,0,MATCH(Equities!$D99,Table_Sheet1[#Headers],0))))-1</f>
        <v>-0.10845809903436776</v>
      </c>
      <c r="N99" s="157">
        <f>(AVERAGE(INDEX(Data!$2:$21,0,MATCH(Equities!$D99,Table_Sheet1[#Headers],0))))-AVERAGE(INDEX(Data!$2:$51,0,MATCH(Equities!$D99,Table_Sheet1[#Headers],0)))</f>
        <v>-4.9828151946825078E-3</v>
      </c>
      <c r="O99" s="157">
        <f>(AVERAGE(INDEX(Data!$2:$51,0,MATCH(Equities!$D99,Table_Sheet1[#Headers],0))))-AVERAGE(INDEX(Data!$2:$101,0,MATCH(Equities!$D99,Table_Sheet1[#Headers],0)))</f>
        <v>2.526288702461979E-3</v>
      </c>
      <c r="P99" s="157">
        <f>(AVERAGE(INDEX(Data!$2:$51,0,MATCH(Equities!$D99,Table_Sheet1[#Headers],0))))-AVERAGE(INDEX(Data!$2:$201,0,MATCH(Equities!$D99,Table_Sheet1[#Headers],0)))</f>
        <v>9.8279421324755506E-3</v>
      </c>
      <c r="Q99" s="158">
        <f>E99/MIN(INDEX(Table_Sheet1[#All],0,MATCH(Equities!$D99,Table_Sheet1[#Headers],0)))-1</f>
        <v>0.15060051930553819</v>
      </c>
      <c r="R99" s="159">
        <f>1-(-(E99/MAX(INDEX(Table_Sheet1[#All],0,MATCH(Equities!$D99,Table_Sheet1[#Headers],0)))-1))</f>
        <v>0.80169669767914886</v>
      </c>
    </row>
    <row r="100" spans="1:19" ht="13.8" customHeight="1" outlineLevel="1" x14ac:dyDescent="0.25">
      <c r="C100" s="152" t="s">
        <v>285</v>
      </c>
      <c r="D100" s="160" t="s">
        <v>276</v>
      </c>
      <c r="E100" s="153">
        <f>INDEX(Table_Sheet1[#All],MATCH(Equities!$X$2,Data!A:A,0),MATCH(Equities!$D100,Table_Sheet1[#Headers],0))</f>
        <v>2.4421717984205533</v>
      </c>
      <c r="F100" s="154">
        <f ca="1">E100/INDEX(Table_Sheet1[#All],MATCH(Equities!$X$3,Data!A:A,0),MATCH(Equities!$D100,Table_Sheet1[#Headers],0))-1</f>
        <v>-1.2826192566978145E-2</v>
      </c>
      <c r="G100" s="155">
        <f ca="1">E100/INDEX(Table_Sheet1[#All],MATCH(Equities!$X$4,Data!A:A,0),MATCH(Equities!$D100,Table_Sheet1[#Headers],0))-1</f>
        <v>1.809490835736205E-2</v>
      </c>
      <c r="H100" s="156">
        <f ca="1">E100/INDEX(Table_Sheet1[#All],MATCH(Equities!$X$5,Data!A:A,0),MATCH(Equities!$D100,Table_Sheet1[#Headers],0))-1</f>
        <v>-0.12077884604457689</v>
      </c>
      <c r="I100" s="156">
        <f ca="1">E100/INDEX(Table_Sheet1[#All],MATCH(Equities!$X$6,Data!A:A,0),MATCH(Equities!$D100,Table_Sheet1[#Headers],0))-1</f>
        <v>-0.15799523679815752</v>
      </c>
      <c r="J100" s="156">
        <f ca="1">E100/INDEX(Table_Sheet1[#All],MATCH(Equities!$X$7,Data!A:A,0),MATCH(Equities!$D100,Table_Sheet1[#Headers],0))-1</f>
        <v>4.6014319371849632E-2</v>
      </c>
      <c r="K100" s="156">
        <f ca="1">E100/INDEX(Table_Sheet1[#All],MATCH(Equities!$X$8,Data!A:A,0),MATCH(Equities!$D100,Table_Sheet1[#Headers],0))-1</f>
        <v>1.6044302999873139E-2</v>
      </c>
      <c r="L100" s="157">
        <f>E100/(AVERAGE(INDEX(Data!$2:$21,0,MATCH(Equities!$D100,Table_Sheet1[#Headers],0))))-1</f>
        <v>-4.7622765677937218E-2</v>
      </c>
      <c r="M100" s="157">
        <f>E100/(AVERAGE(INDEX(Data!$2:$51,0,MATCH(Equities!$D100,Table_Sheet1[#Headers],0))))-1</f>
        <v>-0.11675008498004524</v>
      </c>
      <c r="N100" s="157">
        <f>(AVERAGE(INDEX(Data!$2:$21,0,MATCH(Equities!$D100,Table_Sheet1[#Headers],0))))-AVERAGE(INDEX(Data!$2:$51,0,MATCH(Equities!$D100,Table_Sheet1[#Headers],0)))</f>
        <v>-0.20069350497150618</v>
      </c>
      <c r="O100" s="157">
        <f>(AVERAGE(INDEX(Data!$2:$51,0,MATCH(Equities!$D100,Table_Sheet1[#Headers],0))))-AVERAGE(INDEX(Data!$2:$101,0,MATCH(Equities!$D100,Table_Sheet1[#Headers],0)))</f>
        <v>2.7928152487384672E-2</v>
      </c>
      <c r="P100" s="157">
        <f>(AVERAGE(INDEX(Data!$2:$51,0,MATCH(Equities!$D100,Table_Sheet1[#Headers],0))))-AVERAGE(INDEX(Data!$2:$201,0,MATCH(Equities!$D100,Table_Sheet1[#Headers],0)))</f>
        <v>0.2159608710807932</v>
      </c>
      <c r="Q100" s="158">
        <f>E100/MIN(INDEX(Table_Sheet1[#All],0,MATCH(Equities!$D100,Table_Sheet1[#Headers],0)))-1</f>
        <v>0.11482072737156979</v>
      </c>
      <c r="R100" s="159">
        <f>1-(-(E100/MAX(INDEX(Table_Sheet1[#All],0,MATCH(Equities!$D100,Table_Sheet1[#Headers],0)))-1))</f>
        <v>0.817856347226396</v>
      </c>
    </row>
    <row r="101" spans="1:19" ht="13.8" customHeight="1" outlineLevel="1" x14ac:dyDescent="0.25">
      <c r="C101" s="152" t="s">
        <v>286</v>
      </c>
      <c r="D101" s="160" t="s">
        <v>277</v>
      </c>
      <c r="E101" s="153">
        <f>INDEX(Table_Sheet1[#All],MATCH(Equities!$X$2,Data!A:A,0),MATCH(Equities!$D101,Table_Sheet1[#Headers],0))</f>
        <v>2.6705094529023188</v>
      </c>
      <c r="F101" s="154">
        <f ca="1">E101/INDEX(Table_Sheet1[#All],MATCH(Equities!$X$3,Data!A:A,0),MATCH(Equities!$D101,Table_Sheet1[#Headers],0))-1</f>
        <v>-7.5151449844426121E-3</v>
      </c>
      <c r="G101" s="155">
        <f ca="1">E101/INDEX(Table_Sheet1[#All],MATCH(Equities!$X$4,Data!A:A,0),MATCH(Equities!$D101,Table_Sheet1[#Headers],0))-1</f>
        <v>5.5186247937579536E-2</v>
      </c>
      <c r="H101" s="156">
        <f ca="1">E101/INDEX(Table_Sheet1[#All],MATCH(Equities!$X$5,Data!A:A,0),MATCH(Equities!$D101,Table_Sheet1[#Headers],0))-1</f>
        <v>-8.7823179119467243E-2</v>
      </c>
      <c r="I101" s="156">
        <f ca="1">E101/INDEX(Table_Sheet1[#All],MATCH(Equities!$X$6,Data!A:A,0),MATCH(Equities!$D101,Table_Sheet1[#Headers],0))-1</f>
        <v>-9.046508168703804E-2</v>
      </c>
      <c r="J101" s="156">
        <f ca="1">E101/INDEX(Table_Sheet1[#All],MATCH(Equities!$X$7,Data!A:A,0),MATCH(Equities!$D101,Table_Sheet1[#Headers],0))-1</f>
        <v>7.3888553892786923E-3</v>
      </c>
      <c r="K101" s="156">
        <f ca="1">E101/INDEX(Table_Sheet1[#All],MATCH(Equities!$X$8,Data!A:A,0),MATCH(Equities!$D101,Table_Sheet1[#Headers],0))-1</f>
        <v>-3.9364629742320911E-2</v>
      </c>
      <c r="L101" s="157">
        <f>E101/(AVERAGE(INDEX(Data!$2:$21,0,MATCH(Equities!$D101,Table_Sheet1[#Headers],0))))-1</f>
        <v>-2.0322314012893861E-2</v>
      </c>
      <c r="M101" s="157">
        <f>E101/(AVERAGE(INDEX(Data!$2:$51,0,MATCH(Equities!$D101,Table_Sheet1[#Headers],0))))-1</f>
        <v>-7.2584736931805227E-2</v>
      </c>
      <c r="N101" s="157">
        <f>(AVERAGE(INDEX(Data!$2:$21,0,MATCH(Equities!$D101,Table_Sheet1[#Headers],0))))-AVERAGE(INDEX(Data!$2:$51,0,MATCH(Equities!$D101,Table_Sheet1[#Headers],0)))</f>
        <v>-0.15361237515006732</v>
      </c>
      <c r="O101" s="157">
        <f>(AVERAGE(INDEX(Data!$2:$51,0,MATCH(Equities!$D101,Table_Sheet1[#Headers],0))))-AVERAGE(INDEX(Data!$2:$101,0,MATCH(Equities!$D101,Table_Sheet1[#Headers],0)))</f>
        <v>-1.2447934175167319E-2</v>
      </c>
      <c r="P101" s="157">
        <f>(AVERAGE(INDEX(Data!$2:$51,0,MATCH(Equities!$D101,Table_Sheet1[#Headers],0))))-AVERAGE(INDEX(Data!$2:$201,0,MATCH(Equities!$D101,Table_Sheet1[#Headers],0)))</f>
        <v>3.4236000061004912E-2</v>
      </c>
      <c r="Q101" s="158">
        <f>E101/MIN(INDEX(Table_Sheet1[#All],0,MATCH(Equities!$D101,Table_Sheet1[#Headers],0)))-1</f>
        <v>7.662831809835402E-2</v>
      </c>
      <c r="R101" s="159">
        <f>1-(-(E101/MAX(INDEX(Table_Sheet1[#All],0,MATCH(Equities!$D101,Table_Sheet1[#Headers],0)))-1))</f>
        <v>0.85428867697266964</v>
      </c>
    </row>
    <row r="102" spans="1:19" ht="13.8" customHeight="1" outlineLevel="1" x14ac:dyDescent="0.25">
      <c r="C102" s="152" t="s">
        <v>287</v>
      </c>
      <c r="D102" s="152" t="s">
        <v>278</v>
      </c>
      <c r="E102" s="153">
        <f>INDEX(Table_Sheet1[#All],MATCH(Equities!$X$2,Data!A:A,0),MATCH(Equities!$D102,Table_Sheet1[#Headers],0))</f>
        <v>0.36224982474522144</v>
      </c>
      <c r="F102" s="154">
        <f ca="1">E102/INDEX(Table_Sheet1[#All],MATCH(Equities!$X$3,Data!A:A,0),MATCH(Equities!$D102,Table_Sheet1[#Headers],0))-1</f>
        <v>4.8687643244236245E-3</v>
      </c>
      <c r="G102" s="155">
        <f ca="1">E102/INDEX(Table_Sheet1[#All],MATCH(Equities!$X$4,Data!A:A,0),MATCH(Equities!$D102,Table_Sheet1[#Headers],0))-1</f>
        <v>1.1455937764921043E-2</v>
      </c>
      <c r="H102" s="156">
        <f ca="1">E102/INDEX(Table_Sheet1[#All],MATCH(Equities!$X$5,Data!A:A,0),MATCH(Equities!$D102,Table_Sheet1[#Headers],0))-1</f>
        <v>-2.2596128591527043E-2</v>
      </c>
      <c r="I102" s="156">
        <f ca="1">E102/INDEX(Table_Sheet1[#All],MATCH(Equities!$X$6,Data!A:A,0),MATCH(Equities!$D102,Table_Sheet1[#Headers],0))-1</f>
        <v>-7.4882061782966192E-2</v>
      </c>
      <c r="J102" s="156">
        <f ca="1">E102/INDEX(Table_Sheet1[#All],MATCH(Equities!$X$7,Data!A:A,0),MATCH(Equities!$D102,Table_Sheet1[#Headers],0))-1</f>
        <v>-7.0409247001374187E-2</v>
      </c>
      <c r="K102" s="156">
        <f ca="1">E102/INDEX(Table_Sheet1[#All],MATCH(Equities!$X$8,Data!A:A,0),MATCH(Equities!$D102,Table_Sheet1[#Headers],0))-1</f>
        <v>-8.5692049031651618E-2</v>
      </c>
      <c r="L102" s="157">
        <f>E102/(AVERAGE(INDEX(Data!$2:$21,0,MATCH(Equities!$D102,Table_Sheet1[#Headers],0))))-1</f>
        <v>1.6307987247505817E-3</v>
      </c>
      <c r="M102" s="157">
        <f>E102/(AVERAGE(INDEX(Data!$2:$51,0,MATCH(Equities!$D102,Table_Sheet1[#Headers],0))))-1</f>
        <v>-2.1949632448368894E-2</v>
      </c>
      <c r="N102" s="157">
        <f>(AVERAGE(INDEX(Data!$2:$21,0,MATCH(Equities!$D102,Table_Sheet1[#Headers],0))))-AVERAGE(INDEX(Data!$2:$51,0,MATCH(Equities!$D102,Table_Sheet1[#Headers],0)))</f>
        <v>-8.7194890254235213E-3</v>
      </c>
      <c r="O102" s="157">
        <f>(AVERAGE(INDEX(Data!$2:$51,0,MATCH(Equities!$D102,Table_Sheet1[#Headers],0))))-AVERAGE(INDEX(Data!$2:$101,0,MATCH(Equities!$D102,Table_Sheet1[#Headers],0)))</f>
        <v>-8.965725452338591E-3</v>
      </c>
      <c r="P102" s="157">
        <f>(AVERAGE(INDEX(Data!$2:$51,0,MATCH(Equities!$D102,Table_Sheet1[#Headers],0))))-AVERAGE(INDEX(Data!$2:$201,0,MATCH(Equities!$D102,Table_Sheet1[#Headers],0)))</f>
        <v>-1.1263640992028645E-2</v>
      </c>
      <c r="Q102" s="158">
        <f>E102/MIN(INDEX(Table_Sheet1[#All],0,MATCH(Equities!$D102,Table_Sheet1[#Headers],0)))-1</f>
        <v>1.3159594640872907E-2</v>
      </c>
      <c r="R102" s="159">
        <f>1-(-(E102/MAX(INDEX(Table_Sheet1[#All],0,MATCH(Equities!$D102,Table_Sheet1[#Headers],0)))-1))</f>
        <v>0.87955211072082706</v>
      </c>
    </row>
    <row r="103" spans="1:19" ht="13.8" customHeight="1" outlineLevel="1" x14ac:dyDescent="0.25">
      <c r="E103" s="5"/>
      <c r="F103" s="7"/>
      <c r="G103" s="8"/>
      <c r="H103" s="9"/>
      <c r="I103" s="9"/>
      <c r="J103" s="9"/>
      <c r="K103" s="9"/>
      <c r="L103" s="21"/>
      <c r="M103" s="21"/>
      <c r="N103" s="21"/>
      <c r="O103" s="21"/>
      <c r="P103" s="11"/>
      <c r="Q103" s="10"/>
      <c r="R103" s="15"/>
    </row>
    <row r="104" spans="1:19" ht="13.8" customHeight="1" outlineLevel="1" x14ac:dyDescent="0.25">
      <c r="C104" s="71" t="s">
        <v>188</v>
      </c>
      <c r="D104" s="71" t="s">
        <v>571</v>
      </c>
      <c r="E104" s="71" t="s">
        <v>572</v>
      </c>
      <c r="F104" s="71" t="s">
        <v>573</v>
      </c>
      <c r="G104" s="71" t="s">
        <v>616</v>
      </c>
      <c r="H104" s="71" t="s">
        <v>575</v>
      </c>
      <c r="I104" s="71" t="s">
        <v>576</v>
      </c>
      <c r="J104" s="71" t="s">
        <v>496</v>
      </c>
      <c r="K104" s="71" t="s">
        <v>349</v>
      </c>
      <c r="L104" s="71" t="s">
        <v>605</v>
      </c>
      <c r="M104" s="71" t="s">
        <v>578</v>
      </c>
      <c r="N104" s="71" t="s">
        <v>579</v>
      </c>
      <c r="O104" s="71" t="s">
        <v>580</v>
      </c>
      <c r="P104" s="71" t="s">
        <v>581</v>
      </c>
      <c r="Q104" s="71" t="s">
        <v>582</v>
      </c>
      <c r="R104" s="71" t="s">
        <v>583</v>
      </c>
      <c r="S104" s="71" t="s">
        <v>606</v>
      </c>
    </row>
    <row r="105" spans="1:19" ht="13.8" customHeight="1" x14ac:dyDescent="0.25">
      <c r="A105" s="14" t="s">
        <v>604</v>
      </c>
      <c r="C105" s="74" t="str">
        <f>'Industry-Sector'!B123</f>
        <v>Shell Companies</v>
      </c>
      <c r="D105" s="73">
        <f>'Industry-Sector'!C123</f>
        <v>-5.9999999999999995E-4</v>
      </c>
      <c r="E105" s="73">
        <f>'Industry-Sector'!D123</f>
        <v>0.01</v>
      </c>
      <c r="F105" s="73">
        <f>'Industry-Sector'!E123</f>
        <v>-2.6800000000000001E-2</v>
      </c>
      <c r="G105" s="73">
        <f>'Industry-Sector'!F123</f>
        <v>9.2600000000000002E-2</v>
      </c>
      <c r="H105" s="73">
        <f>'Industry-Sector'!G123</f>
        <v>0.122</v>
      </c>
      <c r="I105" s="73">
        <f>'Industry-Sector'!H123</f>
        <v>-0.35949999999999999</v>
      </c>
      <c r="J105" s="75">
        <f>'Industry-Sector'!L123</f>
        <v>0.74</v>
      </c>
      <c r="K105" s="72">
        <f>'Industry-Sector'!M123</f>
        <v>13.62</v>
      </c>
      <c r="L105" s="72">
        <f>'Industry-Sector'!N123</f>
        <v>16.37</v>
      </c>
      <c r="M105" s="72" t="str">
        <f>'Industry-Sector'!O123</f>
        <v>107.20</v>
      </c>
      <c r="N105" s="72">
        <f>'Industry-Sector'!P123</f>
        <v>0</v>
      </c>
      <c r="O105" s="72" t="str">
        <f>'Industry-Sector'!Q123</f>
        <v>-</v>
      </c>
      <c r="P105" s="72">
        <f>'Industry-Sector'!R123</f>
        <v>7.65</v>
      </c>
      <c r="Q105" s="72">
        <f>'Industry-Sector'!S123</f>
        <v>1.94</v>
      </c>
      <c r="R105" s="72" t="str">
        <f>'Industry-Sector'!U123</f>
        <v>-</v>
      </c>
      <c r="S105" s="72" t="str">
        <f>'Industry-Sector'!W123</f>
        <v>-</v>
      </c>
    </row>
    <row r="106" spans="1:19" ht="13.8" customHeight="1" x14ac:dyDescent="0.25">
      <c r="C106" s="74" t="str">
        <f>'Industry-Sector'!B92</f>
        <v>Other Industrial Metals &amp; Mining</v>
      </c>
      <c r="D106" s="73">
        <f>'Industry-Sector'!C92</f>
        <v>3.8E-3</v>
      </c>
      <c r="E106" s="73">
        <f>'Industry-Sector'!D92</f>
        <v>4.1200000000000001E-2</v>
      </c>
      <c r="F106" s="73">
        <f>'Industry-Sector'!E92</f>
        <v>-1E-3</v>
      </c>
      <c r="G106" s="73">
        <f>'Industry-Sector'!F92</f>
        <v>-9.4999999999999998E-3</v>
      </c>
      <c r="H106" s="73">
        <f>'Industry-Sector'!G92</f>
        <v>-1.8100000000000002E-2</v>
      </c>
      <c r="I106" s="73">
        <f>'Industry-Sector'!H92</f>
        <v>-6.6799999999999998E-2</v>
      </c>
      <c r="J106" s="75">
        <f>'Industry-Sector'!L92</f>
        <v>2.06</v>
      </c>
      <c r="K106" s="72">
        <f>'Industry-Sector'!M92</f>
        <v>251.16</v>
      </c>
      <c r="L106" s="72">
        <f>'Industry-Sector'!N92</f>
        <v>291.24</v>
      </c>
      <c r="M106" s="72" t="str">
        <f>'Industry-Sector'!O92</f>
        <v>10.46</v>
      </c>
      <c r="N106" s="72">
        <f>'Industry-Sector'!P92</f>
        <v>10.130000000000001</v>
      </c>
      <c r="O106" s="72" t="str">
        <f>'Industry-Sector'!Q92</f>
        <v>-</v>
      </c>
      <c r="P106" s="72">
        <f>'Industry-Sector'!R92</f>
        <v>1.79</v>
      </c>
      <c r="Q106" s="72">
        <f>'Industry-Sector'!S92</f>
        <v>1.97</v>
      </c>
      <c r="R106" s="72" t="str">
        <f>'Industry-Sector'!U92</f>
        <v>14.32</v>
      </c>
      <c r="S106" s="72" t="str">
        <f>'Industry-Sector'!W92</f>
        <v>-2.33%</v>
      </c>
    </row>
    <row r="107" spans="1:19" ht="13.8" customHeight="1" x14ac:dyDescent="0.25">
      <c r="C107" s="74" t="str">
        <f>'Industry-Sector'!B57</f>
        <v>Gold</v>
      </c>
      <c r="D107" s="73">
        <f>'Industry-Sector'!C57</f>
        <v>6.4000000000000003E-3</v>
      </c>
      <c r="E107" s="73">
        <f>'Industry-Sector'!D57</f>
        <v>6.93E-2</v>
      </c>
      <c r="F107" s="73">
        <f>'Industry-Sector'!E57</f>
        <v>8.7300000000000003E-2</v>
      </c>
      <c r="G107" s="73">
        <f>'Industry-Sector'!F57</f>
        <v>0.2079</v>
      </c>
      <c r="H107" s="73">
        <f>'Industry-Sector'!G57</f>
        <v>0.1147</v>
      </c>
      <c r="I107" s="73">
        <f>'Industry-Sector'!H57</f>
        <v>0.53239999999999998</v>
      </c>
      <c r="J107" s="75">
        <f>'Industry-Sector'!L57</f>
        <v>1.3</v>
      </c>
      <c r="K107" s="72">
        <f>'Industry-Sector'!M57</f>
        <v>262.99</v>
      </c>
      <c r="L107" s="72">
        <f>'Industry-Sector'!N57</f>
        <v>337.02</v>
      </c>
      <c r="M107" s="72" t="str">
        <f>'Industry-Sector'!O57</f>
        <v>24.37</v>
      </c>
      <c r="N107" s="72">
        <f>'Industry-Sector'!P57</f>
        <v>14.32</v>
      </c>
      <c r="O107" s="72" t="str">
        <f>'Industry-Sector'!Q57</f>
        <v>1.99</v>
      </c>
      <c r="P107" s="72">
        <f>'Industry-Sector'!R57</f>
        <v>4.22</v>
      </c>
      <c r="Q107" s="72">
        <f>'Industry-Sector'!S57</f>
        <v>2.2599999999999998</v>
      </c>
      <c r="R107" s="72" t="str">
        <f>'Industry-Sector'!U57</f>
        <v>28.24</v>
      </c>
      <c r="S107" s="72" t="str">
        <f>'Industry-Sector'!W57</f>
        <v>12.24%</v>
      </c>
    </row>
    <row r="108" spans="1:19" ht="13.8" customHeight="1" x14ac:dyDescent="0.25">
      <c r="C108" s="74" t="str">
        <f>'Industry-Sector'!B95</f>
        <v>Packaging &amp; Containers</v>
      </c>
      <c r="D108" s="73">
        <f>'Industry-Sector'!C95</f>
        <v>1.1000000000000001E-3</v>
      </c>
      <c r="E108" s="73">
        <f>'Industry-Sector'!D95</f>
        <v>9.7999999999999997E-3</v>
      </c>
      <c r="F108" s="73">
        <f>'Industry-Sector'!E95</f>
        <v>-4.8099999999999997E-2</v>
      </c>
      <c r="G108" s="73">
        <f>'Industry-Sector'!F95</f>
        <v>-8.9499999999999996E-2</v>
      </c>
      <c r="H108" s="73">
        <f>'Industry-Sector'!G95</f>
        <v>-5.8599999999999999E-2</v>
      </c>
      <c r="I108" s="73">
        <f>'Industry-Sector'!H95</f>
        <v>2.0500000000000001E-2</v>
      </c>
      <c r="J108" s="75">
        <f>'Industry-Sector'!L95</f>
        <v>0.95</v>
      </c>
      <c r="K108" s="72">
        <f>'Industry-Sector'!M95</f>
        <v>51.48</v>
      </c>
      <c r="L108" s="72">
        <f>'Industry-Sector'!N95</f>
        <v>169.97</v>
      </c>
      <c r="M108" s="72" t="str">
        <f>'Industry-Sector'!O95</f>
        <v>26.15</v>
      </c>
      <c r="N108" s="72">
        <f>'Industry-Sector'!P95</f>
        <v>12.52</v>
      </c>
      <c r="O108" s="72" t="str">
        <f>'Industry-Sector'!Q95</f>
        <v>0.99</v>
      </c>
      <c r="P108" s="72">
        <f>'Industry-Sector'!R95</f>
        <v>1.06</v>
      </c>
      <c r="Q108" s="72">
        <f>'Industry-Sector'!S95</f>
        <v>2.58</v>
      </c>
      <c r="R108" s="72" t="str">
        <f>'Industry-Sector'!U95</f>
        <v>24.16</v>
      </c>
      <c r="S108" s="72" t="str">
        <f>'Industry-Sector'!W95</f>
        <v>26.48%</v>
      </c>
    </row>
    <row r="109" spans="1:19" ht="13.8" customHeight="1" x14ac:dyDescent="0.25">
      <c r="C109" s="74" t="str">
        <f>'Industry-Sector'!B67</f>
        <v>Insurance - Life</v>
      </c>
      <c r="D109" s="73">
        <f>'Industry-Sector'!C67</f>
        <v>-6.0000000000000001E-3</v>
      </c>
      <c r="E109" s="73">
        <f>'Industry-Sector'!D67</f>
        <v>3.61E-2</v>
      </c>
      <c r="F109" s="73">
        <f>'Industry-Sector'!E67</f>
        <v>1.29E-2</v>
      </c>
      <c r="G109" s="73">
        <f>'Industry-Sector'!F67</f>
        <v>1.23E-2</v>
      </c>
      <c r="H109" s="73">
        <f>'Industry-Sector'!G67</f>
        <v>7.0599999999999996E-2</v>
      </c>
      <c r="I109" s="73">
        <f>'Industry-Sector'!H67</f>
        <v>0.1658</v>
      </c>
      <c r="J109" s="75">
        <f>'Industry-Sector'!L67</f>
        <v>0.9</v>
      </c>
      <c r="K109" s="72">
        <f>'Industry-Sector'!M67</f>
        <v>18.75</v>
      </c>
      <c r="L109" s="72">
        <f>'Industry-Sector'!N67</f>
        <v>294.56</v>
      </c>
      <c r="M109" s="72" t="str">
        <f>'Industry-Sector'!O67</f>
        <v>11.68</v>
      </c>
      <c r="N109" s="72">
        <f>'Industry-Sector'!P67</f>
        <v>8.51</v>
      </c>
      <c r="O109" s="72" t="str">
        <f>'Industry-Sector'!Q67</f>
        <v>1.39</v>
      </c>
      <c r="P109" s="72">
        <f>'Industry-Sector'!R67</f>
        <v>1.04</v>
      </c>
      <c r="Q109" s="72">
        <f>'Industry-Sector'!S67</f>
        <v>1.61</v>
      </c>
      <c r="R109" s="72" t="str">
        <f>'Industry-Sector'!U67</f>
        <v>4.67</v>
      </c>
      <c r="S109" s="72" t="str">
        <f>'Industry-Sector'!W67</f>
        <v>8.41%</v>
      </c>
    </row>
    <row r="110" spans="1:19" ht="13.8" customHeight="1" x14ac:dyDescent="0.25">
      <c r="C110" s="74" t="str">
        <f>'Industry-Sector'!B86</f>
        <v>Oil &amp; Gas Drilling</v>
      </c>
      <c r="D110" s="73">
        <f>'Industry-Sector'!C86</f>
        <v>8.8000000000000005E-3</v>
      </c>
      <c r="E110" s="73">
        <f>'Industry-Sector'!D86</f>
        <v>4.9599999999999998E-2</v>
      </c>
      <c r="F110" s="73">
        <f>'Industry-Sector'!E86</f>
        <v>-0.13320000000000001</v>
      </c>
      <c r="G110" s="73">
        <f>'Industry-Sector'!F86</f>
        <v>-0.17630000000000001</v>
      </c>
      <c r="H110" s="73">
        <f>'Industry-Sector'!G86</f>
        <v>-0.21110000000000001</v>
      </c>
      <c r="I110" s="73">
        <f>'Industry-Sector'!H86</f>
        <v>-0.38240000000000002</v>
      </c>
      <c r="J110" s="75">
        <f>'Industry-Sector'!L86</f>
        <v>0.94</v>
      </c>
      <c r="K110" s="72">
        <f>'Industry-Sector'!M86</f>
        <v>50.5</v>
      </c>
      <c r="L110" s="72">
        <f>'Industry-Sector'!N86</f>
        <v>17.989999999999998</v>
      </c>
      <c r="M110" s="72" t="str">
        <f>'Industry-Sector'!O86</f>
        <v>13.19</v>
      </c>
      <c r="N110" s="72">
        <f>'Industry-Sector'!P86</f>
        <v>10.73</v>
      </c>
      <c r="O110" s="72" t="str">
        <f>'Industry-Sector'!Q86</f>
        <v>1.66</v>
      </c>
      <c r="P110" s="72">
        <f>'Industry-Sector'!R86</f>
        <v>0.84</v>
      </c>
      <c r="Q110" s="72">
        <f>'Industry-Sector'!S86</f>
        <v>0.67</v>
      </c>
      <c r="R110" s="72" t="str">
        <f>'Industry-Sector'!U86</f>
        <v>15.29</v>
      </c>
      <c r="S110" s="72" t="str">
        <f>'Industry-Sector'!W86</f>
        <v>7.93%</v>
      </c>
    </row>
    <row r="111" spans="1:19" ht="13.8" customHeight="1" x14ac:dyDescent="0.25">
      <c r="C111" s="74" t="str">
        <f>'Industry-Sector'!B88</f>
        <v>Oil &amp; Gas Equipment &amp; Services</v>
      </c>
      <c r="D111" s="73">
        <f>'Industry-Sector'!C88</f>
        <v>-1E-3</v>
      </c>
      <c r="E111" s="73">
        <f>'Industry-Sector'!D88</f>
        <v>4.1000000000000002E-2</v>
      </c>
      <c r="F111" s="73">
        <f>'Industry-Sector'!E88</f>
        <v>-5.8799999999999998E-2</v>
      </c>
      <c r="G111" s="73">
        <f>'Industry-Sector'!F88</f>
        <v>-4.3200000000000002E-2</v>
      </c>
      <c r="H111" s="73">
        <f>'Industry-Sector'!G88</f>
        <v>6.6699999999999995E-2</v>
      </c>
      <c r="I111" s="73">
        <f>'Industry-Sector'!H88</f>
        <v>-0.10050000000000001</v>
      </c>
      <c r="J111" s="75">
        <f>'Industry-Sector'!L88</f>
        <v>1.03</v>
      </c>
      <c r="K111" s="72">
        <f>'Industry-Sector'!M88</f>
        <v>80.41</v>
      </c>
      <c r="L111" s="72">
        <f>'Industry-Sector'!N88</f>
        <v>223.07</v>
      </c>
      <c r="M111" s="72" t="str">
        <f>'Industry-Sector'!O88</f>
        <v>13.66</v>
      </c>
      <c r="N111" s="72">
        <f>'Industry-Sector'!P88</f>
        <v>11.49</v>
      </c>
      <c r="O111" s="72" t="str">
        <f>'Industry-Sector'!Q88</f>
        <v>1.05</v>
      </c>
      <c r="P111" s="72">
        <f>'Industry-Sector'!R88</f>
        <v>1.33</v>
      </c>
      <c r="Q111" s="72">
        <f>'Industry-Sector'!S88</f>
        <v>2.13</v>
      </c>
      <c r="R111" s="72" t="str">
        <f>'Industry-Sector'!U88</f>
        <v>13.57</v>
      </c>
      <c r="S111" s="72" t="str">
        <f>'Industry-Sector'!W88</f>
        <v>12.97%</v>
      </c>
    </row>
    <row r="112" spans="1:19" ht="13.8" customHeight="1" x14ac:dyDescent="0.25">
      <c r="C112" s="74" t="str">
        <f>'Industry-Sector'!B60</f>
        <v>Healthcare Plans</v>
      </c>
      <c r="D112" s="73">
        <f>'Industry-Sector'!C60</f>
        <v>1.15E-2</v>
      </c>
      <c r="E112" s="73">
        <f>'Industry-Sector'!D60</f>
        <v>3.3399999999999999E-2</v>
      </c>
      <c r="F112" s="73">
        <f>'Industry-Sector'!E60</f>
        <v>1.0999999999999999E-2</v>
      </c>
      <c r="G112" s="73">
        <f>'Industry-Sector'!F60</f>
        <v>4.9799999999999997E-2</v>
      </c>
      <c r="H112" s="73">
        <f>'Industry-Sector'!G60</f>
        <v>-0.13239999999999999</v>
      </c>
      <c r="I112" s="73">
        <f>'Industry-Sector'!H60</f>
        <v>-4.9200000000000001E-2</v>
      </c>
      <c r="J112" s="75">
        <f>'Industry-Sector'!L60</f>
        <v>0.94</v>
      </c>
      <c r="K112" s="72">
        <f>'Industry-Sector'!M60</f>
        <v>40.200000000000003</v>
      </c>
      <c r="L112" s="72">
        <f>'Industry-Sector'!N60</f>
        <v>823.43</v>
      </c>
      <c r="M112" s="72" t="str">
        <f>'Industry-Sector'!O60</f>
        <v>24.58</v>
      </c>
      <c r="N112" s="72">
        <f>'Industry-Sector'!P60</f>
        <v>12.71</v>
      </c>
      <c r="O112" s="72" t="str">
        <f>'Industry-Sector'!Q60</f>
        <v>2.04</v>
      </c>
      <c r="P112" s="72">
        <f>'Industry-Sector'!R60</f>
        <v>0.54</v>
      </c>
      <c r="Q112" s="72">
        <f>'Industry-Sector'!S60</f>
        <v>2.75</v>
      </c>
      <c r="R112" s="72" t="str">
        <f>'Industry-Sector'!U60</f>
        <v>18.45</v>
      </c>
      <c r="S112" s="72" t="str">
        <f>'Industry-Sector'!W60</f>
        <v>12.08%</v>
      </c>
    </row>
    <row r="113" spans="3:19" ht="13.8" customHeight="1" x14ac:dyDescent="0.25">
      <c r="C113" s="74" t="str">
        <f>'Industry-Sector'!B85</f>
        <v>Mortgage Finance</v>
      </c>
      <c r="D113" s="73">
        <f>'Industry-Sector'!C85</f>
        <v>4.0000000000000002E-4</v>
      </c>
      <c r="E113" s="73">
        <f>'Industry-Sector'!D85</f>
        <v>3.4700000000000002E-2</v>
      </c>
      <c r="F113" s="73">
        <f>'Industry-Sector'!E85</f>
        <v>-1.2999999999999999E-2</v>
      </c>
      <c r="G113" s="73">
        <f>'Industry-Sector'!F85</f>
        <v>-1.5699999999999999E-2</v>
      </c>
      <c r="H113" s="73">
        <f>'Industry-Sector'!G85</f>
        <v>-0.1101</v>
      </c>
      <c r="I113" s="73">
        <f>'Industry-Sector'!H85</f>
        <v>0.1525</v>
      </c>
      <c r="J113" s="75">
        <f>'Industry-Sector'!L85</f>
        <v>0.99</v>
      </c>
      <c r="K113" s="72">
        <f>'Industry-Sector'!M85</f>
        <v>10.75</v>
      </c>
      <c r="L113" s="72">
        <f>'Industry-Sector'!N85</f>
        <v>57.91</v>
      </c>
      <c r="M113" s="72" t="str">
        <f>'Industry-Sector'!O85</f>
        <v>44.96</v>
      </c>
      <c r="N113" s="72">
        <f>'Industry-Sector'!P85</f>
        <v>23.51</v>
      </c>
      <c r="O113" s="72" t="str">
        <f>'Industry-Sector'!Q85</f>
        <v>0.83</v>
      </c>
      <c r="P113" s="72">
        <f>'Industry-Sector'!R85</f>
        <v>3.1</v>
      </c>
      <c r="Q113" s="72">
        <f>'Industry-Sector'!S85</f>
        <v>4.0599999999999996</v>
      </c>
      <c r="R113" s="72" t="str">
        <f>'Industry-Sector'!U85</f>
        <v>238.67</v>
      </c>
      <c r="S113" s="72" t="str">
        <f>'Industry-Sector'!W85</f>
        <v>53.94%</v>
      </c>
    </row>
    <row r="114" spans="3:19" ht="13.8" customHeight="1" x14ac:dyDescent="0.25">
      <c r="C114" s="74" t="str">
        <f>'Industry-Sector'!B93</f>
        <v>Other Precious Metals &amp; Mining</v>
      </c>
      <c r="D114" s="73">
        <f>'Industry-Sector'!C93</f>
        <v>1.6199999999999999E-2</v>
      </c>
      <c r="E114" s="73">
        <f>'Industry-Sector'!D93</f>
        <v>0.1003</v>
      </c>
      <c r="F114" s="73">
        <f>'Industry-Sector'!E93</f>
        <v>0.10929999999999999</v>
      </c>
      <c r="G114" s="73">
        <f>'Industry-Sector'!F93</f>
        <v>9.4899999999999998E-2</v>
      </c>
      <c r="H114" s="73">
        <f>'Industry-Sector'!G93</f>
        <v>5.7599999999999998E-2</v>
      </c>
      <c r="I114" s="73">
        <f>'Industry-Sector'!H93</f>
        <v>0.155</v>
      </c>
      <c r="J114" s="75">
        <f>'Industry-Sector'!L93</f>
        <v>1.45</v>
      </c>
      <c r="K114" s="72">
        <f>'Industry-Sector'!M93</f>
        <v>48.04</v>
      </c>
      <c r="L114" s="72">
        <f>'Industry-Sector'!N93</f>
        <v>17.670000000000002</v>
      </c>
      <c r="M114" s="72" t="str">
        <f>'Industry-Sector'!O93</f>
        <v>39.63</v>
      </c>
      <c r="N114" s="72">
        <f>'Industry-Sector'!P93</f>
        <v>14.32</v>
      </c>
      <c r="O114" s="72" t="str">
        <f>'Industry-Sector'!Q93</f>
        <v>1.74</v>
      </c>
      <c r="P114" s="72">
        <f>'Industry-Sector'!R93</f>
        <v>2.02</v>
      </c>
      <c r="Q114" s="72">
        <f>'Industry-Sector'!S93</f>
        <v>1.63</v>
      </c>
      <c r="R114" s="72" t="str">
        <f>'Industry-Sector'!U93</f>
        <v>55.17</v>
      </c>
      <c r="S114" s="72" t="str">
        <f>'Industry-Sector'!W93</f>
        <v>22.76%</v>
      </c>
    </row>
    <row r="115" spans="3:19" ht="13.8" customHeight="1" x14ac:dyDescent="0.25">
      <c r="C115" s="74" t="str">
        <f>'Industry-Sector'!B82</f>
        <v>Medical Distribution</v>
      </c>
      <c r="D115" s="73">
        <f>'Industry-Sector'!C82</f>
        <v>0.01</v>
      </c>
      <c r="E115" s="73">
        <f>'Industry-Sector'!D82</f>
        <v>1.8499999999999999E-2</v>
      </c>
      <c r="F115" s="73">
        <f>'Industry-Sector'!E82</f>
        <v>8.1500000000000003E-2</v>
      </c>
      <c r="G115" s="73">
        <f>'Industry-Sector'!F82</f>
        <v>0.1176</v>
      </c>
      <c r="H115" s="73">
        <f>'Industry-Sector'!G82</f>
        <v>0.18140000000000001</v>
      </c>
      <c r="I115" s="73">
        <f>'Industry-Sector'!H82</f>
        <v>0.16489999999999999</v>
      </c>
      <c r="J115" s="75">
        <f>'Industry-Sector'!L82</f>
        <v>0.74</v>
      </c>
      <c r="K115" s="72">
        <f>'Industry-Sector'!M82</f>
        <v>7.57</v>
      </c>
      <c r="L115" s="72">
        <f>'Industry-Sector'!N82</f>
        <v>178.79</v>
      </c>
      <c r="M115" s="72" t="str">
        <f>'Industry-Sector'!O82</f>
        <v>30.16</v>
      </c>
      <c r="N115" s="72">
        <f>'Industry-Sector'!P82</f>
        <v>16.07</v>
      </c>
      <c r="O115" s="72" t="str">
        <f>'Industry-Sector'!Q82</f>
        <v>2.50</v>
      </c>
      <c r="P115" s="72">
        <f>'Industry-Sector'!R82</f>
        <v>0.2</v>
      </c>
      <c r="Q115" s="72">
        <f>'Industry-Sector'!S82</f>
        <v>32.9</v>
      </c>
      <c r="R115" s="72" t="str">
        <f>'Industry-Sector'!U82</f>
        <v>67.68</v>
      </c>
      <c r="S115" s="72" t="str">
        <f>'Industry-Sector'!W82</f>
        <v>12.08%</v>
      </c>
    </row>
    <row r="116" spans="3:19" ht="13.8" customHeight="1" x14ac:dyDescent="0.25">
      <c r="C116" s="74" t="str">
        <f>'Industry-Sector'!B87</f>
        <v>Oil &amp; Gas E&amp;P</v>
      </c>
      <c r="D116" s="73">
        <f>'Industry-Sector'!C87</f>
        <v>7.1000000000000004E-3</v>
      </c>
      <c r="E116" s="73">
        <f>'Industry-Sector'!D87</f>
        <v>4.2900000000000001E-2</v>
      </c>
      <c r="F116" s="73">
        <f>'Industry-Sector'!E87</f>
        <v>-1.18E-2</v>
      </c>
      <c r="G116" s="73">
        <f>'Industry-Sector'!F87</f>
        <v>-6.4999999999999997E-3</v>
      </c>
      <c r="H116" s="73">
        <f>'Industry-Sector'!G87</f>
        <v>3.5400000000000001E-2</v>
      </c>
      <c r="I116" s="73">
        <f>'Industry-Sector'!H87</f>
        <v>-8.1799999999999998E-2</v>
      </c>
      <c r="J116" s="75">
        <f>'Industry-Sector'!L87</f>
        <v>0.96</v>
      </c>
      <c r="K116" s="72">
        <f>'Industry-Sector'!M87</f>
        <v>197.3</v>
      </c>
      <c r="L116" s="72">
        <f>'Industry-Sector'!N87</f>
        <v>694.09</v>
      </c>
      <c r="M116" s="72" t="str">
        <f>'Industry-Sector'!O87</f>
        <v>14.04</v>
      </c>
      <c r="N116" s="72">
        <f>'Industry-Sector'!P87</f>
        <v>10.71</v>
      </c>
      <c r="O116" s="72" t="str">
        <f>'Industry-Sector'!Q87</f>
        <v>1.07</v>
      </c>
      <c r="P116" s="72">
        <f>'Industry-Sector'!R87</f>
        <v>2.42</v>
      </c>
      <c r="Q116" s="72">
        <f>'Industry-Sector'!S87</f>
        <v>1.66</v>
      </c>
      <c r="R116" s="72" t="str">
        <f>'Industry-Sector'!U87</f>
        <v>16.71</v>
      </c>
      <c r="S116" s="72" t="str">
        <f>'Industry-Sector'!W87</f>
        <v>13.08%</v>
      </c>
    </row>
    <row r="117" spans="3:19" ht="13.8" customHeight="1" x14ac:dyDescent="0.25">
      <c r="C117" s="74" t="str">
        <f>'Industry-Sector'!B143</f>
        <v>Utilities - Independent Power Producers</v>
      </c>
      <c r="D117" s="73">
        <f>'Industry-Sector'!C143</f>
        <v>-1.8499999999999999E-2</v>
      </c>
      <c r="E117" s="73">
        <f>'Industry-Sector'!D143</f>
        <v>8.1600000000000006E-2</v>
      </c>
      <c r="F117" s="73">
        <f>'Industry-Sector'!E143</f>
        <v>-0.19850000000000001</v>
      </c>
      <c r="G117" s="73">
        <f>'Industry-Sector'!F143</f>
        <v>-0.1031</v>
      </c>
      <c r="H117" s="73">
        <f>'Industry-Sector'!G143</f>
        <v>0.31590000000000001</v>
      </c>
      <c r="I117" s="73">
        <f>'Industry-Sector'!H143</f>
        <v>0.82669999999999999</v>
      </c>
      <c r="J117" s="75">
        <f>'Industry-Sector'!L143</f>
        <v>0.51</v>
      </c>
      <c r="K117" s="72">
        <f>'Industry-Sector'!M143</f>
        <v>8.32</v>
      </c>
      <c r="L117" s="72">
        <f>'Industry-Sector'!N143</f>
        <v>71.64</v>
      </c>
      <c r="M117" s="72" t="str">
        <f>'Industry-Sector'!O143</f>
        <v>13.97</v>
      </c>
      <c r="N117" s="72">
        <f>'Industry-Sector'!P143</f>
        <v>13.37</v>
      </c>
      <c r="O117" s="72" t="str">
        <f>'Industry-Sector'!Q143</f>
        <v>1.75</v>
      </c>
      <c r="P117" s="72">
        <f>'Industry-Sector'!R143</f>
        <v>1.31</v>
      </c>
      <c r="Q117" s="72">
        <f>'Industry-Sector'!S143</f>
        <v>6.31</v>
      </c>
      <c r="R117" s="72" t="str">
        <f>'Industry-Sector'!U143</f>
        <v>20.50</v>
      </c>
      <c r="S117" s="72" t="str">
        <f>'Industry-Sector'!W143</f>
        <v>7.97%</v>
      </c>
    </row>
    <row r="118" spans="3:19" ht="13.8" customHeight="1" x14ac:dyDescent="0.25">
      <c r="C118" s="74" t="str">
        <f>'Industry-Sector'!B29</f>
        <v>Confectioners</v>
      </c>
      <c r="D118" s="73">
        <f>'Industry-Sector'!C29</f>
        <v>-6.7000000000000002E-3</v>
      </c>
      <c r="E118" s="73">
        <f>'Industry-Sector'!D29</f>
        <v>-4.9099999999999998E-2</v>
      </c>
      <c r="F118" s="73">
        <f>'Industry-Sector'!E29</f>
        <v>6.5000000000000002E-2</v>
      </c>
      <c r="G118" s="73">
        <f>'Industry-Sector'!F29</f>
        <v>4.5999999999999999E-3</v>
      </c>
      <c r="H118" s="73">
        <f>'Industry-Sector'!G29</f>
        <v>-0.14330000000000001</v>
      </c>
      <c r="I118" s="73">
        <f>'Industry-Sector'!H29</f>
        <v>-9.7799999999999998E-2</v>
      </c>
      <c r="J118" s="75">
        <f>'Industry-Sector'!L29</f>
        <v>0.55000000000000004</v>
      </c>
      <c r="K118" s="72">
        <f>'Industry-Sector'!M29</f>
        <v>7.14</v>
      </c>
      <c r="L118" s="72">
        <f>'Industry-Sector'!N29</f>
        <v>120.08</v>
      </c>
      <c r="M118" s="72" t="str">
        <f>'Industry-Sector'!O29</f>
        <v>19.45</v>
      </c>
      <c r="N118" s="72">
        <f>'Industry-Sector'!P29</f>
        <v>23.04</v>
      </c>
      <c r="O118" s="72" t="str">
        <f>'Industry-Sector'!Q29</f>
        <v>-</v>
      </c>
      <c r="P118" s="72">
        <f>'Industry-Sector'!R29</f>
        <v>2.48</v>
      </c>
      <c r="Q118" s="72">
        <f>'Industry-Sector'!S29</f>
        <v>3.89</v>
      </c>
      <c r="R118" s="72" t="str">
        <f>'Industry-Sector'!U29</f>
        <v>21.56</v>
      </c>
      <c r="S118" s="72" t="str">
        <f>'Industry-Sector'!W29</f>
        <v>-0.99%</v>
      </c>
    </row>
    <row r="119" spans="3:19" ht="13.8" customHeight="1" x14ac:dyDescent="0.25">
      <c r="C119" s="74" t="str">
        <f>'Industry-Sector'!B148</f>
        <v>Waste Management</v>
      </c>
      <c r="D119" s="73">
        <f>'Industry-Sector'!C148</f>
        <v>-5.7999999999999996E-3</v>
      </c>
      <c r="E119" s="73">
        <f>'Industry-Sector'!D148</f>
        <v>1.04E-2</v>
      </c>
      <c r="F119" s="73">
        <f>'Industry-Sector'!E148</f>
        <v>-1.09E-2</v>
      </c>
      <c r="G119" s="73">
        <f>'Industry-Sector'!F148</f>
        <v>4.2599999999999999E-2</v>
      </c>
      <c r="H119" s="73">
        <f>'Industry-Sector'!G148</f>
        <v>6.4699999999999994E-2</v>
      </c>
      <c r="I119" s="73">
        <f>'Industry-Sector'!H148</f>
        <v>0.12330000000000001</v>
      </c>
      <c r="J119" s="75">
        <f>'Industry-Sector'!L148</f>
        <v>0.73</v>
      </c>
      <c r="K119" s="72">
        <f>'Industry-Sector'!M148</f>
        <v>11.13</v>
      </c>
      <c r="L119" s="72">
        <f>'Industry-Sector'!N148</f>
        <v>249.81</v>
      </c>
      <c r="M119" s="72" t="str">
        <f>'Industry-Sector'!O148</f>
        <v>43.14</v>
      </c>
      <c r="N119" s="72">
        <f>'Industry-Sector'!P148</f>
        <v>29.98</v>
      </c>
      <c r="O119" s="72" t="str">
        <f>'Industry-Sector'!Q148</f>
        <v>3.64</v>
      </c>
      <c r="P119" s="72">
        <f>'Industry-Sector'!R148</f>
        <v>3.92</v>
      </c>
      <c r="Q119" s="72">
        <f>'Industry-Sector'!S148</f>
        <v>6.64</v>
      </c>
      <c r="R119" s="72" t="str">
        <f>'Industry-Sector'!U148</f>
        <v>41.27</v>
      </c>
      <c r="S119" s="72" t="str">
        <f>'Industry-Sector'!W148</f>
        <v>11.86%</v>
      </c>
    </row>
    <row r="120" spans="3:19" ht="13.8" customHeight="1" x14ac:dyDescent="0.25">
      <c r="C120" s="74" t="str">
        <f>'Industry-Sector'!B89</f>
        <v>Oil &amp; Gas Integrated</v>
      </c>
      <c r="D120" s="73">
        <f>'Industry-Sector'!C89</f>
        <v>5.1000000000000004E-3</v>
      </c>
      <c r="E120" s="73">
        <f>'Industry-Sector'!D89</f>
        <v>4.8899999999999999E-2</v>
      </c>
      <c r="F120" s="73">
        <f>'Industry-Sector'!E89</f>
        <v>2.8799999999999999E-2</v>
      </c>
      <c r="G120" s="73">
        <f>'Industry-Sector'!F89</f>
        <v>4.9700000000000001E-2</v>
      </c>
      <c r="H120" s="73">
        <f>'Industry-Sector'!G89</f>
        <v>3.9100000000000003E-2</v>
      </c>
      <c r="I120" s="73">
        <f>'Industry-Sector'!H89</f>
        <v>4.4999999999999997E-3</v>
      </c>
      <c r="J120" s="75">
        <f>'Industry-Sector'!L89</f>
        <v>0.7</v>
      </c>
      <c r="K120" s="72">
        <f>'Industry-Sector'!M89</f>
        <v>76.349999999999994</v>
      </c>
      <c r="L120" s="72">
        <f>'Industry-Sector'!N89</f>
        <v>1568.95</v>
      </c>
      <c r="M120" s="72" t="str">
        <f>'Industry-Sector'!O89</f>
        <v>13.74</v>
      </c>
      <c r="N120" s="72">
        <f>'Industry-Sector'!P89</f>
        <v>9.5</v>
      </c>
      <c r="O120" s="72" t="str">
        <f>'Industry-Sector'!Q89</f>
        <v>1.15</v>
      </c>
      <c r="P120" s="72">
        <f>'Industry-Sector'!R89</f>
        <v>0.9</v>
      </c>
      <c r="Q120" s="72">
        <f>'Industry-Sector'!S89</f>
        <v>1.51</v>
      </c>
      <c r="R120" s="72" t="str">
        <f>'Industry-Sector'!U89</f>
        <v>8.49</v>
      </c>
      <c r="S120" s="72" t="str">
        <f>'Industry-Sector'!W89</f>
        <v>12.00%</v>
      </c>
    </row>
    <row r="121" spans="3:19" ht="13.8" customHeight="1" x14ac:dyDescent="0.25">
      <c r="C121" s="74" t="str">
        <f>'Industry-Sector'!B80</f>
        <v>Medical Care Facilities</v>
      </c>
      <c r="D121" s="73">
        <f>'Industry-Sector'!C80</f>
        <v>1.6999999999999999E-3</v>
      </c>
      <c r="E121" s="73">
        <f>'Industry-Sector'!D80</f>
        <v>1.5599999999999999E-2</v>
      </c>
      <c r="F121" s="73">
        <f>'Industry-Sector'!E80</f>
        <v>-2E-3</v>
      </c>
      <c r="G121" s="73">
        <f>'Industry-Sector'!F80</f>
        <v>7.7999999999999996E-3</v>
      </c>
      <c r="H121" s="73">
        <f>'Industry-Sector'!G80</f>
        <v>-0.15809999999999999</v>
      </c>
      <c r="I121" s="73">
        <f>'Industry-Sector'!H80</f>
        <v>-1.14E-2</v>
      </c>
      <c r="J121" s="75">
        <f>'Industry-Sector'!L80</f>
        <v>0.84</v>
      </c>
      <c r="K121" s="72">
        <f>'Industry-Sector'!M80</f>
        <v>39.22</v>
      </c>
      <c r="L121" s="72">
        <f>'Industry-Sector'!N80</f>
        <v>202.17</v>
      </c>
      <c r="M121" s="72" t="str">
        <f>'Industry-Sector'!O80</f>
        <v>15.03</v>
      </c>
      <c r="N121" s="72">
        <f>'Industry-Sector'!P80</f>
        <v>12.77</v>
      </c>
      <c r="O121" s="72" t="str">
        <f>'Industry-Sector'!Q80</f>
        <v>1.19</v>
      </c>
      <c r="P121" s="72">
        <f>'Industry-Sector'!R80</f>
        <v>0.88</v>
      </c>
      <c r="Q121" s="72">
        <f>'Industry-Sector'!S80</f>
        <v>3.93</v>
      </c>
      <c r="R121" s="72" t="str">
        <f>'Industry-Sector'!U80</f>
        <v>13.71</v>
      </c>
      <c r="S121" s="72" t="str">
        <f>'Industry-Sector'!W80</f>
        <v>12.67%</v>
      </c>
    </row>
    <row r="122" spans="3:19" ht="13.8" customHeight="1" x14ac:dyDescent="0.25">
      <c r="C122" s="74" t="str">
        <f>'Industry-Sector'!B53</f>
        <v>Food Distribution</v>
      </c>
      <c r="D122" s="73">
        <f>'Industry-Sector'!C53</f>
        <v>-7.3000000000000001E-3</v>
      </c>
      <c r="E122" s="73">
        <f>'Industry-Sector'!D53</f>
        <v>3.7000000000000002E-3</v>
      </c>
      <c r="F122" s="73">
        <f>'Industry-Sector'!E53</f>
        <v>-3.4599999999999999E-2</v>
      </c>
      <c r="G122" s="73">
        <f>'Industry-Sector'!F53</f>
        <v>-7.5300000000000006E-2</v>
      </c>
      <c r="H122" s="73">
        <f>'Industry-Sector'!G53</f>
        <v>1.7500000000000002E-2</v>
      </c>
      <c r="I122" s="73">
        <f>'Industry-Sector'!H53</f>
        <v>1.1299999999999999E-2</v>
      </c>
      <c r="J122" s="75">
        <f>'Industry-Sector'!L53</f>
        <v>0.67</v>
      </c>
      <c r="K122" s="72">
        <f>'Industry-Sector'!M53</f>
        <v>7.31</v>
      </c>
      <c r="L122" s="72">
        <f>'Industry-Sector'!N53</f>
        <v>70.78</v>
      </c>
      <c r="M122" s="72" t="str">
        <f>'Industry-Sector'!O53</f>
        <v>23.77</v>
      </c>
      <c r="N122" s="72">
        <f>'Industry-Sector'!P53</f>
        <v>14.74</v>
      </c>
      <c r="O122" s="72" t="str">
        <f>'Industry-Sector'!Q53</f>
        <v>1.66</v>
      </c>
      <c r="P122" s="72">
        <f>'Industry-Sector'!R53</f>
        <v>0.28999999999999998</v>
      </c>
      <c r="Q122" s="72">
        <f>'Industry-Sector'!S53</f>
        <v>4.18</v>
      </c>
      <c r="R122" s="72" t="str">
        <f>'Industry-Sector'!U53</f>
        <v>18.75</v>
      </c>
      <c r="S122" s="72" t="str">
        <f>'Industry-Sector'!W53</f>
        <v>14.28%</v>
      </c>
    </row>
    <row r="123" spans="3:19" ht="13.8" customHeight="1" x14ac:dyDescent="0.25">
      <c r="C123" s="74" t="str">
        <f>'Industry-Sector'!B19</f>
        <v>Biotechnology</v>
      </c>
      <c r="D123" s="73">
        <f>'Industry-Sector'!C19</f>
        <v>-1.8599999999999998E-2</v>
      </c>
      <c r="E123" s="73">
        <f>'Industry-Sector'!D19</f>
        <v>1.0800000000000001E-2</v>
      </c>
      <c r="F123" s="73">
        <f>'Industry-Sector'!E19</f>
        <v>-3.2399999999999998E-2</v>
      </c>
      <c r="G123" s="73">
        <f>'Industry-Sector'!F19</f>
        <v>-5.4100000000000002E-2</v>
      </c>
      <c r="H123" s="73">
        <f>'Industry-Sector'!G19</f>
        <v>-0.1578</v>
      </c>
      <c r="I123" s="73">
        <f>'Industry-Sector'!H19</f>
        <v>-0.24</v>
      </c>
      <c r="J123" s="75">
        <f>'Industry-Sector'!L19</f>
        <v>1.27</v>
      </c>
      <c r="K123" s="72">
        <f>'Industry-Sector'!M19</f>
        <v>0</v>
      </c>
      <c r="L123" s="72">
        <f>'Industry-Sector'!N19</f>
        <v>844.28</v>
      </c>
      <c r="M123" s="72" t="str">
        <f>'Industry-Sector'!O19</f>
        <v>66.32</v>
      </c>
      <c r="N123" s="72">
        <f>'Industry-Sector'!P19</f>
        <v>30.42</v>
      </c>
      <c r="O123" s="72" t="str">
        <f>'Industry-Sector'!Q19</f>
        <v>3.65</v>
      </c>
      <c r="P123" s="72">
        <f>'Industry-Sector'!R19</f>
        <v>8.91</v>
      </c>
      <c r="Q123" s="72">
        <f>'Industry-Sector'!S19</f>
        <v>3.56</v>
      </c>
      <c r="R123" s="72" t="str">
        <f>'Industry-Sector'!U19</f>
        <v>58.17</v>
      </c>
      <c r="S123" s="72" t="str">
        <f>'Industry-Sector'!W19</f>
        <v>18.15%</v>
      </c>
    </row>
    <row r="124" spans="3:19" ht="13.8" customHeight="1" x14ac:dyDescent="0.25">
      <c r="C124" s="74" t="str">
        <f>'Industry-Sector'!B81</f>
        <v>Medical Devices</v>
      </c>
      <c r="D124" s="73">
        <f>'Industry-Sector'!C81</f>
        <v>-5.0000000000000001E-3</v>
      </c>
      <c r="E124" s="73">
        <f>'Industry-Sector'!D81</f>
        <v>-1.9E-3</v>
      </c>
      <c r="F124" s="73">
        <f>'Industry-Sector'!E81</f>
        <v>-5.0700000000000002E-2</v>
      </c>
      <c r="G124" s="73">
        <f>'Industry-Sector'!F81</f>
        <v>2.9899999999999999E-2</v>
      </c>
      <c r="H124" s="73">
        <f>'Industry-Sector'!G81</f>
        <v>3.2800000000000003E-2</v>
      </c>
      <c r="I124" s="73">
        <f>'Industry-Sector'!H81</f>
        <v>3.9E-2</v>
      </c>
      <c r="J124" s="75">
        <f>'Industry-Sector'!L81</f>
        <v>0.7</v>
      </c>
      <c r="K124" s="72">
        <f>'Industry-Sector'!M81</f>
        <v>130.1</v>
      </c>
      <c r="L124" s="72">
        <f>'Industry-Sector'!N81</f>
        <v>946.8</v>
      </c>
      <c r="M124" s="72" t="str">
        <f>'Industry-Sector'!O81</f>
        <v>32.04</v>
      </c>
      <c r="N124" s="72">
        <f>'Industry-Sector'!P81</f>
        <v>22.29</v>
      </c>
      <c r="O124" s="72" t="str">
        <f>'Industry-Sector'!Q81</f>
        <v>2.66</v>
      </c>
      <c r="P124" s="72">
        <f>'Industry-Sector'!R81</f>
        <v>4.2</v>
      </c>
      <c r="Q124" s="72">
        <f>'Industry-Sector'!S81</f>
        <v>4.0199999999999996</v>
      </c>
      <c r="R124" s="72" t="str">
        <f>'Industry-Sector'!U81</f>
        <v>35.09</v>
      </c>
      <c r="S124" s="72" t="str">
        <f>'Industry-Sector'!W81</f>
        <v>12.04%</v>
      </c>
    </row>
    <row r="125" spans="3:19" ht="13.8" customHeight="1" x14ac:dyDescent="0.25">
      <c r="C125" s="74" t="str">
        <f>'Industry-Sector'!B140</f>
        <v>Trucking</v>
      </c>
      <c r="D125" s="73">
        <f>'Industry-Sector'!C140</f>
        <v>-1.9099999999999999E-2</v>
      </c>
      <c r="E125" s="73">
        <f>'Industry-Sector'!D140</f>
        <v>-1.1900000000000001E-2</v>
      </c>
      <c r="F125" s="73">
        <f>'Industry-Sector'!E140</f>
        <v>-0.22800000000000001</v>
      </c>
      <c r="G125" s="73">
        <f>'Industry-Sector'!F140</f>
        <v>-0.2757</v>
      </c>
      <c r="H125" s="73">
        <f>'Industry-Sector'!G140</f>
        <v>-0.18290000000000001</v>
      </c>
      <c r="I125" s="73">
        <f>'Industry-Sector'!H140</f>
        <v>-0.2581</v>
      </c>
      <c r="J125" s="75">
        <f>'Industry-Sector'!L140</f>
        <v>0.87</v>
      </c>
      <c r="K125" s="72">
        <f>'Industry-Sector'!M140</f>
        <v>9.68</v>
      </c>
      <c r="L125" s="72">
        <f>'Industry-Sector'!N140</f>
        <v>85.34</v>
      </c>
      <c r="M125" s="72" t="str">
        <f>'Industry-Sector'!O140</f>
        <v>29.52</v>
      </c>
      <c r="N125" s="72">
        <f>'Industry-Sector'!P140</f>
        <v>18.37</v>
      </c>
      <c r="O125" s="72" t="str">
        <f>'Industry-Sector'!Q140</f>
        <v>1.14</v>
      </c>
      <c r="P125" s="72">
        <f>'Industry-Sector'!R140</f>
        <v>1.53</v>
      </c>
      <c r="Q125" s="72">
        <f>'Industry-Sector'!S140</f>
        <v>3.18</v>
      </c>
      <c r="R125" s="72" t="str">
        <f>'Industry-Sector'!U140</f>
        <v>47.77</v>
      </c>
      <c r="S125" s="72" t="str">
        <f>'Industry-Sector'!W140</f>
        <v>25.85%</v>
      </c>
    </row>
    <row r="126" spans="3:19" ht="13.8" customHeight="1" x14ac:dyDescent="0.25">
      <c r="C126" s="74" t="str">
        <f>'Industry-Sector'!B37</f>
        <v>Discount Stores</v>
      </c>
      <c r="D126" s="73">
        <f>'Industry-Sector'!C37</f>
        <v>-1.9900000000000001E-2</v>
      </c>
      <c r="E126" s="73">
        <f>'Industry-Sector'!D37</f>
        <v>-2.6800000000000001E-2</v>
      </c>
      <c r="F126" s="73">
        <f>'Industry-Sector'!E37</f>
        <v>-0.1653</v>
      </c>
      <c r="G126" s="73">
        <f>'Industry-Sector'!F37</f>
        <v>-9.3600000000000003E-2</v>
      </c>
      <c r="H126" s="73">
        <f>'Industry-Sector'!G37</f>
        <v>1.0200000000000001E-2</v>
      </c>
      <c r="I126" s="73">
        <f>'Industry-Sector'!H37</f>
        <v>0.2296</v>
      </c>
      <c r="J126" s="75">
        <f>'Industry-Sector'!L37</f>
        <v>0.86</v>
      </c>
      <c r="K126" s="72">
        <f>'Industry-Sector'!M37</f>
        <v>33.409999999999997</v>
      </c>
      <c r="L126" s="72">
        <f>'Industry-Sector'!N37</f>
        <v>1190.1199999999999</v>
      </c>
      <c r="M126" s="72" t="str">
        <f>'Industry-Sector'!O37</f>
        <v>36.12</v>
      </c>
      <c r="N126" s="72">
        <f>'Industry-Sector'!P37</f>
        <v>29.33</v>
      </c>
      <c r="O126" s="72" t="str">
        <f>'Industry-Sector'!Q37</f>
        <v>3.73</v>
      </c>
      <c r="P126" s="72">
        <f>'Industry-Sector'!R37</f>
        <v>1.03</v>
      </c>
      <c r="Q126" s="72">
        <f>'Industry-Sector'!S37</f>
        <v>7.88</v>
      </c>
      <c r="R126" s="72" t="str">
        <f>'Industry-Sector'!U37</f>
        <v>44.01</v>
      </c>
      <c r="S126" s="72" t="str">
        <f>'Industry-Sector'!W37</f>
        <v>9.68%</v>
      </c>
    </row>
    <row r="127" spans="3:19" ht="13.8" customHeight="1" x14ac:dyDescent="0.25">
      <c r="C127" s="74" t="str">
        <f>'Industry-Sector'!B79</f>
        <v>Marine Shipping</v>
      </c>
      <c r="D127" s="73">
        <f>'Industry-Sector'!C79</f>
        <v>1E-4</v>
      </c>
      <c r="E127" s="73">
        <f>'Industry-Sector'!D79</f>
        <v>0.02</v>
      </c>
      <c r="F127" s="73">
        <f>'Industry-Sector'!E79</f>
        <v>-8.6199999999999999E-2</v>
      </c>
      <c r="G127" s="73">
        <f>'Industry-Sector'!F79</f>
        <v>-9.5600000000000004E-2</v>
      </c>
      <c r="H127" s="73">
        <f>'Industry-Sector'!G79</f>
        <v>-0.1865</v>
      </c>
      <c r="I127" s="73">
        <f>'Industry-Sector'!H79</f>
        <v>-9.4700000000000006E-2</v>
      </c>
      <c r="J127" s="75">
        <f>'Industry-Sector'!L79</f>
        <v>1.45</v>
      </c>
      <c r="K127" s="72">
        <f>'Industry-Sector'!M79</f>
        <v>51.47</v>
      </c>
      <c r="L127" s="72">
        <f>'Industry-Sector'!N79</f>
        <v>30.12</v>
      </c>
      <c r="M127" s="72" t="str">
        <f>'Industry-Sector'!O79</f>
        <v>4.92</v>
      </c>
      <c r="N127" s="72">
        <f>'Industry-Sector'!P79</f>
        <v>7.79</v>
      </c>
      <c r="O127" s="72" t="str">
        <f>'Industry-Sector'!Q79</f>
        <v>0.30</v>
      </c>
      <c r="P127" s="72">
        <f>'Industry-Sector'!R79</f>
        <v>0.93</v>
      </c>
      <c r="Q127" s="72">
        <f>'Industry-Sector'!S79</f>
        <v>0.82</v>
      </c>
      <c r="R127" s="72" t="str">
        <f>'Industry-Sector'!U79</f>
        <v>5.87</v>
      </c>
      <c r="S127" s="72" t="str">
        <f>'Industry-Sector'!W79</f>
        <v>16.46%</v>
      </c>
    </row>
    <row r="128" spans="3:19" ht="13.8" customHeight="1" x14ac:dyDescent="0.25">
      <c r="C128" s="74" t="str">
        <f>'Industry-Sector'!B115</f>
        <v>Rental &amp; Leasing Services</v>
      </c>
      <c r="D128" s="73">
        <f>'Industry-Sector'!C115</f>
        <v>-1.4E-2</v>
      </c>
      <c r="E128" s="73">
        <f>'Industry-Sector'!D115</f>
        <v>6.7000000000000002E-3</v>
      </c>
      <c r="F128" s="73">
        <f>'Industry-Sector'!E115</f>
        <v>-0.1351</v>
      </c>
      <c r="G128" s="73">
        <f>'Industry-Sector'!F115</f>
        <v>-0.15770000000000001</v>
      </c>
      <c r="H128" s="73">
        <f>'Industry-Sector'!G115</f>
        <v>-8.2299999999999998E-2</v>
      </c>
      <c r="I128" s="73">
        <f>'Industry-Sector'!H115</f>
        <v>-2.23E-2</v>
      </c>
      <c r="J128" s="75">
        <f>'Industry-Sector'!L115</f>
        <v>0.95</v>
      </c>
      <c r="K128" s="72">
        <f>'Industry-Sector'!M115</f>
        <v>22.05</v>
      </c>
      <c r="L128" s="72">
        <f>'Industry-Sector'!N115</f>
        <v>133.41</v>
      </c>
      <c r="M128" s="72" t="str">
        <f>'Industry-Sector'!O115</f>
        <v>18.39</v>
      </c>
      <c r="N128" s="72">
        <f>'Industry-Sector'!P115</f>
        <v>12.86</v>
      </c>
      <c r="O128" s="72" t="str">
        <f>'Industry-Sector'!Q115</f>
        <v>2.20</v>
      </c>
      <c r="P128" s="72">
        <f>'Industry-Sector'!R115</f>
        <v>1.44</v>
      </c>
      <c r="Q128" s="72">
        <f>'Industry-Sector'!S115</f>
        <v>2.41</v>
      </c>
      <c r="R128" s="72" t="str">
        <f>'Industry-Sector'!U115</f>
        <v>85.93</v>
      </c>
      <c r="S128" s="72" t="str">
        <f>'Industry-Sector'!W115</f>
        <v>8.34%</v>
      </c>
    </row>
    <row r="129" spans="3:19" ht="13.8" customHeight="1" x14ac:dyDescent="0.25">
      <c r="C129" s="74" t="str">
        <f>'Industry-Sector'!B78</f>
        <v>Luxury Goods</v>
      </c>
      <c r="D129" s="73">
        <f>'Industry-Sector'!C78</f>
        <v>-9.5999999999999992E-3</v>
      </c>
      <c r="E129" s="73">
        <f>'Industry-Sector'!D78</f>
        <v>0</v>
      </c>
      <c r="F129" s="73">
        <f>'Industry-Sector'!E78</f>
        <v>-0.17119999999999999</v>
      </c>
      <c r="G129" s="73">
        <f>'Industry-Sector'!F78</f>
        <v>-2.3E-3</v>
      </c>
      <c r="H129" s="73">
        <f>'Industry-Sector'!G78</f>
        <v>0.1434</v>
      </c>
      <c r="I129" s="73">
        <f>'Industry-Sector'!H78</f>
        <v>1.11E-2</v>
      </c>
      <c r="J129" s="75">
        <f>'Industry-Sector'!L78</f>
        <v>0.88</v>
      </c>
      <c r="K129" s="72">
        <f>'Industry-Sector'!M78</f>
        <v>12.69</v>
      </c>
      <c r="L129" s="72">
        <f>'Industry-Sector'!N78</f>
        <v>21.43</v>
      </c>
      <c r="M129" s="72" t="str">
        <f>'Industry-Sector'!O78</f>
        <v>19.24</v>
      </c>
      <c r="N129" s="72">
        <f>'Industry-Sector'!P78</f>
        <v>12.4</v>
      </c>
      <c r="O129" s="72" t="str">
        <f>'Industry-Sector'!Q78</f>
        <v>2.23</v>
      </c>
      <c r="P129" s="72">
        <f>'Industry-Sector'!R78</f>
        <v>0.99</v>
      </c>
      <c r="Q129" s="72">
        <f>'Industry-Sector'!S78</f>
        <v>4.0599999999999996</v>
      </c>
      <c r="R129" s="72" t="str">
        <f>'Industry-Sector'!U78</f>
        <v>13.05</v>
      </c>
      <c r="S129" s="72" t="str">
        <f>'Industry-Sector'!W78</f>
        <v>8.61%</v>
      </c>
    </row>
    <row r="130" spans="3:19" ht="13.8" customHeight="1" x14ac:dyDescent="0.25">
      <c r="C130" s="74" t="str">
        <f>'Industry-Sector'!B62</f>
        <v>Household &amp; Personal Products</v>
      </c>
      <c r="D130" s="73">
        <f>'Industry-Sector'!C62</f>
        <v>-1.35E-2</v>
      </c>
      <c r="E130" s="73">
        <f>'Industry-Sector'!D62</f>
        <v>-2.8299999999999999E-2</v>
      </c>
      <c r="F130" s="73">
        <f>'Industry-Sector'!E62</f>
        <v>2.7400000000000001E-2</v>
      </c>
      <c r="G130" s="73">
        <f>'Industry-Sector'!F62</f>
        <v>-2.46E-2</v>
      </c>
      <c r="H130" s="73">
        <f>'Industry-Sector'!G62</f>
        <v>-6.54E-2</v>
      </c>
      <c r="I130" s="73">
        <f>'Industry-Sector'!H62</f>
        <v>2.0799999999999999E-2</v>
      </c>
      <c r="J130" s="75">
        <f>'Industry-Sector'!L62</f>
        <v>0.73</v>
      </c>
      <c r="K130" s="72">
        <f>'Industry-Sector'!M62</f>
        <v>69.7</v>
      </c>
      <c r="L130" s="72">
        <f>'Industry-Sector'!N62</f>
        <v>802.4</v>
      </c>
      <c r="M130" s="72" t="str">
        <f>'Industry-Sector'!O62</f>
        <v>27.59</v>
      </c>
      <c r="N130" s="72">
        <f>'Industry-Sector'!P62</f>
        <v>20.66</v>
      </c>
      <c r="O130" s="72" t="str">
        <f>'Industry-Sector'!Q62</f>
        <v>4.23</v>
      </c>
      <c r="P130" s="72">
        <f>'Industry-Sector'!R62</f>
        <v>3.05</v>
      </c>
      <c r="Q130" s="72">
        <f>'Industry-Sector'!S62</f>
        <v>7.64</v>
      </c>
      <c r="R130" s="72" t="str">
        <f>'Industry-Sector'!U62</f>
        <v>22.14</v>
      </c>
      <c r="S130" s="72" t="str">
        <f>'Industry-Sector'!W62</f>
        <v>6.52%</v>
      </c>
    </row>
    <row r="131" spans="3:19" ht="13.8" customHeight="1" x14ac:dyDescent="0.25">
      <c r="C131" s="74" t="str">
        <f>'Industry-Sector'!B17</f>
        <v>Beverages - Non-Alcoholic</v>
      </c>
      <c r="D131" s="73">
        <f>'Industry-Sector'!C17</f>
        <v>-8.5000000000000006E-3</v>
      </c>
      <c r="E131" s="73">
        <f>'Industry-Sector'!D17</f>
        <v>-1.06E-2</v>
      </c>
      <c r="F131" s="73">
        <f>'Industry-Sector'!E17</f>
        <v>3.15E-2</v>
      </c>
      <c r="G131" s="73">
        <f>'Industry-Sector'!F17</f>
        <v>2.46E-2</v>
      </c>
      <c r="H131" s="73">
        <f>'Industry-Sector'!G17</f>
        <v>-5.8900000000000001E-2</v>
      </c>
      <c r="I131" s="73">
        <f>'Industry-Sector'!H17</f>
        <v>2.9100000000000001E-2</v>
      </c>
      <c r="J131" s="75">
        <f>'Industry-Sector'!L17</f>
        <v>0.97</v>
      </c>
      <c r="K131" s="72">
        <f>'Industry-Sector'!M17</f>
        <v>58.91</v>
      </c>
      <c r="L131" s="72">
        <f>'Industry-Sector'!N17</f>
        <v>688.14</v>
      </c>
      <c r="M131" s="72" t="str">
        <f>'Industry-Sector'!O17</f>
        <v>26.58</v>
      </c>
      <c r="N131" s="72">
        <f>'Industry-Sector'!P17</f>
        <v>19.71</v>
      </c>
      <c r="O131" s="72" t="str">
        <f>'Industry-Sector'!Q17</f>
        <v>3.69</v>
      </c>
      <c r="P131" s="72">
        <f>'Industry-Sector'!R17</f>
        <v>3.14</v>
      </c>
      <c r="Q131" s="72">
        <f>'Industry-Sector'!S17</f>
        <v>7.62</v>
      </c>
      <c r="R131" s="72" t="str">
        <f>'Industry-Sector'!U17</f>
        <v>34.66</v>
      </c>
      <c r="S131" s="72" t="str">
        <f>'Industry-Sector'!W17</f>
        <v>7.21%</v>
      </c>
    </row>
    <row r="132" spans="3:19" ht="13.8" customHeight="1" x14ac:dyDescent="0.25">
      <c r="C132" s="74" t="str">
        <f>'Industry-Sector'!B68</f>
        <v>Insurance - Property &amp; Casualty</v>
      </c>
      <c r="D132" s="73">
        <f>'Industry-Sector'!C68</f>
        <v>-1.5699999999999999E-2</v>
      </c>
      <c r="E132" s="73">
        <f>'Industry-Sector'!D68</f>
        <v>2.1299999999999999E-2</v>
      </c>
      <c r="F132" s="73">
        <f>'Industry-Sector'!E68</f>
        <v>7.1499999999999994E-2</v>
      </c>
      <c r="G132" s="73">
        <f>'Industry-Sector'!F68</f>
        <v>7.3599999999999999E-2</v>
      </c>
      <c r="H132" s="73">
        <f>'Industry-Sector'!G68</f>
        <v>8.5400000000000004E-2</v>
      </c>
      <c r="I132" s="73">
        <f>'Industry-Sector'!H68</f>
        <v>0.2341</v>
      </c>
      <c r="J132" s="75">
        <f>'Industry-Sector'!L68</f>
        <v>0.97</v>
      </c>
      <c r="K132" s="72">
        <f>'Industry-Sector'!M68</f>
        <v>23.26</v>
      </c>
      <c r="L132" s="72">
        <f>'Industry-Sector'!N68</f>
        <v>633.80999999999995</v>
      </c>
      <c r="M132" s="72" t="str">
        <f>'Industry-Sector'!O68</f>
        <v>14.21</v>
      </c>
      <c r="N132" s="72">
        <f>'Industry-Sector'!P68</f>
        <v>13.4</v>
      </c>
      <c r="O132" s="72" t="str">
        <f>'Industry-Sector'!Q68</f>
        <v>1.73</v>
      </c>
      <c r="P132" s="72">
        <f>'Industry-Sector'!R68</f>
        <v>1.52</v>
      </c>
      <c r="Q132" s="72">
        <f>'Industry-Sector'!S68</f>
        <v>2.4</v>
      </c>
      <c r="R132" s="72" t="str">
        <f>'Industry-Sector'!U68</f>
        <v>7.73</v>
      </c>
      <c r="S132" s="72" t="str">
        <f>'Industry-Sector'!W68</f>
        <v>8.21%</v>
      </c>
    </row>
    <row r="133" spans="3:19" ht="13.8" customHeight="1" x14ac:dyDescent="0.25">
      <c r="C133" s="74" t="str">
        <f>'Industry-Sector'!B20</f>
        <v>Broadcasting</v>
      </c>
      <c r="D133" s="73">
        <f>'Industry-Sector'!C20</f>
        <v>8.5000000000000006E-3</v>
      </c>
      <c r="E133" s="73">
        <f>'Industry-Sector'!D20</f>
        <v>5.1400000000000001E-2</v>
      </c>
      <c r="F133" s="73">
        <f>'Industry-Sector'!E20</f>
        <v>3.6600000000000001E-2</v>
      </c>
      <c r="G133" s="73">
        <f>'Industry-Sector'!F20</f>
        <v>5.3400000000000003E-2</v>
      </c>
      <c r="H133" s="73">
        <f>'Industry-Sector'!G20</f>
        <v>0.1241</v>
      </c>
      <c r="I133" s="73">
        <f>'Industry-Sector'!H20</f>
        <v>9.8299999999999998E-2</v>
      </c>
      <c r="J133" s="75">
        <f>'Industry-Sector'!L20</f>
        <v>0.45</v>
      </c>
      <c r="K133" s="72">
        <f>'Industry-Sector'!M20</f>
        <v>23.09</v>
      </c>
      <c r="L133" s="72">
        <f>'Industry-Sector'!N20</f>
        <v>11.78</v>
      </c>
      <c r="M133" s="72" t="str">
        <f>'Industry-Sector'!O20</f>
        <v>6.43</v>
      </c>
      <c r="N133" s="72">
        <f>'Industry-Sector'!P20</f>
        <v>6.56</v>
      </c>
      <c r="O133" s="72" t="str">
        <f>'Industry-Sector'!Q20</f>
        <v>-</v>
      </c>
      <c r="P133" s="72">
        <f>'Industry-Sector'!R20</f>
        <v>0.45</v>
      </c>
      <c r="Q133" s="72">
        <f>'Industry-Sector'!S20</f>
        <v>1.25</v>
      </c>
      <c r="R133" s="72" t="str">
        <f>'Industry-Sector'!U20</f>
        <v>4.37</v>
      </c>
      <c r="S133" s="72" t="str">
        <f>'Industry-Sector'!W20</f>
        <v>-3.31%</v>
      </c>
    </row>
    <row r="134" spans="3:19" ht="13.8" customHeight="1" x14ac:dyDescent="0.25">
      <c r="C134" s="74" t="str">
        <f>'Industry-Sector'!B135</f>
        <v>Textile Manufacturing</v>
      </c>
      <c r="D134" s="73">
        <f>'Industry-Sector'!C135</f>
        <v>1.4E-3</v>
      </c>
      <c r="E134" s="73">
        <f>'Industry-Sector'!D135</f>
        <v>-8.0999999999999996E-3</v>
      </c>
      <c r="F134" s="73">
        <f>'Industry-Sector'!E135</f>
        <v>-8.72E-2</v>
      </c>
      <c r="G134" s="73">
        <f>'Industry-Sector'!F135</f>
        <v>-9.98E-2</v>
      </c>
      <c r="H134" s="73">
        <f>'Industry-Sector'!G135</f>
        <v>-0.1381</v>
      </c>
      <c r="I134" s="73">
        <f>'Industry-Sector'!H135</f>
        <v>-0.18410000000000001</v>
      </c>
      <c r="J134" s="75">
        <f>'Industry-Sector'!L135</f>
        <v>1.62</v>
      </c>
      <c r="K134" s="72">
        <f>'Industry-Sector'!M135</f>
        <v>0</v>
      </c>
      <c r="L134" s="72">
        <f>'Industry-Sector'!N135</f>
        <v>2.5299999999999998</v>
      </c>
      <c r="M134" s="72" t="str">
        <f>'Industry-Sector'!O135</f>
        <v>0.87</v>
      </c>
      <c r="N134" s="72">
        <f>'Industry-Sector'!P135</f>
        <v>18.7</v>
      </c>
      <c r="O134" s="72" t="str">
        <f>'Industry-Sector'!Q135</f>
        <v>-</v>
      </c>
      <c r="P134" s="72">
        <f>'Industry-Sector'!R135</f>
        <v>1.21</v>
      </c>
      <c r="Q134" s="72">
        <f>'Industry-Sector'!S135</f>
        <v>2.04</v>
      </c>
      <c r="R134" s="72" t="str">
        <f>'Industry-Sector'!U135</f>
        <v>18.41</v>
      </c>
      <c r="S134" s="72" t="str">
        <f>'Industry-Sector'!W135</f>
        <v>-</v>
      </c>
    </row>
    <row r="135" spans="3:19" ht="13.8" customHeight="1" x14ac:dyDescent="0.25">
      <c r="C135" s="74" t="str">
        <f>'Industry-Sector'!B96</f>
        <v>Paper &amp; Paper Products</v>
      </c>
      <c r="D135" s="73">
        <f>'Industry-Sector'!C96</f>
        <v>6.3E-3</v>
      </c>
      <c r="E135" s="73">
        <f>'Industry-Sector'!D96</f>
        <v>1.37E-2</v>
      </c>
      <c r="F135" s="73">
        <f>'Industry-Sector'!E96</f>
        <v>-7.3499999999999996E-2</v>
      </c>
      <c r="G135" s="73">
        <f>'Industry-Sector'!F96</f>
        <v>-8.72E-2</v>
      </c>
      <c r="H135" s="73">
        <f>'Industry-Sector'!G96</f>
        <v>-2.0500000000000001E-2</v>
      </c>
      <c r="I135" s="73">
        <f>'Industry-Sector'!H96</f>
        <v>-0.14499999999999999</v>
      </c>
      <c r="J135" s="75">
        <f>'Industry-Sector'!L96</f>
        <v>0.55000000000000004</v>
      </c>
      <c r="K135" s="72">
        <f>'Industry-Sector'!M96</f>
        <v>3.68</v>
      </c>
      <c r="L135" s="72">
        <f>'Industry-Sector'!N96</f>
        <v>16.16</v>
      </c>
      <c r="M135" s="72" t="str">
        <f>'Industry-Sector'!O96</f>
        <v>55.31</v>
      </c>
      <c r="N135" s="72">
        <f>'Industry-Sector'!P96</f>
        <v>6.8</v>
      </c>
      <c r="O135" s="72" t="str">
        <f>'Industry-Sector'!Q96</f>
        <v>-</v>
      </c>
      <c r="P135" s="72">
        <f>'Industry-Sector'!R96</f>
        <v>0.91</v>
      </c>
      <c r="Q135" s="72">
        <f>'Industry-Sector'!S96</f>
        <v>1.87</v>
      </c>
      <c r="R135" s="72" t="str">
        <f>'Industry-Sector'!U96</f>
        <v>12.83</v>
      </c>
      <c r="S135" s="72" t="str">
        <f>'Industry-Sector'!W96</f>
        <v>-</v>
      </c>
    </row>
    <row r="136" spans="3:19" ht="13.8" customHeight="1" x14ac:dyDescent="0.25">
      <c r="C136" s="74" t="str">
        <f>'Industry-Sector'!B4</f>
        <v>Agricultural Inputs</v>
      </c>
      <c r="D136" s="73">
        <f>'Industry-Sector'!C4</f>
        <v>-4.5999999999999999E-3</v>
      </c>
      <c r="E136" s="73">
        <f>'Industry-Sector'!D4</f>
        <v>1.9900000000000001E-2</v>
      </c>
      <c r="F136" s="73">
        <f>'Industry-Sector'!E4</f>
        <v>-1.29E-2</v>
      </c>
      <c r="G136" s="73">
        <f>'Industry-Sector'!F4</f>
        <v>8.0000000000000004E-4</v>
      </c>
      <c r="H136" s="73">
        <f>'Industry-Sector'!G4</f>
        <v>4.58E-2</v>
      </c>
      <c r="I136" s="73">
        <f>'Industry-Sector'!H4</f>
        <v>-8.5000000000000006E-3</v>
      </c>
      <c r="J136" s="75">
        <f>'Industry-Sector'!L4</f>
        <v>0.49</v>
      </c>
      <c r="K136" s="72">
        <f>'Industry-Sector'!M4</f>
        <v>20.54</v>
      </c>
      <c r="L136" s="72">
        <f>'Industry-Sector'!N4</f>
        <v>107.95</v>
      </c>
      <c r="M136" s="72" t="str">
        <f>'Industry-Sector'!O4</f>
        <v>29.36</v>
      </c>
      <c r="N136" s="72">
        <f>'Industry-Sector'!P4</f>
        <v>14.78</v>
      </c>
      <c r="O136" s="72" t="str">
        <f>'Industry-Sector'!Q4</f>
        <v>3.29</v>
      </c>
      <c r="P136" s="72">
        <f>'Industry-Sector'!R4</f>
        <v>1.38</v>
      </c>
      <c r="Q136" s="72">
        <f>'Industry-Sector'!S4</f>
        <v>1.41</v>
      </c>
      <c r="R136" s="72" t="str">
        <f>'Industry-Sector'!U4</f>
        <v>15.94</v>
      </c>
      <c r="S136" s="72" t="str">
        <f>'Industry-Sector'!W4</f>
        <v>8.93%</v>
      </c>
    </row>
    <row r="137" spans="3:19" ht="13.8" customHeight="1" x14ac:dyDescent="0.25">
      <c r="C137" s="74" t="str">
        <f>'Industry-Sector'!B50</f>
        <v>Farm Products</v>
      </c>
      <c r="D137" s="73">
        <f>'Industry-Sector'!C50</f>
        <v>-3.2000000000000002E-3</v>
      </c>
      <c r="E137" s="73">
        <f>'Industry-Sector'!D50</f>
        <v>-6.7999999999999996E-3</v>
      </c>
      <c r="F137" s="73">
        <f>'Industry-Sector'!E50</f>
        <v>1.8800000000000001E-2</v>
      </c>
      <c r="G137" s="73">
        <f>'Industry-Sector'!F50</f>
        <v>-7.8399999999999997E-2</v>
      </c>
      <c r="H137" s="73">
        <f>'Industry-Sector'!G50</f>
        <v>-0.13339999999999999</v>
      </c>
      <c r="I137" s="73">
        <f>'Industry-Sector'!H50</f>
        <v>-8.72E-2</v>
      </c>
      <c r="J137" s="75">
        <f>'Industry-Sector'!L50</f>
        <v>0.84</v>
      </c>
      <c r="K137" s="72">
        <f>'Industry-Sector'!M50</f>
        <v>12.14</v>
      </c>
      <c r="L137" s="72">
        <f>'Industry-Sector'!N50</f>
        <v>73.069999999999993</v>
      </c>
      <c r="M137" s="72" t="str">
        <f>'Industry-Sector'!O50</f>
        <v>15.50</v>
      </c>
      <c r="N137" s="72">
        <f>'Industry-Sector'!P50</f>
        <v>11.7</v>
      </c>
      <c r="O137" s="72" t="str">
        <f>'Industry-Sector'!Q50</f>
        <v>1.93</v>
      </c>
      <c r="P137" s="72">
        <f>'Industry-Sector'!R50</f>
        <v>0.28999999999999998</v>
      </c>
      <c r="Q137" s="72">
        <f>'Industry-Sector'!S50</f>
        <v>1.1599999999999999</v>
      </c>
      <c r="R137" s="72" t="str">
        <f>'Industry-Sector'!U50</f>
        <v>18.28</v>
      </c>
      <c r="S137" s="72" t="str">
        <f>'Industry-Sector'!W50</f>
        <v>8.04%</v>
      </c>
    </row>
    <row r="138" spans="3:19" ht="13.8" customHeight="1" x14ac:dyDescent="0.25">
      <c r="C138" s="74" t="str">
        <f>'Industry-Sector'!B117</f>
        <v>Resorts &amp; Casinos</v>
      </c>
      <c r="D138" s="73">
        <f>'Industry-Sector'!C117</f>
        <v>-1.47E-2</v>
      </c>
      <c r="E138" s="73">
        <f>'Industry-Sector'!D117</f>
        <v>-1.5299999999999999E-2</v>
      </c>
      <c r="F138" s="73">
        <f>'Industry-Sector'!E117</f>
        <v>-0.10299999999999999</v>
      </c>
      <c r="G138" s="73">
        <f>'Industry-Sector'!F117</f>
        <v>-0.16600000000000001</v>
      </c>
      <c r="H138" s="73">
        <f>'Industry-Sector'!G117</f>
        <v>-2.3599999999999999E-2</v>
      </c>
      <c r="I138" s="73">
        <f>'Industry-Sector'!H117</f>
        <v>-0.1855</v>
      </c>
      <c r="J138" s="75">
        <f>'Industry-Sector'!L117</f>
        <v>0.72</v>
      </c>
      <c r="K138" s="72">
        <f>'Industry-Sector'!M117</f>
        <v>24.46</v>
      </c>
      <c r="L138" s="72">
        <f>'Industry-Sector'!N117</f>
        <v>87.73</v>
      </c>
      <c r="M138" s="72" t="str">
        <f>'Industry-Sector'!O117</f>
        <v>22.09</v>
      </c>
      <c r="N138" s="72">
        <f>'Industry-Sector'!P117</f>
        <v>13.66</v>
      </c>
      <c r="O138" s="72" t="str">
        <f>'Industry-Sector'!Q117</f>
        <v>1.54</v>
      </c>
      <c r="P138" s="72">
        <f>'Industry-Sector'!R117</f>
        <v>1.06</v>
      </c>
      <c r="Q138" s="72">
        <f>'Industry-Sector'!S117</f>
        <v>4.0199999999999996</v>
      </c>
      <c r="R138" s="72" t="str">
        <f>'Industry-Sector'!U117</f>
        <v>15.76</v>
      </c>
      <c r="S138" s="72" t="str">
        <f>'Industry-Sector'!W117</f>
        <v>14.31%</v>
      </c>
    </row>
    <row r="139" spans="3:19" ht="13.8" customHeight="1" x14ac:dyDescent="0.25">
      <c r="C139" s="74" t="str">
        <f>'Industry-Sector'!B18</f>
        <v>Beverages - Wineries &amp; Distilleries</v>
      </c>
      <c r="D139" s="73">
        <f>'Industry-Sector'!C18</f>
        <v>-1.09E-2</v>
      </c>
      <c r="E139" s="73">
        <f>'Industry-Sector'!D18</f>
        <v>-2.0199999999999999E-2</v>
      </c>
      <c r="F139" s="73">
        <f>'Industry-Sector'!E18</f>
        <v>2.75E-2</v>
      </c>
      <c r="G139" s="73">
        <f>'Industry-Sector'!F18</f>
        <v>-0.17630000000000001</v>
      </c>
      <c r="H139" s="73">
        <f>'Industry-Sector'!G18</f>
        <v>-0.20280000000000001</v>
      </c>
      <c r="I139" s="73">
        <f>'Industry-Sector'!H18</f>
        <v>-0.29189999999999999</v>
      </c>
      <c r="J139" s="75">
        <f>'Industry-Sector'!L18</f>
        <v>1.07</v>
      </c>
      <c r="K139" s="72">
        <f>'Industry-Sector'!M18</f>
        <v>8.82</v>
      </c>
      <c r="L139" s="72">
        <f>'Industry-Sector'!N18</f>
        <v>94.51</v>
      </c>
      <c r="M139" s="72" t="str">
        <f>'Industry-Sector'!O18</f>
        <v>20.51</v>
      </c>
      <c r="N139" s="72">
        <f>'Industry-Sector'!P18</f>
        <v>19.920000000000002</v>
      </c>
      <c r="O139" s="72" t="str">
        <f>'Industry-Sector'!Q18</f>
        <v>-</v>
      </c>
      <c r="P139" s="72">
        <f>'Industry-Sector'!R18</f>
        <v>3.18</v>
      </c>
      <c r="Q139" s="72">
        <f>'Industry-Sector'!S18</f>
        <v>5.94</v>
      </c>
      <c r="R139" s="72" t="str">
        <f>'Industry-Sector'!U18</f>
        <v>24.14</v>
      </c>
      <c r="S139" s="72" t="str">
        <f>'Industry-Sector'!W18</f>
        <v>-0.73%</v>
      </c>
    </row>
    <row r="140" spans="3:19" ht="13.8" customHeight="1" x14ac:dyDescent="0.25">
      <c r="C140" s="74" t="str">
        <f>'Industry-Sector'!B136</f>
        <v>Thermal Coal</v>
      </c>
      <c r="D140" s="73">
        <f>'Industry-Sector'!C136</f>
        <v>3.7699999999999997E-2</v>
      </c>
      <c r="E140" s="73">
        <f>'Industry-Sector'!D136</f>
        <v>2.0899999999999998E-2</v>
      </c>
      <c r="F140" s="73">
        <f>'Industry-Sector'!E136</f>
        <v>-4.1200000000000001E-2</v>
      </c>
      <c r="G140" s="73">
        <f>'Industry-Sector'!F136</f>
        <v>-0.23100000000000001</v>
      </c>
      <c r="H140" s="73">
        <f>'Industry-Sector'!G136</f>
        <v>-0.1031</v>
      </c>
      <c r="I140" s="73">
        <f>'Industry-Sector'!H136</f>
        <v>-2.9600000000000001E-2</v>
      </c>
      <c r="J140" s="75">
        <f>'Industry-Sector'!L136</f>
        <v>1.51</v>
      </c>
      <c r="K140" s="72">
        <f>'Industry-Sector'!M136</f>
        <v>8.48</v>
      </c>
      <c r="L140" s="72">
        <f>'Industry-Sector'!N136</f>
        <v>11.25</v>
      </c>
      <c r="M140" s="72" t="str">
        <f>'Industry-Sector'!O136</f>
        <v>8.18</v>
      </c>
      <c r="N140" s="72">
        <f>'Industry-Sector'!P136</f>
        <v>6.76</v>
      </c>
      <c r="O140" s="72" t="str">
        <f>'Industry-Sector'!Q136</f>
        <v>0.80</v>
      </c>
      <c r="P140" s="72">
        <f>'Industry-Sector'!R136</f>
        <v>1.1599999999999999</v>
      </c>
      <c r="Q140" s="72">
        <f>'Industry-Sector'!S136</f>
        <v>1.18</v>
      </c>
      <c r="R140" s="72" t="str">
        <f>'Industry-Sector'!U136</f>
        <v>10.10</v>
      </c>
      <c r="S140" s="72" t="str">
        <f>'Industry-Sector'!W136</f>
        <v>10.17%</v>
      </c>
    </row>
    <row r="141" spans="3:19" ht="13.8" customHeight="1" x14ac:dyDescent="0.25">
      <c r="C141" s="74" t="str">
        <f>'Industry-Sector'!B3</f>
        <v>Aerospace &amp; Defense</v>
      </c>
      <c r="D141" s="73">
        <f>'Industry-Sector'!C3</f>
        <v>-1.5E-3</v>
      </c>
      <c r="E141" s="73">
        <f>'Industry-Sector'!D3</f>
        <v>0.03</v>
      </c>
      <c r="F141" s="73">
        <f>'Industry-Sector'!E3</f>
        <v>7.6E-3</v>
      </c>
      <c r="G141" s="73">
        <f>'Industry-Sector'!F3</f>
        <v>5.2400000000000002E-2</v>
      </c>
      <c r="H141" s="73">
        <f>'Industry-Sector'!G3</f>
        <v>4.8099999999999997E-2</v>
      </c>
      <c r="I141" s="73">
        <f>'Industry-Sector'!H3</f>
        <v>0.22819999999999999</v>
      </c>
      <c r="J141" s="75">
        <f>'Industry-Sector'!L3</f>
        <v>0.59</v>
      </c>
      <c r="K141" s="72">
        <f>'Industry-Sector'!M3</f>
        <v>93.33</v>
      </c>
      <c r="L141" s="72">
        <f>'Industry-Sector'!N3</f>
        <v>1218.3900000000001</v>
      </c>
      <c r="M141" s="72" t="str">
        <f>'Industry-Sector'!O3</f>
        <v>36.66</v>
      </c>
      <c r="N141" s="72">
        <f>'Industry-Sector'!P3</f>
        <v>24.61</v>
      </c>
      <c r="O141" s="72" t="str">
        <f>'Industry-Sector'!Q3</f>
        <v>2.76</v>
      </c>
      <c r="P141" s="72">
        <f>'Industry-Sector'!R3</f>
        <v>2.4900000000000002</v>
      </c>
      <c r="Q141" s="72">
        <f>'Industry-Sector'!S3</f>
        <v>6.04</v>
      </c>
      <c r="R141" s="72" t="str">
        <f>'Industry-Sector'!U3</f>
        <v>40.35</v>
      </c>
      <c r="S141" s="72" t="str">
        <f>'Industry-Sector'!W3</f>
        <v>13.28%</v>
      </c>
    </row>
    <row r="142" spans="3:19" ht="13.8" customHeight="1" x14ac:dyDescent="0.25">
      <c r="C142" s="74" t="str">
        <f>'Industry-Sector'!B113</f>
        <v>REIT - Retail</v>
      </c>
      <c r="D142" s="73">
        <f>'Industry-Sector'!C113</f>
        <v>-3.2000000000000002E-3</v>
      </c>
      <c r="E142" s="73">
        <f>'Industry-Sector'!D113</f>
        <v>2.7000000000000001E-3</v>
      </c>
      <c r="F142" s="73">
        <f>'Industry-Sector'!E113</f>
        <v>-3.3799999999999997E-2</v>
      </c>
      <c r="G142" s="73">
        <f>'Industry-Sector'!F113</f>
        <v>-5.4699999999999999E-2</v>
      </c>
      <c r="H142" s="73">
        <f>'Industry-Sector'!G113</f>
        <v>-6.0900000000000003E-2</v>
      </c>
      <c r="I142" s="73">
        <f>'Industry-Sector'!H113</f>
        <v>0.1162</v>
      </c>
      <c r="J142" s="75">
        <f>'Industry-Sector'!L113</f>
        <v>1.01</v>
      </c>
      <c r="K142" s="72">
        <f>'Industry-Sector'!M113</f>
        <v>33.79</v>
      </c>
      <c r="L142" s="72">
        <f>'Industry-Sector'!N113</f>
        <v>217.87</v>
      </c>
      <c r="M142" s="72" t="str">
        <f>'Industry-Sector'!O113</f>
        <v>32.21</v>
      </c>
      <c r="N142" s="72">
        <f>'Industry-Sector'!P113</f>
        <v>31.75</v>
      </c>
      <c r="O142" s="72" t="str">
        <f>'Industry-Sector'!Q113</f>
        <v>3.85</v>
      </c>
      <c r="P142" s="72">
        <f>'Industry-Sector'!R113</f>
        <v>8.41</v>
      </c>
      <c r="Q142" s="72">
        <f>'Industry-Sector'!S113</f>
        <v>2.16</v>
      </c>
      <c r="R142" s="72" t="str">
        <f>'Industry-Sector'!U113</f>
        <v>18.66</v>
      </c>
      <c r="S142" s="72" t="str">
        <f>'Industry-Sector'!W113</f>
        <v>8.36%</v>
      </c>
    </row>
    <row r="143" spans="3:19" ht="13.8" customHeight="1" x14ac:dyDescent="0.25">
      <c r="C143" s="74" t="str">
        <f>'Industry-Sector'!B54</f>
        <v>Footwear &amp; Accessories</v>
      </c>
      <c r="D143" s="73">
        <f>'Industry-Sector'!C54</f>
        <v>-1.0699999999999999E-2</v>
      </c>
      <c r="E143" s="73">
        <f>'Industry-Sector'!D54</f>
        <v>-9.4000000000000004E-3</v>
      </c>
      <c r="F143" s="73">
        <f>'Industry-Sector'!E54</f>
        <v>-7.9899999999999999E-2</v>
      </c>
      <c r="G143" s="73">
        <f>'Industry-Sector'!F54</f>
        <v>-0.1673</v>
      </c>
      <c r="H143" s="73">
        <f>'Industry-Sector'!G54</f>
        <v>-0.11559999999999999</v>
      </c>
      <c r="I143" s="73">
        <f>'Industry-Sector'!H54</f>
        <v>-0.20910000000000001</v>
      </c>
      <c r="J143" s="75">
        <f>'Industry-Sector'!L54</f>
        <v>0.75</v>
      </c>
      <c r="K143" s="72">
        <f>'Industry-Sector'!M54</f>
        <v>25.08</v>
      </c>
      <c r="L143" s="72">
        <f>'Industry-Sector'!N54</f>
        <v>167.11</v>
      </c>
      <c r="M143" s="72" t="str">
        <f>'Industry-Sector'!O54</f>
        <v>24.05</v>
      </c>
      <c r="N143" s="72">
        <f>'Industry-Sector'!P54</f>
        <v>25.53</v>
      </c>
      <c r="O143" s="72" t="str">
        <f>'Industry-Sector'!Q54</f>
        <v>-</v>
      </c>
      <c r="P143" s="72">
        <f>'Industry-Sector'!R54</f>
        <v>2.06</v>
      </c>
      <c r="Q143" s="72">
        <f>'Industry-Sector'!S54</f>
        <v>6.45</v>
      </c>
      <c r="R143" s="72" t="str">
        <f>'Industry-Sector'!U54</f>
        <v>18.45</v>
      </c>
      <c r="S143" s="72" t="str">
        <f>'Industry-Sector'!W54</f>
        <v>-0.12%</v>
      </c>
    </row>
    <row r="144" spans="3:19" ht="13.8" customHeight="1" x14ac:dyDescent="0.25">
      <c r="C144" s="74" t="str">
        <f>'Industry-Sector'!B144</f>
        <v>Utilities - Regulated Electric</v>
      </c>
      <c r="D144" s="73">
        <f>'Industry-Sector'!C144</f>
        <v>-4.5999999999999999E-3</v>
      </c>
      <c r="E144" s="73">
        <f>'Industry-Sector'!D144</f>
        <v>1.17E-2</v>
      </c>
      <c r="F144" s="73">
        <f>'Industry-Sector'!E144</f>
        <v>4.1099999999999998E-2</v>
      </c>
      <c r="G144" s="73">
        <f>'Industry-Sector'!F144</f>
        <v>4.5499999999999999E-2</v>
      </c>
      <c r="H144" s="73">
        <f>'Industry-Sector'!G144</f>
        <v>-1.09E-2</v>
      </c>
      <c r="I144" s="73">
        <f>'Industry-Sector'!H144</f>
        <v>0.21410000000000001</v>
      </c>
      <c r="J144" s="75">
        <f>'Industry-Sector'!L144</f>
        <v>0.88</v>
      </c>
      <c r="K144" s="72">
        <f>'Industry-Sector'!M144</f>
        <v>118.43</v>
      </c>
      <c r="L144" s="72">
        <f>'Industry-Sector'!N144</f>
        <v>1090.07</v>
      </c>
      <c r="M144" s="72" t="str">
        <f>'Industry-Sector'!O144</f>
        <v>20.20</v>
      </c>
      <c r="N144" s="72">
        <f>'Industry-Sector'!P144</f>
        <v>15.49</v>
      </c>
      <c r="O144" s="72" t="str">
        <f>'Industry-Sector'!Q144</f>
        <v>2.86</v>
      </c>
      <c r="P144" s="72">
        <f>'Industry-Sector'!R144</f>
        <v>2.4</v>
      </c>
      <c r="Q144" s="72">
        <f>'Industry-Sector'!S144</f>
        <v>1.91</v>
      </c>
      <c r="R144" s="72" t="str">
        <f>'Industry-Sector'!U144</f>
        <v>126.14</v>
      </c>
      <c r="S144" s="72" t="str">
        <f>'Industry-Sector'!W144</f>
        <v>7.06%</v>
      </c>
    </row>
    <row r="145" spans="3:19" ht="13.8" customHeight="1" x14ac:dyDescent="0.25">
      <c r="C145" s="74" t="str">
        <f>'Industry-Sector'!B70</f>
        <v>Insurance - Specialty</v>
      </c>
      <c r="D145" s="73">
        <f>'Industry-Sector'!C70</f>
        <v>-4.4999999999999997E-3</v>
      </c>
      <c r="E145" s="73">
        <f>'Industry-Sector'!D70</f>
        <v>2.7900000000000001E-2</v>
      </c>
      <c r="F145" s="73">
        <f>'Industry-Sector'!E70</f>
        <v>2.07E-2</v>
      </c>
      <c r="G145" s="73">
        <f>'Industry-Sector'!F70</f>
        <v>1E-3</v>
      </c>
      <c r="H145" s="73">
        <f>'Industry-Sector'!G70</f>
        <v>1.1299999999999999E-2</v>
      </c>
      <c r="I145" s="73">
        <f>'Industry-Sector'!H70</f>
        <v>0.17630000000000001</v>
      </c>
      <c r="J145" s="75">
        <f>'Industry-Sector'!L70</f>
        <v>1.1100000000000001</v>
      </c>
      <c r="K145" s="72">
        <f>'Industry-Sector'!M70</f>
        <v>11.46</v>
      </c>
      <c r="L145" s="72">
        <f>'Industry-Sector'!N70</f>
        <v>83.11</v>
      </c>
      <c r="M145" s="72" t="str">
        <f>'Industry-Sector'!O70</f>
        <v>13.45</v>
      </c>
      <c r="N145" s="72">
        <f>'Industry-Sector'!P70</f>
        <v>10.94</v>
      </c>
      <c r="O145" s="72" t="str">
        <f>'Industry-Sector'!Q70</f>
        <v>0.78</v>
      </c>
      <c r="P145" s="72">
        <f>'Industry-Sector'!R70</f>
        <v>2.12</v>
      </c>
      <c r="Q145" s="72">
        <f>'Industry-Sector'!S70</f>
        <v>1.65</v>
      </c>
      <c r="R145" s="72" t="str">
        <f>'Industry-Sector'!U70</f>
        <v>6.25</v>
      </c>
      <c r="S145" s="72" t="str">
        <f>'Industry-Sector'!W70</f>
        <v>17.31%</v>
      </c>
    </row>
    <row r="146" spans="3:19" ht="13.8" customHeight="1" x14ac:dyDescent="0.25">
      <c r="C146" s="74" t="str">
        <f>'Industry-Sector'!B106</f>
        <v>REIT - Diversified</v>
      </c>
      <c r="D146" s="73">
        <f>'Industry-Sector'!C106</f>
        <v>4.0000000000000002E-4</v>
      </c>
      <c r="E146" s="73">
        <f>'Industry-Sector'!D106</f>
        <v>1.4E-3</v>
      </c>
      <c r="F146" s="73">
        <f>'Industry-Sector'!E106</f>
        <v>5.7099999999999998E-2</v>
      </c>
      <c r="G146" s="73">
        <f>'Industry-Sector'!F106</f>
        <v>2.76E-2</v>
      </c>
      <c r="H146" s="73">
        <f>'Industry-Sector'!G106</f>
        <v>-6.1899999999999997E-2</v>
      </c>
      <c r="I146" s="73">
        <f>'Industry-Sector'!H106</f>
        <v>0.1109</v>
      </c>
      <c r="J146" s="75">
        <f>'Industry-Sector'!L106</f>
        <v>1.1599999999999999</v>
      </c>
      <c r="K146" s="72">
        <f>'Industry-Sector'!M106</f>
        <v>17.989999999999998</v>
      </c>
      <c r="L146" s="72">
        <f>'Industry-Sector'!N106</f>
        <v>60.24</v>
      </c>
      <c r="M146" s="72" t="str">
        <f>'Industry-Sector'!O106</f>
        <v>16.77</v>
      </c>
      <c r="N146" s="72">
        <f>'Industry-Sector'!P106</f>
        <v>15.25</v>
      </c>
      <c r="O146" s="72" t="str">
        <f>'Industry-Sector'!Q106</f>
        <v>3.36</v>
      </c>
      <c r="P146" s="72">
        <f>'Industry-Sector'!R106</f>
        <v>6.37</v>
      </c>
      <c r="Q146" s="72">
        <f>'Industry-Sector'!S106</f>
        <v>1.27</v>
      </c>
      <c r="R146" s="72" t="str">
        <f>'Industry-Sector'!U106</f>
        <v>11.77</v>
      </c>
      <c r="S146" s="72" t="str">
        <f>'Industry-Sector'!W106</f>
        <v>4.99%</v>
      </c>
    </row>
    <row r="147" spans="3:19" ht="13.8" customHeight="1" x14ac:dyDescent="0.25">
      <c r="C147" s="74" t="str">
        <f>'Industry-Sector'!B16</f>
        <v>Beverages - Brewers</v>
      </c>
      <c r="D147" s="73">
        <f>'Industry-Sector'!C16</f>
        <v>-2.8999999999999998E-3</v>
      </c>
      <c r="E147" s="73">
        <f>'Industry-Sector'!D16</f>
        <v>1.7000000000000001E-2</v>
      </c>
      <c r="F147" s="73">
        <f>'Industry-Sector'!E16</f>
        <v>0.16020000000000001</v>
      </c>
      <c r="G147" s="73">
        <f>'Industry-Sector'!F16</f>
        <v>5.6899999999999999E-2</v>
      </c>
      <c r="H147" s="73">
        <f>'Industry-Sector'!G16</f>
        <v>-6.0699999999999997E-2</v>
      </c>
      <c r="I147" s="73">
        <f>'Industry-Sector'!H16</f>
        <v>-7.8799999999999995E-2</v>
      </c>
      <c r="J147" s="75">
        <f>'Industry-Sector'!L16</f>
        <v>0.86</v>
      </c>
      <c r="K147" s="72">
        <f>'Industry-Sector'!M16</f>
        <v>39.18</v>
      </c>
      <c r="L147" s="72">
        <f>'Industry-Sector'!N16</f>
        <v>218.45</v>
      </c>
      <c r="M147" s="72" t="str">
        <f>'Industry-Sector'!O16</f>
        <v>21.13</v>
      </c>
      <c r="N147" s="72">
        <f>'Industry-Sector'!P16</f>
        <v>14.24</v>
      </c>
      <c r="O147" s="72" t="str">
        <f>'Industry-Sector'!Q16</f>
        <v>2.28</v>
      </c>
      <c r="P147" s="72">
        <f>'Industry-Sector'!R16</f>
        <v>1.5</v>
      </c>
      <c r="Q147" s="72">
        <f>'Industry-Sector'!S16</f>
        <v>1.67</v>
      </c>
      <c r="R147" s="72" t="str">
        <f>'Industry-Sector'!U16</f>
        <v>10.83</v>
      </c>
      <c r="S147" s="72" t="str">
        <f>'Industry-Sector'!W16</f>
        <v>9.27%</v>
      </c>
    </row>
    <row r="148" spans="3:19" ht="13.8" customHeight="1" x14ac:dyDescent="0.25">
      <c r="C148" s="74" t="str">
        <f>'Industry-Sector'!B90</f>
        <v>Oil &amp; Gas Midstream</v>
      </c>
      <c r="D148" s="73">
        <f>'Industry-Sector'!C90</f>
        <v>-2.8999999999999998E-3</v>
      </c>
      <c r="E148" s="73">
        <f>'Industry-Sector'!D90</f>
        <v>4.3700000000000003E-2</v>
      </c>
      <c r="F148" s="73">
        <f>'Industry-Sector'!E90</f>
        <v>3.2000000000000002E-3</v>
      </c>
      <c r="G148" s="73">
        <f>'Industry-Sector'!F90</f>
        <v>2.2700000000000001E-2</v>
      </c>
      <c r="H148" s="73">
        <f>'Industry-Sector'!G90</f>
        <v>0.1439</v>
      </c>
      <c r="I148" s="73">
        <f>'Industry-Sector'!H90</f>
        <v>0.29830000000000001</v>
      </c>
      <c r="J148" s="75">
        <f>'Industry-Sector'!L90</f>
        <v>0.7</v>
      </c>
      <c r="K148" s="72">
        <f>'Industry-Sector'!M90</f>
        <v>70.67</v>
      </c>
      <c r="L148" s="72">
        <f>'Industry-Sector'!N90</f>
        <v>829.12</v>
      </c>
      <c r="M148" s="72" t="str">
        <f>'Industry-Sector'!O90</f>
        <v>18.00</v>
      </c>
      <c r="N148" s="72">
        <f>'Industry-Sector'!P90</f>
        <v>15.7</v>
      </c>
      <c r="O148" s="72" t="str">
        <f>'Industry-Sector'!Q90</f>
        <v>2.04</v>
      </c>
      <c r="P148" s="72">
        <f>'Industry-Sector'!R90</f>
        <v>1.85</v>
      </c>
      <c r="Q148" s="72">
        <f>'Industry-Sector'!S90</f>
        <v>3.15</v>
      </c>
      <c r="R148" s="72" t="str">
        <f>'Industry-Sector'!U90</f>
        <v>15.93</v>
      </c>
      <c r="S148" s="72" t="str">
        <f>'Industry-Sector'!W90</f>
        <v>8.80%</v>
      </c>
    </row>
    <row r="149" spans="3:19" ht="13.8" customHeight="1" x14ac:dyDescent="0.25">
      <c r="C149" s="74" t="str">
        <f>'Industry-Sector'!B130</f>
        <v>Specialty Industrial Machinery</v>
      </c>
      <c r="D149" s="73">
        <f>'Industry-Sector'!C130</f>
        <v>-1.21E-2</v>
      </c>
      <c r="E149" s="73">
        <f>'Industry-Sector'!D130</f>
        <v>2.5000000000000001E-3</v>
      </c>
      <c r="F149" s="73">
        <f>'Industry-Sector'!E130</f>
        <v>-7.6499999999999999E-2</v>
      </c>
      <c r="G149" s="73">
        <f>'Industry-Sector'!F130</f>
        <v>-0.123</v>
      </c>
      <c r="H149" s="73">
        <f>'Industry-Sector'!G130</f>
        <v>4.0000000000000001E-3</v>
      </c>
      <c r="I149" s="73">
        <f>'Industry-Sector'!H130</f>
        <v>-4.4999999999999997E-3</v>
      </c>
      <c r="J149" s="75">
        <f>'Industry-Sector'!L130</f>
        <v>0.56000000000000005</v>
      </c>
      <c r="K149" s="72">
        <f>'Industry-Sector'!M130</f>
        <v>83.46</v>
      </c>
      <c r="L149" s="72">
        <f>'Industry-Sector'!N130</f>
        <v>790.66</v>
      </c>
      <c r="M149" s="72" t="str">
        <f>'Industry-Sector'!O130</f>
        <v>24.82</v>
      </c>
      <c r="N149" s="72">
        <f>'Industry-Sector'!P130</f>
        <v>19.670000000000002</v>
      </c>
      <c r="O149" s="72" t="str">
        <f>'Industry-Sector'!Q130</f>
        <v>2.45</v>
      </c>
      <c r="P149" s="72">
        <f>'Industry-Sector'!R130</f>
        <v>3.15</v>
      </c>
      <c r="Q149" s="72">
        <f>'Industry-Sector'!S130</f>
        <v>4.58</v>
      </c>
      <c r="R149" s="72" t="str">
        <f>'Industry-Sector'!U130</f>
        <v>27.26</v>
      </c>
      <c r="S149" s="72" t="str">
        <f>'Industry-Sector'!W130</f>
        <v>10.13%</v>
      </c>
    </row>
    <row r="150" spans="3:19" ht="13.8" customHeight="1" x14ac:dyDescent="0.25">
      <c r="C150" s="74" t="str">
        <f>'Industry-Sector'!B77</f>
        <v>Lumber &amp; Wood Production</v>
      </c>
      <c r="D150" s="73">
        <f>'Industry-Sector'!C77</f>
        <v>2.7000000000000001E-3</v>
      </c>
      <c r="E150" s="73">
        <f>'Industry-Sector'!D77</f>
        <v>1.2699999999999999E-2</v>
      </c>
      <c r="F150" s="73">
        <f>'Industry-Sector'!E77</f>
        <v>-6.3299999999999995E-2</v>
      </c>
      <c r="G150" s="73">
        <f>'Industry-Sector'!F77</f>
        <v>-0.1525</v>
      </c>
      <c r="H150" s="73">
        <f>'Industry-Sector'!G77</f>
        <v>-0.12609999999999999</v>
      </c>
      <c r="I150" s="73">
        <f>'Industry-Sector'!H77</f>
        <v>-0.1016</v>
      </c>
      <c r="J150" s="75">
        <f>'Industry-Sector'!L77</f>
        <v>1.03</v>
      </c>
      <c r="K150" s="72">
        <f>'Industry-Sector'!M77</f>
        <v>0</v>
      </c>
      <c r="L150" s="72">
        <f>'Industry-Sector'!N77</f>
        <v>19.46</v>
      </c>
      <c r="M150" s="72" t="str">
        <f>'Industry-Sector'!O77</f>
        <v>26.79</v>
      </c>
      <c r="N150" s="72">
        <f>'Industry-Sector'!P77</f>
        <v>13.36</v>
      </c>
      <c r="O150" s="72" t="str">
        <f>'Industry-Sector'!Q77</f>
        <v>-</v>
      </c>
      <c r="P150" s="72">
        <f>'Industry-Sector'!R77</f>
        <v>1.29</v>
      </c>
      <c r="Q150" s="72">
        <f>'Industry-Sector'!S77</f>
        <v>1.64</v>
      </c>
      <c r="R150" s="72" t="str">
        <f>'Industry-Sector'!U77</f>
        <v>25.79</v>
      </c>
      <c r="S150" s="72" t="str">
        <f>'Industry-Sector'!W77</f>
        <v>-</v>
      </c>
    </row>
    <row r="151" spans="3:19" ht="13.8" customHeight="1" x14ac:dyDescent="0.25">
      <c r="C151" s="74" t="str">
        <f>'Industry-Sector'!B141</f>
        <v>Uranium</v>
      </c>
      <c r="D151" s="73">
        <f>'Industry-Sector'!C141</f>
        <v>-6.0000000000000001E-3</v>
      </c>
      <c r="E151" s="73">
        <f>'Industry-Sector'!D141</f>
        <v>3.5299999999999998E-2</v>
      </c>
      <c r="F151" s="73">
        <f>'Industry-Sector'!E141</f>
        <v>-0.12809999999999999</v>
      </c>
      <c r="G151" s="73">
        <f>'Industry-Sector'!F141</f>
        <v>-0.26400000000000001</v>
      </c>
      <c r="H151" s="73">
        <f>'Industry-Sector'!G141</f>
        <v>2.41E-2</v>
      </c>
      <c r="I151" s="73">
        <f>'Industry-Sector'!H141</f>
        <v>-0.04</v>
      </c>
      <c r="J151" s="75">
        <f>'Industry-Sector'!L141</f>
        <v>1.02</v>
      </c>
      <c r="K151" s="72">
        <f>'Industry-Sector'!M141</f>
        <v>84.85</v>
      </c>
      <c r="L151" s="72">
        <f>'Industry-Sector'!N141</f>
        <v>28.12</v>
      </c>
      <c r="M151" s="72" t="str">
        <f>'Industry-Sector'!O141</f>
        <v>144.17</v>
      </c>
      <c r="N151" s="72">
        <f>'Industry-Sector'!P141</f>
        <v>35.14</v>
      </c>
      <c r="O151" s="72" t="str">
        <f>'Industry-Sector'!Q141</f>
        <v>3.13</v>
      </c>
      <c r="P151" s="72">
        <f>'Industry-Sector'!R141</f>
        <v>9.49</v>
      </c>
      <c r="Q151" s="72">
        <f>'Industry-Sector'!S141</f>
        <v>3.57</v>
      </c>
      <c r="R151" s="72" t="str">
        <f>'Industry-Sector'!U141</f>
        <v>61.23</v>
      </c>
      <c r="S151" s="72" t="str">
        <f>'Industry-Sector'!W141</f>
        <v>46.09%</v>
      </c>
    </row>
    <row r="152" spans="3:19" ht="13.8" customHeight="1" x14ac:dyDescent="0.25">
      <c r="C152" s="74" t="str">
        <f>'Industry-Sector'!B105</f>
        <v>Recreational Vehicles</v>
      </c>
      <c r="D152" s="73">
        <f>'Industry-Sector'!C105</f>
        <v>-1.8599999999999998E-2</v>
      </c>
      <c r="E152" s="73">
        <f>'Industry-Sector'!D105</f>
        <v>-8.9999999999999993E-3</v>
      </c>
      <c r="F152" s="73">
        <f>'Industry-Sector'!E105</f>
        <v>-0.13850000000000001</v>
      </c>
      <c r="G152" s="73">
        <f>'Industry-Sector'!F105</f>
        <v>-0.25829999999999997</v>
      </c>
      <c r="H152" s="73">
        <f>'Industry-Sector'!G105</f>
        <v>-0.31019999999999998</v>
      </c>
      <c r="I152" s="73">
        <f>'Industry-Sector'!H105</f>
        <v>-0.35449999999999998</v>
      </c>
      <c r="J152" s="75">
        <f>'Industry-Sector'!L105</f>
        <v>0.42</v>
      </c>
      <c r="K152" s="72">
        <f>'Industry-Sector'!M105</f>
        <v>5.89</v>
      </c>
      <c r="L152" s="72">
        <f>'Industry-Sector'!N105</f>
        <v>21.04</v>
      </c>
      <c r="M152" s="72" t="str">
        <f>'Industry-Sector'!O105</f>
        <v>19.47</v>
      </c>
      <c r="N152" s="72">
        <f>'Industry-Sector'!P105</f>
        <v>11.37</v>
      </c>
      <c r="O152" s="72" t="str">
        <f>'Industry-Sector'!Q105</f>
        <v>2.56</v>
      </c>
      <c r="P152" s="72">
        <f>'Industry-Sector'!R105</f>
        <v>0.51</v>
      </c>
      <c r="Q152" s="72">
        <f>'Industry-Sector'!S105</f>
        <v>1.48</v>
      </c>
      <c r="R152" s="72" t="str">
        <f>'Industry-Sector'!U105</f>
        <v>8.41</v>
      </c>
      <c r="S152" s="72" t="str">
        <f>'Industry-Sector'!W105</f>
        <v>7.60%</v>
      </c>
    </row>
    <row r="153" spans="3:19" ht="13.8" customHeight="1" x14ac:dyDescent="0.25">
      <c r="C153" s="74" t="str">
        <f>'Industry-Sector'!B94</f>
        <v>Packaged Foods</v>
      </c>
      <c r="D153" s="73">
        <f>'Industry-Sector'!C94</f>
        <v>-6.1000000000000004E-3</v>
      </c>
      <c r="E153" s="73">
        <f>'Industry-Sector'!D94</f>
        <v>-1.26E-2</v>
      </c>
      <c r="F153" s="73">
        <f>'Industry-Sector'!E94</f>
        <v>2.0999999999999999E-3</v>
      </c>
      <c r="G153" s="73">
        <f>'Industry-Sector'!F94</f>
        <v>-7.7499999999999999E-2</v>
      </c>
      <c r="H153" s="73">
        <f>'Industry-Sector'!G94</f>
        <v>-9.9199999999999997E-2</v>
      </c>
      <c r="I153" s="73">
        <f>'Industry-Sector'!H94</f>
        <v>-2.5999999999999999E-2</v>
      </c>
      <c r="J153" s="75">
        <f>'Industry-Sector'!L94</f>
        <v>0.76</v>
      </c>
      <c r="K153" s="72">
        <f>'Industry-Sector'!M94</f>
        <v>56.69</v>
      </c>
      <c r="L153" s="72">
        <f>'Industry-Sector'!N94</f>
        <v>264.88</v>
      </c>
      <c r="M153" s="72" t="str">
        <f>'Industry-Sector'!O94</f>
        <v>18.63</v>
      </c>
      <c r="N153" s="72">
        <f>'Industry-Sector'!P94</f>
        <v>14.38</v>
      </c>
      <c r="O153" s="72" t="str">
        <f>'Industry-Sector'!Q94</f>
        <v>3.69</v>
      </c>
      <c r="P153" s="72">
        <f>'Industry-Sector'!R94</f>
        <v>1.25</v>
      </c>
      <c r="Q153" s="72">
        <f>'Industry-Sector'!S94</f>
        <v>2</v>
      </c>
      <c r="R153" s="72" t="str">
        <f>'Industry-Sector'!U94</f>
        <v>13.59</v>
      </c>
      <c r="S153" s="72" t="str">
        <f>'Industry-Sector'!W94</f>
        <v>5.05%</v>
      </c>
    </row>
    <row r="154" spans="3:19" ht="13.8" customHeight="1" x14ac:dyDescent="0.25">
      <c r="C154" s="74" t="str">
        <f>'Industry-Sector'!B122</f>
        <v>Semiconductors</v>
      </c>
      <c r="D154" s="73">
        <f>'Industry-Sector'!C122</f>
        <v>-2.5700000000000001E-2</v>
      </c>
      <c r="E154" s="73">
        <f>'Industry-Sector'!D122</f>
        <v>4.3099999999999999E-2</v>
      </c>
      <c r="F154" s="73">
        <f>'Industry-Sector'!E122</f>
        <v>-0.15260000000000001</v>
      </c>
      <c r="G154" s="73">
        <f>'Industry-Sector'!F122</f>
        <v>-0.1109</v>
      </c>
      <c r="H154" s="73">
        <f>'Industry-Sector'!G122</f>
        <v>-2.5600000000000001E-2</v>
      </c>
      <c r="I154" s="73">
        <f>'Industry-Sector'!H122</f>
        <v>0.16550000000000001</v>
      </c>
      <c r="J154" s="75">
        <f>'Industry-Sector'!L122</f>
        <v>0.93</v>
      </c>
      <c r="K154" s="72">
        <f>'Industry-Sector'!M122</f>
        <v>638.6</v>
      </c>
      <c r="L154" s="72">
        <f>'Industry-Sector'!N122</f>
        <v>5941.8</v>
      </c>
      <c r="M154" s="72" t="str">
        <f>'Industry-Sector'!O122</f>
        <v>38.85</v>
      </c>
      <c r="N154" s="72">
        <f>'Industry-Sector'!P122</f>
        <v>19.27</v>
      </c>
      <c r="O154" s="72" t="str">
        <f>'Industry-Sector'!Q122</f>
        <v>1.43</v>
      </c>
      <c r="P154" s="72">
        <f>'Industry-Sector'!R122</f>
        <v>10.64</v>
      </c>
      <c r="Q154" s="72">
        <f>'Industry-Sector'!S122</f>
        <v>8.58</v>
      </c>
      <c r="R154" s="72" t="str">
        <f>'Industry-Sector'!U122</f>
        <v>41.52</v>
      </c>
      <c r="S154" s="72" t="str">
        <f>'Industry-Sector'!W122</f>
        <v>27.21%</v>
      </c>
    </row>
    <row r="155" spans="3:19" ht="13.8" customHeight="1" x14ac:dyDescent="0.25">
      <c r="C155" s="74" t="str">
        <f>'Industry-Sector'!B59</f>
        <v>Health Information Services</v>
      </c>
      <c r="D155" s="73">
        <f>'Industry-Sector'!C59</f>
        <v>-7.4000000000000003E-3</v>
      </c>
      <c r="E155" s="73">
        <f>'Industry-Sector'!D59</f>
        <v>1.44E-2</v>
      </c>
      <c r="F155" s="73">
        <f>'Industry-Sector'!E59</f>
        <v>-0.12939999999999999</v>
      </c>
      <c r="G155" s="73">
        <f>'Industry-Sector'!F59</f>
        <v>2.1399999999999999E-2</v>
      </c>
      <c r="H155" s="73">
        <f>'Industry-Sector'!G59</f>
        <v>6.8199999999999997E-2</v>
      </c>
      <c r="I155" s="73">
        <f>'Industry-Sector'!H59</f>
        <v>-2.75E-2</v>
      </c>
      <c r="J155" s="75">
        <f>'Industry-Sector'!L59</f>
        <v>0.7</v>
      </c>
      <c r="K155" s="72">
        <f>'Industry-Sector'!M59</f>
        <v>52.73</v>
      </c>
      <c r="L155" s="72">
        <f>'Industry-Sector'!N59</f>
        <v>112.92</v>
      </c>
      <c r="M155" s="72" t="str">
        <f>'Industry-Sector'!O59</f>
        <v>74.73</v>
      </c>
      <c r="N155" s="72">
        <f>'Industry-Sector'!P59</f>
        <v>28.45</v>
      </c>
      <c r="O155" s="72" t="str">
        <f>'Industry-Sector'!Q59</f>
        <v>4.62</v>
      </c>
      <c r="P155" s="72">
        <f>'Industry-Sector'!R59</f>
        <v>2.7</v>
      </c>
      <c r="Q155" s="72">
        <f>'Industry-Sector'!S59</f>
        <v>3.91</v>
      </c>
      <c r="R155" s="72" t="str">
        <f>'Industry-Sector'!U59</f>
        <v>28.30</v>
      </c>
      <c r="S155" s="72" t="str">
        <f>'Industry-Sector'!W59</f>
        <v>16.18%</v>
      </c>
    </row>
    <row r="156" spans="3:19" ht="13.8" customHeight="1" x14ac:dyDescent="0.25">
      <c r="C156" s="74" t="str">
        <f>'Industry-Sector'!B145</f>
        <v>Utilities - Regulated Gas</v>
      </c>
      <c r="D156" s="73">
        <f>'Industry-Sector'!C145</f>
        <v>-6.1000000000000004E-3</v>
      </c>
      <c r="E156" s="73">
        <f>'Industry-Sector'!D145</f>
        <v>1.2E-2</v>
      </c>
      <c r="F156" s="73">
        <f>'Industry-Sector'!E145</f>
        <v>-7.6E-3</v>
      </c>
      <c r="G156" s="73">
        <f>'Industry-Sector'!F145</f>
        <v>3.0800000000000001E-2</v>
      </c>
      <c r="H156" s="73">
        <f>'Industry-Sector'!G145</f>
        <v>7.7100000000000002E-2</v>
      </c>
      <c r="I156" s="73">
        <f>'Industry-Sector'!H145</f>
        <v>0.1527</v>
      </c>
      <c r="J156" s="75">
        <f>'Industry-Sector'!L145</f>
        <v>1.06</v>
      </c>
      <c r="K156" s="72">
        <f>'Industry-Sector'!M145</f>
        <v>17.29</v>
      </c>
      <c r="L156" s="72">
        <f>'Industry-Sector'!N145</f>
        <v>88.11</v>
      </c>
      <c r="M156" s="72" t="str">
        <f>'Industry-Sector'!O145</f>
        <v>22.06</v>
      </c>
      <c r="N156" s="72">
        <f>'Industry-Sector'!P145</f>
        <v>14.93</v>
      </c>
      <c r="O156" s="72" t="str">
        <f>'Industry-Sector'!Q145</f>
        <v>2.72</v>
      </c>
      <c r="P156" s="72">
        <f>'Industry-Sector'!R145</f>
        <v>2.06</v>
      </c>
      <c r="Q156" s="72">
        <f>'Industry-Sector'!S145</f>
        <v>1.86</v>
      </c>
      <c r="R156" s="72" t="str">
        <f>'Industry-Sector'!U145</f>
        <v>54.24</v>
      </c>
      <c r="S156" s="72" t="str">
        <f>'Industry-Sector'!W145</f>
        <v>8.10%</v>
      </c>
    </row>
    <row r="157" spans="3:19" ht="13.8" customHeight="1" x14ac:dyDescent="0.25">
      <c r="C157" s="74" t="str">
        <f>'Industry-Sector'!B91</f>
        <v>Oil &amp; Gas Refining &amp; Marketing</v>
      </c>
      <c r="D157" s="73">
        <f>'Industry-Sector'!C91</f>
        <v>-5.0000000000000001E-3</v>
      </c>
      <c r="E157" s="73">
        <f>'Industry-Sector'!D91</f>
        <v>6.4399999999999999E-2</v>
      </c>
      <c r="F157" s="73">
        <f>'Industry-Sector'!E91</f>
        <v>-2.8299999999999999E-2</v>
      </c>
      <c r="G157" s="73">
        <f>'Industry-Sector'!F91</f>
        <v>5.0000000000000001E-3</v>
      </c>
      <c r="H157" s="73">
        <f>'Industry-Sector'!G91</f>
        <v>-6.6600000000000006E-2</v>
      </c>
      <c r="I157" s="73">
        <f>'Industry-Sector'!H91</f>
        <v>-0.2374</v>
      </c>
      <c r="J157" s="75">
        <f>'Industry-Sector'!L91</f>
        <v>1</v>
      </c>
      <c r="K157" s="72">
        <f>'Industry-Sector'!M91</f>
        <v>28.36</v>
      </c>
      <c r="L157" s="72">
        <f>'Industry-Sector'!N91</f>
        <v>177.71</v>
      </c>
      <c r="M157" s="72" t="str">
        <f>'Industry-Sector'!O91</f>
        <v>18.54</v>
      </c>
      <c r="N157" s="72">
        <f>'Industry-Sector'!P91</f>
        <v>11.01</v>
      </c>
      <c r="O157" s="72" t="str">
        <f>'Industry-Sector'!Q91</f>
        <v>0.80</v>
      </c>
      <c r="P157" s="72">
        <f>'Industry-Sector'!R91</f>
        <v>0.28999999999999998</v>
      </c>
      <c r="Q157" s="72">
        <f>'Industry-Sector'!S91</f>
        <v>1.76</v>
      </c>
      <c r="R157" s="72" t="str">
        <f>'Industry-Sector'!U91</f>
        <v>10.64</v>
      </c>
      <c r="S157" s="72" t="str">
        <f>'Industry-Sector'!W91</f>
        <v>23.04%</v>
      </c>
    </row>
    <row r="158" spans="3:19" ht="13.8" customHeight="1" x14ac:dyDescent="0.25">
      <c r="C158" s="74" t="str">
        <f>'Industry-Sector'!B99</f>
        <v>Pollution &amp; Treatment Controls</v>
      </c>
      <c r="D158" s="73">
        <f>'Industry-Sector'!C99</f>
        <v>-2.9999999999999997E-4</v>
      </c>
      <c r="E158" s="73">
        <f>'Industry-Sector'!D99</f>
        <v>6.4999999999999997E-3</v>
      </c>
      <c r="F158" s="73">
        <f>'Industry-Sector'!E99</f>
        <v>-4.6800000000000001E-2</v>
      </c>
      <c r="G158" s="73">
        <f>'Industry-Sector'!F99</f>
        <v>-0.1231</v>
      </c>
      <c r="H158" s="73">
        <f>'Industry-Sector'!G99</f>
        <v>-8.4500000000000006E-2</v>
      </c>
      <c r="I158" s="73">
        <f>'Industry-Sector'!H99</f>
        <v>0.1109</v>
      </c>
      <c r="J158" s="75">
        <f>'Industry-Sector'!L99</f>
        <v>1.03</v>
      </c>
      <c r="K158" s="72">
        <f>'Industry-Sector'!M99</f>
        <v>9.3699999999999992</v>
      </c>
      <c r="L158" s="72">
        <f>'Industry-Sector'!N99</f>
        <v>41.49</v>
      </c>
      <c r="M158" s="72" t="str">
        <f>'Industry-Sector'!O99</f>
        <v>29.28</v>
      </c>
      <c r="N158" s="72">
        <f>'Industry-Sector'!P99</f>
        <v>22.56</v>
      </c>
      <c r="O158" s="72" t="str">
        <f>'Industry-Sector'!Q99</f>
        <v>2.85</v>
      </c>
      <c r="P158" s="72">
        <f>'Industry-Sector'!R99</f>
        <v>3.71</v>
      </c>
      <c r="Q158" s="72">
        <f>'Industry-Sector'!S99</f>
        <v>6.86</v>
      </c>
      <c r="R158" s="72" t="str">
        <f>'Industry-Sector'!U99</f>
        <v>30.38</v>
      </c>
      <c r="S158" s="72" t="str">
        <f>'Industry-Sector'!W99</f>
        <v>10.26%</v>
      </c>
    </row>
    <row r="159" spans="3:19" ht="13.8" customHeight="1" x14ac:dyDescent="0.25">
      <c r="C159" s="74" t="str">
        <f>'Industry-Sector'!B74</f>
        <v>Internet Retail</v>
      </c>
      <c r="D159" s="73">
        <f>'Industry-Sector'!C74</f>
        <v>-1.9699999999999999E-2</v>
      </c>
      <c r="E159" s="73">
        <f>'Industry-Sector'!D74</f>
        <v>-4.3E-3</v>
      </c>
      <c r="F159" s="73">
        <f>'Industry-Sector'!E74</f>
        <v>-0.10970000000000001</v>
      </c>
      <c r="G159" s="73">
        <f>'Industry-Sector'!F74</f>
        <v>-6.8400000000000002E-2</v>
      </c>
      <c r="H159" s="73">
        <f>'Industry-Sector'!G74</f>
        <v>0.1118</v>
      </c>
      <c r="I159" s="73">
        <f>'Industry-Sector'!H74</f>
        <v>0.16450000000000001</v>
      </c>
      <c r="J159" s="75">
        <f>'Industry-Sector'!L74</f>
        <v>0.88</v>
      </c>
      <c r="K159" s="72">
        <f>'Industry-Sector'!M74</f>
        <v>135.43</v>
      </c>
      <c r="L159" s="72">
        <f>'Industry-Sector'!N74</f>
        <v>2915.34</v>
      </c>
      <c r="M159" s="72" t="str">
        <f>'Industry-Sector'!O74</f>
        <v>29.02</v>
      </c>
      <c r="N159" s="72">
        <f>'Industry-Sector'!P74</f>
        <v>20.57</v>
      </c>
      <c r="O159" s="72" t="str">
        <f>'Industry-Sector'!Q74</f>
        <v>1.31</v>
      </c>
      <c r="P159" s="72">
        <f>'Industry-Sector'!R74</f>
        <v>2.57</v>
      </c>
      <c r="Q159" s="72">
        <f>'Industry-Sector'!S74</f>
        <v>5.5</v>
      </c>
      <c r="R159" s="72" t="str">
        <f>'Industry-Sector'!U74</f>
        <v>50.38</v>
      </c>
      <c r="S159" s="72" t="str">
        <f>'Industry-Sector'!W74</f>
        <v>22.17%</v>
      </c>
    </row>
    <row r="160" spans="3:19" ht="13.8" customHeight="1" x14ac:dyDescent="0.25">
      <c r="C160" s="74" t="str">
        <f>'Industry-Sector'!B14</f>
        <v>Banks - Diversified</v>
      </c>
      <c r="D160" s="73">
        <f>'Industry-Sector'!C14</f>
        <v>8.3000000000000001E-3</v>
      </c>
      <c r="E160" s="73">
        <f>'Industry-Sector'!D14</f>
        <v>4.9500000000000002E-2</v>
      </c>
      <c r="F160" s="73">
        <f>'Industry-Sector'!E14</f>
        <v>-5.3400000000000003E-2</v>
      </c>
      <c r="G160" s="73">
        <f>'Industry-Sector'!F14</f>
        <v>3.2599999999999997E-2</v>
      </c>
      <c r="H160" s="73">
        <f>'Industry-Sector'!G14</f>
        <v>0.17</v>
      </c>
      <c r="I160" s="73">
        <f>'Industry-Sector'!H14</f>
        <v>0.25750000000000001</v>
      </c>
      <c r="J160" s="75">
        <f>'Industry-Sector'!L14</f>
        <v>1.1399999999999999</v>
      </c>
      <c r="K160" s="72">
        <f>'Industry-Sector'!M14</f>
        <v>151.21</v>
      </c>
      <c r="L160" s="72">
        <f>'Industry-Sector'!N14</f>
        <v>2749.66</v>
      </c>
      <c r="M160" s="72" t="str">
        <f>'Industry-Sector'!O14</f>
        <v>12.05</v>
      </c>
      <c r="N160" s="72">
        <f>'Industry-Sector'!P14</f>
        <v>9.94</v>
      </c>
      <c r="O160" s="72" t="str">
        <f>'Industry-Sector'!Q14</f>
        <v>1.07</v>
      </c>
      <c r="P160" s="72">
        <f>'Industry-Sector'!R14</f>
        <v>1.5</v>
      </c>
      <c r="Q160" s="72">
        <f>'Industry-Sector'!S14</f>
        <v>1.34</v>
      </c>
      <c r="R160" s="72" t="str">
        <f>'Industry-Sector'!U14</f>
        <v>9.88</v>
      </c>
      <c r="S160" s="72" t="str">
        <f>'Industry-Sector'!W14</f>
        <v>11.24%</v>
      </c>
    </row>
    <row r="161" spans="3:19" ht="13.8" customHeight="1" x14ac:dyDescent="0.25">
      <c r="C161" s="74" t="str">
        <f>'Industry-Sector'!B36</f>
        <v>Diagnostics &amp; Research</v>
      </c>
      <c r="D161" s="73">
        <f>'Industry-Sector'!C36</f>
        <v>1.1000000000000001E-3</v>
      </c>
      <c r="E161" s="73">
        <f>'Industry-Sector'!D36</f>
        <v>1.7899999999999999E-2</v>
      </c>
      <c r="F161" s="73">
        <f>'Industry-Sector'!E36</f>
        <v>-2.46E-2</v>
      </c>
      <c r="G161" s="73">
        <f>'Industry-Sector'!F36</f>
        <v>-6.9500000000000006E-2</v>
      </c>
      <c r="H161" s="73">
        <f>'Industry-Sector'!G36</f>
        <v>-0.15229999999999999</v>
      </c>
      <c r="I161" s="73">
        <f>'Industry-Sector'!H36</f>
        <v>-0.11650000000000001</v>
      </c>
      <c r="J161" s="75">
        <f>'Industry-Sector'!L36</f>
        <v>0.64</v>
      </c>
      <c r="K161" s="72">
        <f>'Industry-Sector'!M36</f>
        <v>41.93</v>
      </c>
      <c r="L161" s="72">
        <f>'Industry-Sector'!N36</f>
        <v>667</v>
      </c>
      <c r="M161" s="72" t="str">
        <f>'Industry-Sector'!O36</f>
        <v>36.46</v>
      </c>
      <c r="N161" s="72">
        <f>'Industry-Sector'!P36</f>
        <v>21.91</v>
      </c>
      <c r="O161" s="72" t="str">
        <f>'Industry-Sector'!Q36</f>
        <v>3.58</v>
      </c>
      <c r="P161" s="72">
        <f>'Industry-Sector'!R36</f>
        <v>4.1399999999999997</v>
      </c>
      <c r="Q161" s="72">
        <f>'Industry-Sector'!S36</f>
        <v>3.81</v>
      </c>
      <c r="R161" s="72" t="str">
        <f>'Industry-Sector'!U36</f>
        <v>27.11</v>
      </c>
      <c r="S161" s="72" t="str">
        <f>'Industry-Sector'!W36</f>
        <v>10.19%</v>
      </c>
    </row>
    <row r="162" spans="3:19" ht="13.8" customHeight="1" x14ac:dyDescent="0.25">
      <c r="C162" s="74" t="str">
        <f>'Industry-Sector'!B133</f>
        <v>Steel</v>
      </c>
      <c r="D162" s="73">
        <f>'Industry-Sector'!C133</f>
        <v>4.8999999999999998E-3</v>
      </c>
      <c r="E162" s="73">
        <f>'Industry-Sector'!D133</f>
        <v>3.2599999999999997E-2</v>
      </c>
      <c r="F162" s="73">
        <f>'Industry-Sector'!E133</f>
        <v>1.1900000000000001E-2</v>
      </c>
      <c r="G162" s="73">
        <f>'Industry-Sector'!F133</f>
        <v>2.5100000000000001E-2</v>
      </c>
      <c r="H162" s="73">
        <f>'Industry-Sector'!G133</f>
        <v>-3.3E-3</v>
      </c>
      <c r="I162" s="73">
        <f>'Industry-Sector'!H133</f>
        <v>-0.16969999999999999</v>
      </c>
      <c r="J162" s="75">
        <f>'Industry-Sector'!L133</f>
        <v>1.91</v>
      </c>
      <c r="K162" s="72">
        <f>'Industry-Sector'!M133</f>
        <v>96.47</v>
      </c>
      <c r="L162" s="72">
        <f>'Industry-Sector'!N133</f>
        <v>145.84</v>
      </c>
      <c r="M162" s="72" t="str">
        <f>'Industry-Sector'!O133</f>
        <v>17.92</v>
      </c>
      <c r="N162" s="72">
        <f>'Industry-Sector'!P133</f>
        <v>10.09</v>
      </c>
      <c r="O162" s="72" t="str">
        <f>'Industry-Sector'!Q133</f>
        <v>0.80</v>
      </c>
      <c r="P162" s="72">
        <f>'Industry-Sector'!R133</f>
        <v>0.54</v>
      </c>
      <c r="Q162" s="72">
        <f>'Industry-Sector'!S133</f>
        <v>0.84</v>
      </c>
      <c r="R162" s="72" t="str">
        <f>'Industry-Sector'!U133</f>
        <v>32.29</v>
      </c>
      <c r="S162" s="72" t="str">
        <f>'Industry-Sector'!W133</f>
        <v>22.49%</v>
      </c>
    </row>
    <row r="163" spans="3:19" ht="13.8" customHeight="1" x14ac:dyDescent="0.25">
      <c r="C163" s="74" t="str">
        <f>'Industry-Sector'!B65</f>
        <v>Infrastructure Operations</v>
      </c>
      <c r="D163" s="73">
        <f>'Industry-Sector'!C65</f>
        <v>5.4000000000000003E-3</v>
      </c>
      <c r="E163" s="73">
        <f>'Industry-Sector'!D65</f>
        <v>3.04E-2</v>
      </c>
      <c r="F163" s="73">
        <f>'Industry-Sector'!E65</f>
        <v>-4.2900000000000001E-2</v>
      </c>
      <c r="G163" s="73">
        <f>'Industry-Sector'!F65</f>
        <v>2.5000000000000001E-3</v>
      </c>
      <c r="H163" s="73">
        <f>'Industry-Sector'!G65</f>
        <v>1.67E-2</v>
      </c>
      <c r="I163" s="73">
        <f>'Industry-Sector'!H65</f>
        <v>0.1673</v>
      </c>
      <c r="J163" s="75">
        <f>'Industry-Sector'!L65</f>
        <v>1.1100000000000001</v>
      </c>
      <c r="K163" s="72">
        <f>'Industry-Sector'!M65</f>
        <v>1.42</v>
      </c>
      <c r="L163" s="72">
        <f>'Industry-Sector'!N65</f>
        <v>35.32</v>
      </c>
      <c r="M163" s="72" t="str">
        <f>'Industry-Sector'!O65</f>
        <v>9.94</v>
      </c>
      <c r="N163" s="72">
        <f>'Industry-Sector'!P65</f>
        <v>148.61000000000001</v>
      </c>
      <c r="O163" s="72" t="str">
        <f>'Industry-Sector'!Q65</f>
        <v>0.76</v>
      </c>
      <c r="P163" s="72">
        <f>'Industry-Sector'!R65</f>
        <v>3.27</v>
      </c>
      <c r="Q163" s="72">
        <f>'Industry-Sector'!S65</f>
        <v>5.21</v>
      </c>
      <c r="R163" s="72" t="str">
        <f>'Industry-Sector'!U65</f>
        <v>35.64</v>
      </c>
      <c r="S163" s="72" t="str">
        <f>'Industry-Sector'!W65</f>
        <v>13.06%</v>
      </c>
    </row>
    <row r="164" spans="3:19" ht="13.8" customHeight="1" x14ac:dyDescent="0.25">
      <c r="C164" s="74" t="str">
        <f>'Industry-Sector'!B100</f>
        <v>Publishing</v>
      </c>
      <c r="D164" s="73">
        <f>'Industry-Sector'!C100</f>
        <v>-4.8999999999999998E-3</v>
      </c>
      <c r="E164" s="73">
        <f>'Industry-Sector'!D100</f>
        <v>-9.1999999999999998E-3</v>
      </c>
      <c r="F164" s="73">
        <f>'Industry-Sector'!E100</f>
        <v>-3.0099999999999998E-2</v>
      </c>
      <c r="G164" s="73">
        <f>'Industry-Sector'!F100</f>
        <v>-6.2399999999999997E-2</v>
      </c>
      <c r="H164" s="73">
        <f>'Industry-Sector'!G100</f>
        <v>1.26E-2</v>
      </c>
      <c r="I164" s="73">
        <f>'Industry-Sector'!H100</f>
        <v>0.16420000000000001</v>
      </c>
      <c r="J164" s="75">
        <f>'Industry-Sector'!L100</f>
        <v>0.99</v>
      </c>
      <c r="K164" s="72">
        <f>'Industry-Sector'!M100</f>
        <v>4.24</v>
      </c>
      <c r="L164" s="72">
        <f>'Industry-Sector'!N100</f>
        <v>22.67</v>
      </c>
      <c r="M164" s="72" t="str">
        <f>'Industry-Sector'!O100</f>
        <v>25.91</v>
      </c>
      <c r="N164" s="72">
        <f>'Industry-Sector'!P100</f>
        <v>17.96</v>
      </c>
      <c r="O164" s="72" t="str">
        <f>'Industry-Sector'!Q100</f>
        <v>2.43</v>
      </c>
      <c r="P164" s="72">
        <f>'Industry-Sector'!R100</f>
        <v>1.66</v>
      </c>
      <c r="Q164" s="72">
        <f>'Industry-Sector'!S100</f>
        <v>2.6</v>
      </c>
      <c r="R164" s="72" t="str">
        <f>'Industry-Sector'!U100</f>
        <v>15.76</v>
      </c>
      <c r="S164" s="72" t="str">
        <f>'Industry-Sector'!W100</f>
        <v>10.67%</v>
      </c>
    </row>
    <row r="165" spans="3:19" ht="13.8" customHeight="1" x14ac:dyDescent="0.25">
      <c r="C165" s="74" t="str">
        <f>'Industry-Sector'!B8</f>
        <v>Apparel Manufacturing</v>
      </c>
      <c r="D165" s="73">
        <f>'Industry-Sector'!C8</f>
        <v>-1.4500000000000001E-2</v>
      </c>
      <c r="E165" s="73">
        <f>'Industry-Sector'!D8</f>
        <v>-2.98E-2</v>
      </c>
      <c r="F165" s="73">
        <f>'Industry-Sector'!E8</f>
        <v>-0.1908</v>
      </c>
      <c r="G165" s="73">
        <f>'Industry-Sector'!F8</f>
        <v>-0.18940000000000001</v>
      </c>
      <c r="H165" s="73">
        <f>'Industry-Sector'!G8</f>
        <v>-9.3899999999999997E-2</v>
      </c>
      <c r="I165" s="73">
        <f>'Industry-Sector'!H8</f>
        <v>-7.9399999999999998E-2</v>
      </c>
      <c r="J165" s="75">
        <f>'Industry-Sector'!L8</f>
        <v>0.92</v>
      </c>
      <c r="K165" s="72">
        <f>'Industry-Sector'!M8</f>
        <v>38.869999999999997</v>
      </c>
      <c r="L165" s="72">
        <f>'Industry-Sector'!N8</f>
        <v>59.4</v>
      </c>
      <c r="M165" s="72" t="str">
        <f>'Industry-Sector'!O8</f>
        <v>24.81</v>
      </c>
      <c r="N165" s="72">
        <f>'Industry-Sector'!P8</f>
        <v>15.29</v>
      </c>
      <c r="O165" s="72" t="str">
        <f>'Industry-Sector'!Q8</f>
        <v>2.01</v>
      </c>
      <c r="P165" s="72">
        <f>'Industry-Sector'!R8</f>
        <v>0.88</v>
      </c>
      <c r="Q165" s="72">
        <f>'Industry-Sector'!S8</f>
        <v>3.12</v>
      </c>
      <c r="R165" s="72" t="str">
        <f>'Industry-Sector'!U8</f>
        <v>11.80</v>
      </c>
      <c r="S165" s="72" t="str">
        <f>'Industry-Sector'!W8</f>
        <v>12.37%</v>
      </c>
    </row>
    <row r="166" spans="3:19" ht="13.8" customHeight="1" x14ac:dyDescent="0.25">
      <c r="C166" s="74" t="str">
        <f>'Industry-Sector'!B112</f>
        <v>REIT - Residential</v>
      </c>
      <c r="D166" s="73">
        <f>'Industry-Sector'!C112</f>
        <v>-1.8E-3</v>
      </c>
      <c r="E166" s="73">
        <f>'Industry-Sector'!D112</f>
        <v>2.3E-3</v>
      </c>
      <c r="F166" s="73">
        <f>'Industry-Sector'!E112</f>
        <v>1.7600000000000001E-2</v>
      </c>
      <c r="G166" s="73">
        <f>'Industry-Sector'!F112</f>
        <v>-1.7299999999999999E-2</v>
      </c>
      <c r="H166" s="73">
        <f>'Industry-Sector'!G112</f>
        <v>-7.9500000000000001E-2</v>
      </c>
      <c r="I166" s="73">
        <f>'Industry-Sector'!H112</f>
        <v>0.1303</v>
      </c>
      <c r="J166" s="75">
        <f>'Industry-Sector'!L112</f>
        <v>1.07</v>
      </c>
      <c r="K166" s="72">
        <f>'Industry-Sector'!M112</f>
        <v>23.25</v>
      </c>
      <c r="L166" s="72">
        <f>'Industry-Sector'!N112</f>
        <v>205.78</v>
      </c>
      <c r="M166" s="72" t="str">
        <f>'Industry-Sector'!O112</f>
        <v>40.24</v>
      </c>
      <c r="N166" s="72">
        <f>'Industry-Sector'!P112</f>
        <v>48.16</v>
      </c>
      <c r="O166" s="72" t="str">
        <f>'Industry-Sector'!Q112</f>
        <v>5.37</v>
      </c>
      <c r="P166" s="72">
        <f>'Industry-Sector'!R112</f>
        <v>8.31</v>
      </c>
      <c r="Q166" s="72">
        <f>'Industry-Sector'!S112</f>
        <v>2.71</v>
      </c>
      <c r="R166" s="72" t="str">
        <f>'Industry-Sector'!U112</f>
        <v>23.38</v>
      </c>
      <c r="S166" s="72" t="str">
        <f>'Industry-Sector'!W112</f>
        <v>7.49%</v>
      </c>
    </row>
    <row r="167" spans="3:19" ht="13.8" customHeight="1" x14ac:dyDescent="0.25">
      <c r="C167" s="74" t="str">
        <f>'Industry-Sector'!B9</f>
        <v>Apparel Retail</v>
      </c>
      <c r="D167" s="73">
        <f>'Industry-Sector'!C9</f>
        <v>-2.7000000000000001E-3</v>
      </c>
      <c r="E167" s="73">
        <f>'Industry-Sector'!D9</f>
        <v>-1.14E-2</v>
      </c>
      <c r="F167" s="73">
        <f>'Industry-Sector'!E9</f>
        <v>-0.1023</v>
      </c>
      <c r="G167" s="73">
        <f>'Industry-Sector'!F9</f>
        <v>-0.15379999999999999</v>
      </c>
      <c r="H167" s="73">
        <f>'Industry-Sector'!G9</f>
        <v>-7.9600000000000004E-2</v>
      </c>
      <c r="I167" s="73">
        <f>'Industry-Sector'!H9</f>
        <v>-4.99E-2</v>
      </c>
      <c r="J167" s="75">
        <f>'Industry-Sector'!L9</f>
        <v>1.18</v>
      </c>
      <c r="K167" s="72">
        <f>'Industry-Sector'!M9</f>
        <v>49.88</v>
      </c>
      <c r="L167" s="72">
        <f>'Industry-Sector'!N9</f>
        <v>258.77</v>
      </c>
      <c r="M167" s="72" t="str">
        <f>'Industry-Sector'!O9</f>
        <v>21.29</v>
      </c>
      <c r="N167" s="72">
        <f>'Industry-Sector'!P9</f>
        <v>18.3</v>
      </c>
      <c r="O167" s="72" t="str">
        <f>'Industry-Sector'!Q9</f>
        <v>2.30</v>
      </c>
      <c r="P167" s="72">
        <f>'Industry-Sector'!R9</f>
        <v>1.54</v>
      </c>
      <c r="Q167" s="72">
        <f>'Industry-Sector'!S9</f>
        <v>7.06</v>
      </c>
      <c r="R167" s="72" t="str">
        <f>'Industry-Sector'!U9</f>
        <v>23.53</v>
      </c>
      <c r="S167" s="72" t="str">
        <f>'Industry-Sector'!W9</f>
        <v>9.27%</v>
      </c>
    </row>
    <row r="168" spans="3:19" ht="13.8" customHeight="1" x14ac:dyDescent="0.25">
      <c r="C168" s="74" t="str">
        <f>'Industry-Sector'!B55</f>
        <v>Furnishings, Fixtures &amp; Appliances</v>
      </c>
      <c r="D168" s="73">
        <f>'Industry-Sector'!C55</f>
        <v>-1.6899999999999998E-2</v>
      </c>
      <c r="E168" s="73">
        <f>'Industry-Sector'!D55</f>
        <v>-1.3100000000000001E-2</v>
      </c>
      <c r="F168" s="73">
        <f>'Industry-Sector'!E55</f>
        <v>-0.16919999999999999</v>
      </c>
      <c r="G168" s="73">
        <f>'Industry-Sector'!F55</f>
        <v>-0.15040000000000001</v>
      </c>
      <c r="H168" s="73">
        <f>'Industry-Sector'!G55</f>
        <v>-0.14230000000000001</v>
      </c>
      <c r="I168" s="73">
        <f>'Industry-Sector'!H55</f>
        <v>-3.8999999999999998E-3</v>
      </c>
      <c r="J168" s="75">
        <f>'Industry-Sector'!L55</f>
        <v>1.04</v>
      </c>
      <c r="K168" s="72">
        <f>'Industry-Sector'!M55</f>
        <v>20.71</v>
      </c>
      <c r="L168" s="72">
        <f>'Industry-Sector'!N55</f>
        <v>52.75</v>
      </c>
      <c r="M168" s="72" t="str">
        <f>'Industry-Sector'!O55</f>
        <v>21.95</v>
      </c>
      <c r="N168" s="72">
        <f>'Industry-Sector'!P55</f>
        <v>11.92</v>
      </c>
      <c r="O168" s="72" t="str">
        <f>'Industry-Sector'!Q55</f>
        <v>1.81</v>
      </c>
      <c r="P168" s="72">
        <f>'Industry-Sector'!R55</f>
        <v>0.73</v>
      </c>
      <c r="Q168" s="72">
        <f>'Industry-Sector'!S55</f>
        <v>2.23</v>
      </c>
      <c r="R168" s="72" t="str">
        <f>'Industry-Sector'!U55</f>
        <v>15.92</v>
      </c>
      <c r="S168" s="72" t="str">
        <f>'Industry-Sector'!W55</f>
        <v>12.15%</v>
      </c>
    </row>
    <row r="169" spans="3:19" ht="13.8" customHeight="1" x14ac:dyDescent="0.25">
      <c r="C169" s="74" t="str">
        <f>'Industry-Sector'!B104</f>
        <v>Real Estate Services</v>
      </c>
      <c r="D169" s="73">
        <f>'Industry-Sector'!C104</f>
        <v>-2.9100000000000001E-2</v>
      </c>
      <c r="E169" s="73">
        <f>'Industry-Sector'!D104</f>
        <v>7.1999999999999998E-3</v>
      </c>
      <c r="F169" s="73">
        <f>'Industry-Sector'!E104</f>
        <v>-2.9499999999999998E-2</v>
      </c>
      <c r="G169" s="73">
        <f>'Industry-Sector'!F104</f>
        <v>-4.7699999999999999E-2</v>
      </c>
      <c r="H169" s="73">
        <f>'Industry-Sector'!G104</f>
        <v>5.5100000000000003E-2</v>
      </c>
      <c r="I169" s="73">
        <f>'Industry-Sector'!H104</f>
        <v>0.1721</v>
      </c>
      <c r="J169" s="75">
        <f>'Industry-Sector'!L104</f>
        <v>0.83</v>
      </c>
      <c r="K169" s="72">
        <f>'Industry-Sector'!M104</f>
        <v>82.54</v>
      </c>
      <c r="L169" s="72">
        <f>'Industry-Sector'!N104</f>
        <v>143.80000000000001</v>
      </c>
      <c r="M169" s="72" t="str">
        <f>'Industry-Sector'!O104</f>
        <v>52.15</v>
      </c>
      <c r="N169" s="72">
        <f>'Industry-Sector'!P104</f>
        <v>21.11</v>
      </c>
      <c r="O169" s="72" t="str">
        <f>'Industry-Sector'!Q104</f>
        <v>2.19</v>
      </c>
      <c r="P169" s="72">
        <f>'Industry-Sector'!R104</f>
        <v>1.1499999999999999</v>
      </c>
      <c r="Q169" s="72">
        <f>'Industry-Sector'!S104</f>
        <v>3</v>
      </c>
      <c r="R169" s="72" t="str">
        <f>'Industry-Sector'!U104</f>
        <v>35.82</v>
      </c>
      <c r="S169" s="72" t="str">
        <f>'Industry-Sector'!W104</f>
        <v>23.80%</v>
      </c>
    </row>
    <row r="170" spans="3:19" ht="13.8" customHeight="1" x14ac:dyDescent="0.25">
      <c r="C170" s="74" t="str">
        <f>'Industry-Sector'!B24</f>
        <v>Capital Markets</v>
      </c>
      <c r="D170" s="73">
        <f>'Industry-Sector'!C24</f>
        <v>-3.8999999999999998E-3</v>
      </c>
      <c r="E170" s="73">
        <f>'Industry-Sector'!D24</f>
        <v>5.4199999999999998E-2</v>
      </c>
      <c r="F170" s="73">
        <f>'Industry-Sector'!E24</f>
        <v>-0.14460000000000001</v>
      </c>
      <c r="G170" s="73">
        <f>'Industry-Sector'!F24</f>
        <v>-7.8399999999999997E-2</v>
      </c>
      <c r="H170" s="73">
        <f>'Industry-Sector'!G24</f>
        <v>0.2238</v>
      </c>
      <c r="I170" s="73">
        <f>'Industry-Sector'!H24</f>
        <v>0.33079999999999998</v>
      </c>
      <c r="J170" s="75">
        <f>'Industry-Sector'!L24</f>
        <v>0.9</v>
      </c>
      <c r="K170" s="72">
        <f>'Industry-Sector'!M24</f>
        <v>301.58999999999997</v>
      </c>
      <c r="L170" s="72">
        <f>'Industry-Sector'!N24</f>
        <v>818.03</v>
      </c>
      <c r="M170" s="72" t="str">
        <f>'Industry-Sector'!O24</f>
        <v>19.48</v>
      </c>
      <c r="N170" s="72">
        <f>'Industry-Sector'!P24</f>
        <v>14.69</v>
      </c>
      <c r="O170" s="72" t="str">
        <f>'Industry-Sector'!Q24</f>
        <v>1.35</v>
      </c>
      <c r="P170" s="72">
        <f>'Industry-Sector'!R24</f>
        <v>1.69</v>
      </c>
      <c r="Q170" s="72">
        <f>'Industry-Sector'!S24</f>
        <v>2.4500000000000002</v>
      </c>
      <c r="R170" s="72" t="str">
        <f>'Industry-Sector'!U24</f>
        <v>7.77</v>
      </c>
      <c r="S170" s="72" t="str">
        <f>'Industry-Sector'!W24</f>
        <v>14.48%</v>
      </c>
    </row>
    <row r="171" spans="3:19" ht="13.8" customHeight="1" x14ac:dyDescent="0.25">
      <c r="C171" s="74" t="str">
        <f>'Industry-Sector'!B38</f>
        <v>Drug Manufacturers - General</v>
      </c>
      <c r="D171" s="73">
        <f>'Industry-Sector'!C38</f>
        <v>5.9999999999999995E-4</v>
      </c>
      <c r="E171" s="73">
        <f>'Industry-Sector'!D38</f>
        <v>3.3E-3</v>
      </c>
      <c r="F171" s="73">
        <f>'Industry-Sector'!E38</f>
        <v>5.0200000000000002E-2</v>
      </c>
      <c r="G171" s="73">
        <f>'Industry-Sector'!F38</f>
        <v>6.4299999999999996E-2</v>
      </c>
      <c r="H171" s="73">
        <f>'Industry-Sector'!G38</f>
        <v>-8.0399999999999999E-2</v>
      </c>
      <c r="I171" s="73">
        <f>'Industry-Sector'!H38</f>
        <v>8.3999999999999995E-3</v>
      </c>
      <c r="J171" s="75">
        <f>'Industry-Sector'!L38</f>
        <v>0.81</v>
      </c>
      <c r="K171" s="72">
        <f>'Industry-Sector'!M38</f>
        <v>105.57</v>
      </c>
      <c r="L171" s="72">
        <f>'Industry-Sector'!N38</f>
        <v>3361.98</v>
      </c>
      <c r="M171" s="72" t="str">
        <f>'Industry-Sector'!O38</f>
        <v>33.54</v>
      </c>
      <c r="N171" s="72">
        <f>'Industry-Sector'!P38</f>
        <v>14.55</v>
      </c>
      <c r="O171" s="72" t="str">
        <f>'Industry-Sector'!Q38</f>
        <v>1.65</v>
      </c>
      <c r="P171" s="72">
        <f>'Industry-Sector'!R38</f>
        <v>4.93</v>
      </c>
      <c r="Q171" s="72">
        <f>'Industry-Sector'!S38</f>
        <v>6.92</v>
      </c>
      <c r="R171" s="72" t="str">
        <f>'Industry-Sector'!U38</f>
        <v>21.18</v>
      </c>
      <c r="S171" s="72" t="str">
        <f>'Industry-Sector'!W38</f>
        <v>20.28%</v>
      </c>
    </row>
    <row r="172" spans="3:19" ht="13.8" customHeight="1" x14ac:dyDescent="0.25">
      <c r="C172" s="74" t="str">
        <f>'Industry-Sector'!B39</f>
        <v>Drug Manufacturers - General</v>
      </c>
      <c r="D172" s="73">
        <f>'Industry-Sector'!C39</f>
        <v>5.9999999999999995E-4</v>
      </c>
      <c r="E172" s="73">
        <f>'Industry-Sector'!D39</f>
        <v>3.3E-3</v>
      </c>
      <c r="F172" s="73">
        <f>'Industry-Sector'!E39</f>
        <v>5.0200000000000002E-2</v>
      </c>
      <c r="G172" s="73">
        <f>'Industry-Sector'!F39</f>
        <v>6.4299999999999996E-2</v>
      </c>
      <c r="H172" s="73">
        <f>'Industry-Sector'!G39</f>
        <v>-8.0399999999999999E-2</v>
      </c>
      <c r="I172" s="73">
        <f>'Industry-Sector'!H39</f>
        <v>8.3999999999999995E-3</v>
      </c>
      <c r="J172" s="75">
        <f>'Industry-Sector'!L39</f>
        <v>0.81</v>
      </c>
      <c r="K172" s="72">
        <f>'Industry-Sector'!M39</f>
        <v>105.57</v>
      </c>
      <c r="L172" s="72">
        <f>'Industry-Sector'!N39</f>
        <v>298.10000000000002</v>
      </c>
      <c r="M172" s="72" t="str">
        <f>'Industry-Sector'!O39</f>
        <v>36.14</v>
      </c>
      <c r="N172" s="72">
        <f>'Industry-Sector'!P39</f>
        <v>14.23</v>
      </c>
      <c r="O172" s="72" t="str">
        <f>'Industry-Sector'!Q39</f>
        <v>3.06</v>
      </c>
      <c r="P172" s="72">
        <f>'Industry-Sector'!R39</f>
        <v>2.2599999999999998</v>
      </c>
      <c r="Q172" s="72">
        <f>'Industry-Sector'!S39</f>
        <v>2.2400000000000002</v>
      </c>
      <c r="R172" s="72" t="str">
        <f>'Industry-Sector'!U39</f>
        <v>15.40</v>
      </c>
      <c r="S172" s="72" t="str">
        <f>'Industry-Sector'!W39</f>
        <v>11.82%</v>
      </c>
    </row>
    <row r="173" spans="3:19" ht="13.8" customHeight="1" x14ac:dyDescent="0.25">
      <c r="C173" s="74" t="str">
        <f>'Industry-Sector'!B34</f>
        <v>Credit Services</v>
      </c>
      <c r="D173" s="73">
        <f>'Industry-Sector'!C34</f>
        <v>-6.9999999999999999E-4</v>
      </c>
      <c r="E173" s="73">
        <f>'Industry-Sector'!D34</f>
        <v>1.34E-2</v>
      </c>
      <c r="F173" s="73">
        <f>'Industry-Sector'!E34</f>
        <v>-8.7999999999999995E-2</v>
      </c>
      <c r="G173" s="73">
        <f>'Industry-Sector'!F34</f>
        <v>-2.3800000000000002E-2</v>
      </c>
      <c r="H173" s="73">
        <f>'Industry-Sector'!G34</f>
        <v>0.1116</v>
      </c>
      <c r="I173" s="73">
        <f>'Industry-Sector'!H34</f>
        <v>0.15740000000000001</v>
      </c>
      <c r="J173" s="75">
        <f>'Industry-Sector'!L34</f>
        <v>0.96</v>
      </c>
      <c r="K173" s="72">
        <f>'Industry-Sector'!M34</f>
        <v>110.59</v>
      </c>
      <c r="L173" s="72">
        <f>'Industry-Sector'!N34</f>
        <v>1605.22</v>
      </c>
      <c r="M173" s="72" t="str">
        <f>'Industry-Sector'!O34</f>
        <v>26.07</v>
      </c>
      <c r="N173" s="72">
        <f>'Industry-Sector'!P34</f>
        <v>19.690000000000001</v>
      </c>
      <c r="O173" s="72" t="str">
        <f>'Industry-Sector'!Q34</f>
        <v>1.92</v>
      </c>
      <c r="P173" s="72">
        <f>'Industry-Sector'!R34</f>
        <v>4.63</v>
      </c>
      <c r="Q173" s="72">
        <f>'Industry-Sector'!S34</f>
        <v>6.38</v>
      </c>
      <c r="R173" s="72" t="str">
        <f>'Industry-Sector'!U34</f>
        <v>15.68</v>
      </c>
      <c r="S173" s="72" t="str">
        <f>'Industry-Sector'!W34</f>
        <v>13.60%</v>
      </c>
    </row>
    <row r="174" spans="3:19" ht="13.8" customHeight="1" x14ac:dyDescent="0.25">
      <c r="C174" s="74" t="str">
        <f>'Industry-Sector'!B111</f>
        <v>REIT - Office</v>
      </c>
      <c r="D174" s="73">
        <f>'Industry-Sector'!C111</f>
        <v>-6.0000000000000001E-3</v>
      </c>
      <c r="E174" s="73">
        <f>'Industry-Sector'!D111</f>
        <v>2.0199999999999999E-2</v>
      </c>
      <c r="F174" s="73">
        <f>'Industry-Sector'!E111</f>
        <v>-2.7E-2</v>
      </c>
      <c r="G174" s="73">
        <f>'Industry-Sector'!F111</f>
        <v>-0.1153</v>
      </c>
      <c r="H174" s="73">
        <f>'Industry-Sector'!G111</f>
        <v>-0.1356</v>
      </c>
      <c r="I174" s="73">
        <f>'Industry-Sector'!H111</f>
        <v>1.83E-2</v>
      </c>
      <c r="J174" s="75">
        <f>'Industry-Sector'!L111</f>
        <v>0.88</v>
      </c>
      <c r="K174" s="72">
        <f>'Industry-Sector'!M111</f>
        <v>23.26</v>
      </c>
      <c r="L174" s="72">
        <f>'Industry-Sector'!N111</f>
        <v>80.13</v>
      </c>
      <c r="M174" s="72" t="str">
        <f>'Industry-Sector'!O111</f>
        <v>87.01</v>
      </c>
      <c r="N174" s="72">
        <f>'Industry-Sector'!P111</f>
        <v>54.23</v>
      </c>
      <c r="O174" s="72" t="str">
        <f>'Industry-Sector'!Q111</f>
        <v>1.16</v>
      </c>
      <c r="P174" s="72">
        <f>'Industry-Sector'!R111</f>
        <v>4.07</v>
      </c>
      <c r="Q174" s="72">
        <f>'Industry-Sector'!S111</f>
        <v>1.21</v>
      </c>
      <c r="R174" s="72" t="str">
        <f>'Industry-Sector'!U111</f>
        <v>14.61</v>
      </c>
      <c r="S174" s="72" t="str">
        <f>'Industry-Sector'!W111</f>
        <v>74.88%</v>
      </c>
    </row>
    <row r="175" spans="3:19" ht="13.8" customHeight="1" x14ac:dyDescent="0.25">
      <c r="C175" s="74" t="str">
        <f>'Industry-Sector'!B108</f>
        <v>REIT - Hotel &amp; Motel</v>
      </c>
      <c r="D175" s="73">
        <f>'Industry-Sector'!C108</f>
        <v>-1.95E-2</v>
      </c>
      <c r="E175" s="73">
        <f>'Industry-Sector'!D108</f>
        <v>-2.0299999999999999E-2</v>
      </c>
      <c r="F175" s="73">
        <f>'Industry-Sector'!E108</f>
        <v>-9.4100000000000003E-2</v>
      </c>
      <c r="G175" s="73">
        <f>'Industry-Sector'!F108</f>
        <v>-0.19040000000000001</v>
      </c>
      <c r="H175" s="73">
        <f>'Industry-Sector'!G108</f>
        <v>-0.107</v>
      </c>
      <c r="I175" s="73">
        <f>'Industry-Sector'!H108</f>
        <v>-0.23769999999999999</v>
      </c>
      <c r="J175" s="75">
        <f>'Industry-Sector'!L108</f>
        <v>0.95</v>
      </c>
      <c r="K175" s="72">
        <f>'Industry-Sector'!M108</f>
        <v>26.38</v>
      </c>
      <c r="L175" s="72">
        <f>'Industry-Sector'!N108</f>
        <v>31.07</v>
      </c>
      <c r="M175" s="72" t="str">
        <f>'Industry-Sector'!O108</f>
        <v>20.66</v>
      </c>
      <c r="N175" s="72">
        <f>'Industry-Sector'!P108</f>
        <v>21.2</v>
      </c>
      <c r="O175" s="72" t="str">
        <f>'Industry-Sector'!Q108</f>
        <v>20.16</v>
      </c>
      <c r="P175" s="72">
        <f>'Industry-Sector'!R108</f>
        <v>1.35</v>
      </c>
      <c r="Q175" s="72">
        <f>'Industry-Sector'!S108</f>
        <v>1.19</v>
      </c>
      <c r="R175" s="72" t="str">
        <f>'Industry-Sector'!U108</f>
        <v>11.54</v>
      </c>
      <c r="S175" s="72" t="str">
        <f>'Industry-Sector'!W108</f>
        <v>1.02%</v>
      </c>
    </row>
    <row r="176" spans="3:19" ht="13.8" customHeight="1" x14ac:dyDescent="0.25">
      <c r="C176" s="74" t="str">
        <f>'Industry-Sector'!B31</f>
        <v>Consulting Services</v>
      </c>
      <c r="D176" s="73">
        <f>'Industry-Sector'!C31</f>
        <v>-4.1000000000000003E-3</v>
      </c>
      <c r="E176" s="73">
        <f>'Industry-Sector'!D31</f>
        <v>8.0999999999999996E-3</v>
      </c>
      <c r="F176" s="73">
        <f>'Industry-Sector'!E31</f>
        <v>-2.98E-2</v>
      </c>
      <c r="G176" s="73">
        <f>'Industry-Sector'!F31</f>
        <v>-5.8099999999999999E-2</v>
      </c>
      <c r="H176" s="73">
        <f>'Industry-Sector'!G31</f>
        <v>-0.122</v>
      </c>
      <c r="I176" s="73">
        <f>'Industry-Sector'!H31</f>
        <v>-1.7999999999999999E-2</v>
      </c>
      <c r="J176" s="75">
        <f>'Industry-Sector'!L31</f>
        <v>0.7</v>
      </c>
      <c r="K176" s="72">
        <f>'Industry-Sector'!M31</f>
        <v>6.17</v>
      </c>
      <c r="L176" s="72">
        <f>'Industry-Sector'!N31</f>
        <v>98.45</v>
      </c>
      <c r="M176" s="72" t="str">
        <f>'Industry-Sector'!O31</f>
        <v>32.69</v>
      </c>
      <c r="N176" s="72">
        <f>'Industry-Sector'!P31</f>
        <v>25.42</v>
      </c>
      <c r="O176" s="72" t="str">
        <f>'Industry-Sector'!Q31</f>
        <v>2.50</v>
      </c>
      <c r="P176" s="72">
        <f>'Industry-Sector'!R31</f>
        <v>3.35</v>
      </c>
      <c r="Q176" s="72">
        <f>'Industry-Sector'!S31</f>
        <v>9.0299999999999994</v>
      </c>
      <c r="R176" s="72" t="str">
        <f>'Industry-Sector'!U31</f>
        <v>29.18</v>
      </c>
      <c r="S176" s="72" t="str">
        <f>'Industry-Sector'!W31</f>
        <v>13.07%</v>
      </c>
    </row>
    <row r="177" spans="3:19" ht="13.8" customHeight="1" x14ac:dyDescent="0.25">
      <c r="C177" s="74" t="str">
        <f>'Industry-Sector'!B69</f>
        <v>Insurance - Reinsurance</v>
      </c>
      <c r="D177" s="73">
        <f>'Industry-Sector'!C69</f>
        <v>-1.3100000000000001E-2</v>
      </c>
      <c r="E177" s="73">
        <f>'Industry-Sector'!D69</f>
        <v>1.2699999999999999E-2</v>
      </c>
      <c r="F177" s="73">
        <f>'Industry-Sector'!E69</f>
        <v>3.0200000000000001E-2</v>
      </c>
      <c r="G177" s="73">
        <f>'Industry-Sector'!F69</f>
        <v>-6.1600000000000002E-2</v>
      </c>
      <c r="H177" s="73">
        <f>'Industry-Sector'!G69</f>
        <v>-6.6299999999999998E-2</v>
      </c>
      <c r="I177" s="73">
        <f>'Industry-Sector'!H69</f>
        <v>6.6E-3</v>
      </c>
      <c r="J177" s="75">
        <f>'Industry-Sector'!L69</f>
        <v>0.99</v>
      </c>
      <c r="K177" s="72">
        <f>'Industry-Sector'!M69</f>
        <v>2.9</v>
      </c>
      <c r="L177" s="72">
        <f>'Industry-Sector'!N69</f>
        <v>45.01</v>
      </c>
      <c r="M177" s="72" t="str">
        <f>'Industry-Sector'!O69</f>
        <v>10.53</v>
      </c>
      <c r="N177" s="72">
        <f>'Industry-Sector'!P69</f>
        <v>6.55</v>
      </c>
      <c r="O177" s="72" t="str">
        <f>'Industry-Sector'!Q69</f>
        <v>0.66</v>
      </c>
      <c r="P177" s="72">
        <f>'Industry-Sector'!R69</f>
        <v>0.79</v>
      </c>
      <c r="Q177" s="72">
        <f>'Industry-Sector'!S69</f>
        <v>1.1499999999999999</v>
      </c>
      <c r="R177" s="72" t="str">
        <f>'Industry-Sector'!U69</f>
        <v>2.28</v>
      </c>
      <c r="S177" s="72" t="str">
        <f>'Industry-Sector'!W69</f>
        <v>15.91%</v>
      </c>
    </row>
    <row r="178" spans="3:19" ht="13.8" customHeight="1" x14ac:dyDescent="0.25">
      <c r="C178" s="74" t="str">
        <f>'Industry-Sector'!B30</f>
        <v>Conglomerates</v>
      </c>
      <c r="D178" s="73">
        <f>'Industry-Sector'!C30</f>
        <v>-7.4999999999999997E-3</v>
      </c>
      <c r="E178" s="73">
        <f>'Industry-Sector'!D30</f>
        <v>1.18E-2</v>
      </c>
      <c r="F178" s="73">
        <f>'Industry-Sector'!E30</f>
        <v>1.9699999999999999E-2</v>
      </c>
      <c r="G178" s="73">
        <f>'Industry-Sector'!F30</f>
        <v>-1.01E-2</v>
      </c>
      <c r="H178" s="73">
        <f>'Industry-Sector'!G30</f>
        <v>5.6399999999999999E-2</v>
      </c>
      <c r="I178" s="73">
        <f>'Industry-Sector'!H30</f>
        <v>0.1908</v>
      </c>
      <c r="J178" s="75">
        <f>'Industry-Sector'!L30</f>
        <v>0.71</v>
      </c>
      <c r="K178" s="72">
        <f>'Industry-Sector'!M30</f>
        <v>11.9</v>
      </c>
      <c r="L178" s="72">
        <f>'Industry-Sector'!N30</f>
        <v>247.14</v>
      </c>
      <c r="M178" s="72" t="str">
        <f>'Industry-Sector'!O30</f>
        <v>21.74</v>
      </c>
      <c r="N178" s="72">
        <f>'Industry-Sector'!P30</f>
        <v>17.97</v>
      </c>
      <c r="O178" s="72" t="str">
        <f>'Industry-Sector'!Q30</f>
        <v>2.69</v>
      </c>
      <c r="P178" s="72">
        <f>'Industry-Sector'!R30</f>
        <v>1.79</v>
      </c>
      <c r="Q178" s="72">
        <f>'Industry-Sector'!S30</f>
        <v>5.96</v>
      </c>
      <c r="R178" s="72" t="str">
        <f>'Industry-Sector'!U30</f>
        <v>33.70</v>
      </c>
      <c r="S178" s="72" t="str">
        <f>'Industry-Sector'!W30</f>
        <v>8.07%</v>
      </c>
    </row>
    <row r="179" spans="3:19" ht="13.8" customHeight="1" x14ac:dyDescent="0.25">
      <c r="C179" s="74" t="str">
        <f>'Industry-Sector'!B26</f>
        <v>Coking Coal</v>
      </c>
      <c r="D179" s="73">
        <f>'Industry-Sector'!C26</f>
        <v>2.53E-2</v>
      </c>
      <c r="E179" s="73">
        <f>'Industry-Sector'!D26</f>
        <v>-3.9199999999999999E-2</v>
      </c>
      <c r="F179" s="73">
        <f>'Industry-Sector'!E26</f>
        <v>-9.0200000000000002E-2</v>
      </c>
      <c r="G179" s="73">
        <f>'Industry-Sector'!F26</f>
        <v>-0.3054</v>
      </c>
      <c r="H179" s="73">
        <f>'Industry-Sector'!G26</f>
        <v>-0.18390000000000001</v>
      </c>
      <c r="I179" s="73">
        <f>'Industry-Sector'!H26</f>
        <v>-0.35039999999999999</v>
      </c>
      <c r="J179" s="75">
        <f>'Industry-Sector'!L26</f>
        <v>0.83</v>
      </c>
      <c r="K179" s="72">
        <f>'Industry-Sector'!M26</f>
        <v>3.06</v>
      </c>
      <c r="L179" s="72">
        <f>'Industry-Sector'!N26</f>
        <v>5.62</v>
      </c>
      <c r="M179" s="72" t="str">
        <f>'Industry-Sector'!O26</f>
        <v>10.38</v>
      </c>
      <c r="N179" s="72">
        <f>'Industry-Sector'!P26</f>
        <v>6.11</v>
      </c>
      <c r="O179" s="72" t="str">
        <f>'Industry-Sector'!Q26</f>
        <v>0.56</v>
      </c>
      <c r="P179" s="72">
        <f>'Industry-Sector'!R26</f>
        <v>0.79</v>
      </c>
      <c r="Q179" s="72">
        <f>'Industry-Sector'!S26</f>
        <v>1.17</v>
      </c>
      <c r="R179" s="72" t="str">
        <f>'Industry-Sector'!U26</f>
        <v>10.78</v>
      </c>
      <c r="S179" s="72" t="str">
        <f>'Industry-Sector'!W26</f>
        <v>18.58%</v>
      </c>
    </row>
    <row r="180" spans="3:19" ht="13.8" customHeight="1" x14ac:dyDescent="0.25">
      <c r="C180" s="74" t="str">
        <f>'Industry-Sector'!B131</f>
        <v>Specialty Retail</v>
      </c>
      <c r="D180" s="73">
        <f>'Industry-Sector'!C131</f>
        <v>-1.1599999999999999E-2</v>
      </c>
      <c r="E180" s="73">
        <f>'Industry-Sector'!D131</f>
        <v>-8.0000000000000004E-4</v>
      </c>
      <c r="F180" s="73">
        <f>'Industry-Sector'!E131</f>
        <v>-7.9799999999999996E-2</v>
      </c>
      <c r="G180" s="73">
        <f>'Industry-Sector'!F131</f>
        <v>-7.6100000000000001E-2</v>
      </c>
      <c r="H180" s="73">
        <f>'Industry-Sector'!G131</f>
        <v>1.5599999999999999E-2</v>
      </c>
      <c r="I180" s="73">
        <f>'Industry-Sector'!H131</f>
        <v>-1.5299999999999999E-2</v>
      </c>
      <c r="J180" s="75">
        <f>'Industry-Sector'!L131</f>
        <v>0.72</v>
      </c>
      <c r="K180" s="72">
        <f>'Industry-Sector'!M131</f>
        <v>67.39</v>
      </c>
      <c r="L180" s="72">
        <f>'Industry-Sector'!N131</f>
        <v>305.95999999999998</v>
      </c>
      <c r="M180" s="72" t="str">
        <f>'Industry-Sector'!O131</f>
        <v>22.35</v>
      </c>
      <c r="N180" s="72">
        <f>'Industry-Sector'!P131</f>
        <v>18.62</v>
      </c>
      <c r="O180" s="72" t="str">
        <f>'Industry-Sector'!Q131</f>
        <v>2.12</v>
      </c>
      <c r="P180" s="72">
        <f>'Industry-Sector'!R131</f>
        <v>1.27</v>
      </c>
      <c r="Q180" s="72">
        <f>'Industry-Sector'!S131</f>
        <v>8.26</v>
      </c>
      <c r="R180" s="72" t="str">
        <f>'Industry-Sector'!U131</f>
        <v>25.87</v>
      </c>
      <c r="S180" s="72" t="str">
        <f>'Industry-Sector'!W131</f>
        <v>10.54%</v>
      </c>
    </row>
    <row r="181" spans="3:19" ht="13.8" customHeight="1" x14ac:dyDescent="0.25">
      <c r="C181" s="74" t="str">
        <f>'Industry-Sector'!B56</f>
        <v>Gambling</v>
      </c>
      <c r="D181" s="73">
        <f>'Industry-Sector'!C56</f>
        <v>-2.35E-2</v>
      </c>
      <c r="E181" s="73">
        <f>'Industry-Sector'!D56</f>
        <v>0</v>
      </c>
      <c r="F181" s="73">
        <f>'Industry-Sector'!E56</f>
        <v>-0.19889999999999999</v>
      </c>
      <c r="G181" s="73">
        <f>'Industry-Sector'!F56</f>
        <v>-0.12479999999999999</v>
      </c>
      <c r="H181" s="73">
        <f>'Industry-Sector'!G56</f>
        <v>-5.4000000000000003E-3</v>
      </c>
      <c r="I181" s="73">
        <f>'Industry-Sector'!H56</f>
        <v>1.3599999999999999E-2</v>
      </c>
      <c r="J181" s="75">
        <f>'Industry-Sector'!L56</f>
        <v>0.55000000000000004</v>
      </c>
      <c r="K181" s="72">
        <f>'Industry-Sector'!M56</f>
        <v>17.559999999999999</v>
      </c>
      <c r="L181" s="72">
        <f>'Industry-Sector'!N56</f>
        <v>104.06</v>
      </c>
      <c r="M181" s="72" t="str">
        <f>'Industry-Sector'!O56</f>
        <v>82.91</v>
      </c>
      <c r="N181" s="72">
        <f>'Industry-Sector'!P56</f>
        <v>20.52</v>
      </c>
      <c r="O181" s="72" t="str">
        <f>'Industry-Sector'!Q56</f>
        <v>2.94</v>
      </c>
      <c r="P181" s="72">
        <f>'Industry-Sector'!R56</f>
        <v>3.07</v>
      </c>
      <c r="Q181" s="72">
        <f>'Industry-Sector'!S56</f>
        <v>6.79</v>
      </c>
      <c r="R181" s="72" t="str">
        <f>'Industry-Sector'!U56</f>
        <v>28.14</v>
      </c>
      <c r="S181" s="72" t="str">
        <f>'Industry-Sector'!W56</f>
        <v>28.21%</v>
      </c>
    </row>
    <row r="182" spans="3:19" ht="13.8" customHeight="1" x14ac:dyDescent="0.25">
      <c r="C182" s="74" t="str">
        <f>'Industry-Sector'!B61</f>
        <v>Home Improvement Retail</v>
      </c>
      <c r="D182" s="73">
        <f>'Industry-Sector'!C61</f>
        <v>-1.2999999999999999E-2</v>
      </c>
      <c r="E182" s="73">
        <f>'Industry-Sector'!D61</f>
        <v>-4.8500000000000001E-2</v>
      </c>
      <c r="F182" s="73">
        <f>'Industry-Sector'!E61</f>
        <v>-0.1381</v>
      </c>
      <c r="G182" s="73">
        <f>'Industry-Sector'!F61</f>
        <v>-0.15770000000000001</v>
      </c>
      <c r="H182" s="73">
        <f>'Industry-Sector'!G61</f>
        <v>-9.7000000000000003E-2</v>
      </c>
      <c r="I182" s="73">
        <f>'Industry-Sector'!H61</f>
        <v>-7.9899999999999999E-2</v>
      </c>
      <c r="J182" s="75">
        <f>'Industry-Sector'!L61</f>
        <v>0.88</v>
      </c>
      <c r="K182" s="72">
        <f>'Industry-Sector'!M61</f>
        <v>7.06</v>
      </c>
      <c r="L182" s="72">
        <f>'Industry-Sector'!N61</f>
        <v>482.83</v>
      </c>
      <c r="M182" s="72" t="str">
        <f>'Industry-Sector'!O61</f>
        <v>22.01</v>
      </c>
      <c r="N182" s="72">
        <f>'Industry-Sector'!P61</f>
        <v>19.899999999999999</v>
      </c>
      <c r="O182" s="72" t="str">
        <f>'Industry-Sector'!Q61</f>
        <v>3.48</v>
      </c>
      <c r="P182" s="72">
        <f>'Industry-Sector'!R61</f>
        <v>1.93</v>
      </c>
      <c r="Q182" s="72">
        <f>'Industry-Sector'!S61</f>
        <v>57.22</v>
      </c>
      <c r="R182" s="72" t="str">
        <f>'Industry-Sector'!U61</f>
        <v>19.93</v>
      </c>
      <c r="S182" s="72" t="str">
        <f>'Industry-Sector'!W61</f>
        <v>6.32%</v>
      </c>
    </row>
    <row r="183" spans="3:19" ht="13.8" customHeight="1" x14ac:dyDescent="0.25">
      <c r="C183" s="74" t="str">
        <f>'Industry-Sector'!B127</f>
        <v>Solar</v>
      </c>
      <c r="D183" s="73">
        <f>'Industry-Sector'!C127</f>
        <v>-3.3599999999999998E-2</v>
      </c>
      <c r="E183" s="73">
        <f>'Industry-Sector'!D127</f>
        <v>-2.7900000000000001E-2</v>
      </c>
      <c r="F183" s="73">
        <f>'Industry-Sector'!E127</f>
        <v>-0.1305</v>
      </c>
      <c r="G183" s="73">
        <f>'Industry-Sector'!F127</f>
        <v>-0.2046</v>
      </c>
      <c r="H183" s="73">
        <f>'Industry-Sector'!G127</f>
        <v>-0.37419999999999998</v>
      </c>
      <c r="I183" s="73">
        <f>'Industry-Sector'!H127</f>
        <v>-0.40039999999999998</v>
      </c>
      <c r="J183" s="75">
        <f>'Industry-Sector'!L127</f>
        <v>0.77</v>
      </c>
      <c r="K183" s="72">
        <f>'Industry-Sector'!M127</f>
        <v>64.56</v>
      </c>
      <c r="L183" s="72">
        <f>'Industry-Sector'!N127</f>
        <v>36.22</v>
      </c>
      <c r="M183" s="72" t="str">
        <f>'Industry-Sector'!O127</f>
        <v>18.17</v>
      </c>
      <c r="N183" s="72">
        <f>'Industry-Sector'!P127</f>
        <v>8.34</v>
      </c>
      <c r="O183" s="72" t="str">
        <f>'Industry-Sector'!Q127</f>
        <v>0.72</v>
      </c>
      <c r="P183" s="72">
        <f>'Industry-Sector'!R127</f>
        <v>1</v>
      </c>
      <c r="Q183" s="72">
        <f>'Industry-Sector'!S127</f>
        <v>1.34</v>
      </c>
      <c r="R183" s="72" t="str">
        <f>'Industry-Sector'!U127</f>
        <v>30.19</v>
      </c>
      <c r="S183" s="72" t="str">
        <f>'Industry-Sector'!W127</f>
        <v>25.24%</v>
      </c>
    </row>
    <row r="184" spans="3:19" ht="13.8" customHeight="1" x14ac:dyDescent="0.25">
      <c r="C184" s="74" t="str">
        <f>'Industry-Sector'!B48</f>
        <v>Entertainment</v>
      </c>
      <c r="D184" s="73">
        <f>'Industry-Sector'!C48</f>
        <v>-1.34E-2</v>
      </c>
      <c r="E184" s="73">
        <f>'Industry-Sector'!D48</f>
        <v>2.2700000000000001E-2</v>
      </c>
      <c r="F184" s="73">
        <f>'Industry-Sector'!E48</f>
        <v>-0.1202</v>
      </c>
      <c r="G184" s="73">
        <f>'Industry-Sector'!F48</f>
        <v>-5.4899999999999997E-2</v>
      </c>
      <c r="H184" s="73">
        <f>'Industry-Sector'!G48</f>
        <v>0.21790000000000001</v>
      </c>
      <c r="I184" s="73">
        <f>'Industry-Sector'!H48</f>
        <v>0.21340000000000001</v>
      </c>
      <c r="J184" s="75">
        <f>'Industry-Sector'!L48</f>
        <v>0.99</v>
      </c>
      <c r="K184" s="72">
        <f>'Industry-Sector'!M48</f>
        <v>133.56</v>
      </c>
      <c r="L184" s="72">
        <f>'Industry-Sector'!N48</f>
        <v>876.21</v>
      </c>
      <c r="M184" s="72" t="str">
        <f>'Industry-Sector'!O48</f>
        <v>48.37</v>
      </c>
      <c r="N184" s="72">
        <f>'Industry-Sector'!P48</f>
        <v>26.61</v>
      </c>
      <c r="O184" s="72" t="str">
        <f>'Industry-Sector'!Q48</f>
        <v>2.44</v>
      </c>
      <c r="P184" s="72">
        <f>'Industry-Sector'!R48</f>
        <v>2.57</v>
      </c>
      <c r="Q184" s="72">
        <f>'Industry-Sector'!S48</f>
        <v>3.77</v>
      </c>
      <c r="R184" s="72" t="str">
        <f>'Industry-Sector'!U48</f>
        <v>28.25</v>
      </c>
      <c r="S184" s="72" t="str">
        <f>'Industry-Sector'!W48</f>
        <v>19.80%</v>
      </c>
    </row>
    <row r="185" spans="3:19" ht="13.8" customHeight="1" x14ac:dyDescent="0.25">
      <c r="C185" s="74" t="str">
        <f>'Industry-Sector'!B128</f>
        <v>Specialty Business Services</v>
      </c>
      <c r="D185" s="73">
        <f>'Industry-Sector'!C128</f>
        <v>-1.0999999999999999E-2</v>
      </c>
      <c r="E185" s="73">
        <f>'Industry-Sector'!D128</f>
        <v>8.2000000000000007E-3</v>
      </c>
      <c r="F185" s="73">
        <f>'Industry-Sector'!E128</f>
        <v>-5.7299999999999997E-2</v>
      </c>
      <c r="G185" s="73">
        <f>'Industry-Sector'!F128</f>
        <v>-5.1799999999999999E-2</v>
      </c>
      <c r="H185" s="73">
        <f>'Industry-Sector'!G128</f>
        <v>-3.4299999999999997E-2</v>
      </c>
      <c r="I185" s="73">
        <f>'Industry-Sector'!H128</f>
        <v>6.0299999999999999E-2</v>
      </c>
      <c r="J185" s="75">
        <f>'Industry-Sector'!L128</f>
        <v>0.72</v>
      </c>
      <c r="K185" s="72">
        <f>'Industry-Sector'!M128</f>
        <v>22.6</v>
      </c>
      <c r="L185" s="72">
        <f>'Industry-Sector'!N128</f>
        <v>385.72</v>
      </c>
      <c r="M185" s="72" t="str">
        <f>'Industry-Sector'!O128</f>
        <v>36.67</v>
      </c>
      <c r="N185" s="72">
        <f>'Industry-Sector'!P128</f>
        <v>27.75</v>
      </c>
      <c r="O185" s="72" t="str">
        <f>'Industry-Sector'!Q128</f>
        <v>3.27</v>
      </c>
      <c r="P185" s="72">
        <f>'Industry-Sector'!R128</f>
        <v>3.77</v>
      </c>
      <c r="Q185" s="72">
        <f>'Industry-Sector'!S128</f>
        <v>6.22</v>
      </c>
      <c r="R185" s="72" t="str">
        <f>'Industry-Sector'!U128</f>
        <v>31.84</v>
      </c>
      <c r="S185" s="72" t="str">
        <f>'Industry-Sector'!W128</f>
        <v>11.20%</v>
      </c>
    </row>
    <row r="186" spans="3:19" ht="13.8" customHeight="1" x14ac:dyDescent="0.25">
      <c r="C186" s="74" t="str">
        <f>'Industry-Sector'!B51</f>
        <v>Financial Conglomerates</v>
      </c>
      <c r="D186" s="73">
        <f>'Industry-Sector'!C51</f>
        <v>-5.0000000000000001E-3</v>
      </c>
      <c r="E186" s="73">
        <f>'Industry-Sector'!D51</f>
        <v>3.0499999999999999E-2</v>
      </c>
      <c r="F186" s="73">
        <f>'Industry-Sector'!E51</f>
        <v>-3.1E-2</v>
      </c>
      <c r="G186" s="73">
        <f>'Industry-Sector'!F51</f>
        <v>-2.5899999999999999E-2</v>
      </c>
      <c r="H186" s="73">
        <f>'Industry-Sector'!G51</f>
        <v>-5.0500000000000003E-2</v>
      </c>
      <c r="I186" s="73">
        <f>'Industry-Sector'!H51</f>
        <v>8.8700000000000001E-2</v>
      </c>
      <c r="J186" s="75">
        <f>'Industry-Sector'!L51</f>
        <v>0.63</v>
      </c>
      <c r="K186" s="72">
        <f>'Industry-Sector'!M51</f>
        <v>2.48</v>
      </c>
      <c r="L186" s="72">
        <f>'Industry-Sector'!N51</f>
        <v>40.56</v>
      </c>
      <c r="M186" s="72" t="str">
        <f>'Industry-Sector'!O51</f>
        <v>11.15</v>
      </c>
      <c r="N186" s="72">
        <f>'Industry-Sector'!P51</f>
        <v>2.74</v>
      </c>
      <c r="O186" s="72" t="str">
        <f>'Industry-Sector'!Q51</f>
        <v>0.89</v>
      </c>
      <c r="P186" s="72">
        <f>'Industry-Sector'!R51</f>
        <v>1.23</v>
      </c>
      <c r="Q186" s="72">
        <f>'Industry-Sector'!S51</f>
        <v>1.21</v>
      </c>
      <c r="R186" s="72" t="str">
        <f>'Industry-Sector'!U51</f>
        <v>3.94</v>
      </c>
      <c r="S186" s="72" t="str">
        <f>'Industry-Sector'!W51</f>
        <v>12.53%</v>
      </c>
    </row>
    <row r="187" spans="3:19" ht="13.8" customHeight="1" x14ac:dyDescent="0.25">
      <c r="C187" s="74" t="str">
        <f>'Industry-Sector'!B66</f>
        <v>Insurance - Diversified</v>
      </c>
      <c r="D187" s="73">
        <f>'Industry-Sector'!C66</f>
        <v>-8.0000000000000004E-4</v>
      </c>
      <c r="E187" s="73">
        <f>'Industry-Sector'!D66</f>
        <v>5.1900000000000002E-2</v>
      </c>
      <c r="F187" s="73">
        <f>'Industry-Sector'!E66</f>
        <v>8.5999999999999993E-2</v>
      </c>
      <c r="G187" s="73">
        <f>'Industry-Sector'!F66</f>
        <v>0.12670000000000001</v>
      </c>
      <c r="H187" s="73">
        <f>'Industry-Sector'!G66</f>
        <v>0.14990000000000001</v>
      </c>
      <c r="I187" s="73">
        <f>'Industry-Sector'!H66</f>
        <v>0.2581</v>
      </c>
      <c r="J187" s="75">
        <f>'Industry-Sector'!L66</f>
        <v>1.21</v>
      </c>
      <c r="K187" s="72">
        <f>'Industry-Sector'!M66</f>
        <v>22.29</v>
      </c>
      <c r="L187" s="72">
        <f>'Industry-Sector'!N66</f>
        <v>2398.2800000000002</v>
      </c>
      <c r="M187" s="72" t="str">
        <f>'Industry-Sector'!O66</f>
        <v>24.10</v>
      </c>
      <c r="N187" s="72">
        <f>'Industry-Sector'!P66</f>
        <v>39.39</v>
      </c>
      <c r="O187" s="72" t="str">
        <f>'Industry-Sector'!Q66</f>
        <v>22.45</v>
      </c>
      <c r="P187" s="72">
        <f>'Industry-Sector'!R66</f>
        <v>2.76</v>
      </c>
      <c r="Q187" s="72">
        <f>'Industry-Sector'!S66</f>
        <v>3.16</v>
      </c>
      <c r="R187" s="72" t="str">
        <f>'Industry-Sector'!U66</f>
        <v>53.74</v>
      </c>
      <c r="S187" s="72" t="str">
        <f>'Industry-Sector'!W66</f>
        <v>1.07%</v>
      </c>
    </row>
    <row r="188" spans="3:19" ht="13.8" customHeight="1" x14ac:dyDescent="0.25">
      <c r="C188" s="74" t="str">
        <f>'Industry-Sector'!B76</f>
        <v>Lodging</v>
      </c>
      <c r="D188" s="73">
        <f>'Industry-Sector'!C76</f>
        <v>-2.63E-2</v>
      </c>
      <c r="E188" s="73">
        <f>'Industry-Sector'!D76</f>
        <v>-1.6899999999999998E-2</v>
      </c>
      <c r="F188" s="73">
        <f>'Industry-Sector'!E76</f>
        <v>-0.13569999999999999</v>
      </c>
      <c r="G188" s="73">
        <f>'Industry-Sector'!F76</f>
        <v>-0.1241</v>
      </c>
      <c r="H188" s="73">
        <f>'Industry-Sector'!G76</f>
        <v>6.5299999999999997E-2</v>
      </c>
      <c r="I188" s="73">
        <f>'Industry-Sector'!H76</f>
        <v>2.7199999999999998E-2</v>
      </c>
      <c r="J188" s="75">
        <f>'Industry-Sector'!L76</f>
        <v>1.04</v>
      </c>
      <c r="K188" s="72">
        <f>'Industry-Sector'!M76</f>
        <v>9.73</v>
      </c>
      <c r="L188" s="72">
        <f>'Industry-Sector'!N76</f>
        <v>180.66</v>
      </c>
      <c r="M188" s="72" t="str">
        <f>'Industry-Sector'!O76</f>
        <v>29.38</v>
      </c>
      <c r="N188" s="72">
        <f>'Industry-Sector'!P76</f>
        <v>22.68</v>
      </c>
      <c r="O188" s="72" t="str">
        <f>'Industry-Sector'!Q76</f>
        <v>2.26</v>
      </c>
      <c r="P188" s="72">
        <f>'Industry-Sector'!R76</f>
        <v>3.13</v>
      </c>
      <c r="Q188" s="72">
        <f>'Industry-Sector'!S76</f>
        <v>38.67</v>
      </c>
      <c r="R188" s="72" t="str">
        <f>'Industry-Sector'!U76</f>
        <v>26.56</v>
      </c>
      <c r="S188" s="72" t="str">
        <f>'Industry-Sector'!W76</f>
        <v>13.02%</v>
      </c>
    </row>
    <row r="189" spans="3:19" ht="13.8" customHeight="1" x14ac:dyDescent="0.25">
      <c r="C189" s="74" t="str">
        <f>'Industry-Sector'!B64</f>
        <v>Information Technology Services</v>
      </c>
      <c r="D189" s="73">
        <f>'Industry-Sector'!C64</f>
        <v>-1.03E-2</v>
      </c>
      <c r="E189" s="73">
        <f>'Industry-Sector'!D64</f>
        <v>-2.7000000000000001E-3</v>
      </c>
      <c r="F189" s="73">
        <f>'Industry-Sector'!E64</f>
        <v>-0.10639999999999999</v>
      </c>
      <c r="G189" s="73">
        <f>'Industry-Sector'!F64</f>
        <v>-5.4800000000000001E-2</v>
      </c>
      <c r="H189" s="73">
        <f>'Industry-Sector'!G64</f>
        <v>-4.5999999999999999E-3</v>
      </c>
      <c r="I189" s="73">
        <f>'Industry-Sector'!H64</f>
        <v>4.9200000000000001E-2</v>
      </c>
      <c r="J189" s="75">
        <f>'Industry-Sector'!L64</f>
        <v>0.8</v>
      </c>
      <c r="K189" s="72">
        <f>'Industry-Sector'!M64</f>
        <v>168.34</v>
      </c>
      <c r="L189" s="72">
        <f>'Industry-Sector'!N64</f>
        <v>998.95</v>
      </c>
      <c r="M189" s="72" t="str">
        <f>'Industry-Sector'!O64</f>
        <v>30.03</v>
      </c>
      <c r="N189" s="72">
        <f>'Industry-Sector'!P64</f>
        <v>19.47</v>
      </c>
      <c r="O189" s="72" t="str">
        <f>'Industry-Sector'!Q64</f>
        <v>3.24</v>
      </c>
      <c r="P189" s="72">
        <f>'Industry-Sector'!R64</f>
        <v>2.6</v>
      </c>
      <c r="Q189" s="72">
        <f>'Industry-Sector'!S64</f>
        <v>5.0599999999999996</v>
      </c>
      <c r="R189" s="72" t="str">
        <f>'Industry-Sector'!U64</f>
        <v>20.08</v>
      </c>
      <c r="S189" s="72" t="str">
        <f>'Industry-Sector'!W64</f>
        <v>9.27%</v>
      </c>
    </row>
    <row r="190" spans="3:19" ht="13.8" customHeight="1" x14ac:dyDescent="0.25">
      <c r="C190" s="74" t="str">
        <f>'Industry-Sector'!B137</f>
        <v>Tobacco</v>
      </c>
      <c r="D190" s="73">
        <f>'Industry-Sector'!C137</f>
        <v>-1.14E-2</v>
      </c>
      <c r="E190" s="73">
        <f>'Industry-Sector'!D137</f>
        <v>7.7999999999999996E-3</v>
      </c>
      <c r="F190" s="73">
        <f>'Industry-Sector'!E137</f>
        <v>4.5100000000000001E-2</v>
      </c>
      <c r="G190" s="73">
        <f>'Industry-Sector'!F137</f>
        <v>0.1464</v>
      </c>
      <c r="H190" s="73">
        <f>'Industry-Sector'!G137</f>
        <v>0.1547</v>
      </c>
      <c r="I190" s="73">
        <f>'Industry-Sector'!H137</f>
        <v>0.4803</v>
      </c>
      <c r="J190" s="75">
        <f>'Industry-Sector'!L137</f>
        <v>1.38</v>
      </c>
      <c r="K190" s="72">
        <f>'Industry-Sector'!M137</f>
        <v>36.950000000000003</v>
      </c>
      <c r="L190" s="72">
        <f>'Industry-Sector'!N137</f>
        <v>433.06</v>
      </c>
      <c r="M190" s="72" t="str">
        <f>'Industry-Sector'!O137</f>
        <v>19.65</v>
      </c>
      <c r="N190" s="72">
        <f>'Industry-Sector'!P137</f>
        <v>13.45</v>
      </c>
      <c r="O190" s="72" t="str">
        <f>'Industry-Sector'!Q137</f>
        <v>2.89</v>
      </c>
      <c r="P190" s="72">
        <f>'Industry-Sector'!R137</f>
        <v>4.55</v>
      </c>
      <c r="Q190" s="72">
        <f>'Industry-Sector'!S137</f>
        <v>6.6</v>
      </c>
      <c r="R190" s="72" t="str">
        <f>'Industry-Sector'!U137</f>
        <v>14.47</v>
      </c>
      <c r="S190" s="72" t="str">
        <f>'Industry-Sector'!W137</f>
        <v>6.81%</v>
      </c>
    </row>
    <row r="191" spans="3:19" ht="13.8" customHeight="1" x14ac:dyDescent="0.25">
      <c r="C191" s="74" t="str">
        <f>'Industry-Sector'!B40</f>
        <v>Drug Manufacturers - Specialty &amp; Generic</v>
      </c>
      <c r="D191" s="73">
        <f>'Industry-Sector'!C40</f>
        <v>-1E-3</v>
      </c>
      <c r="E191" s="73">
        <f>'Industry-Sector'!D40</f>
        <v>1.04E-2</v>
      </c>
      <c r="F191" s="73">
        <f>'Industry-Sector'!E40</f>
        <v>3.1600000000000003E-2</v>
      </c>
      <c r="G191" s="73">
        <f>'Industry-Sector'!F40</f>
        <v>-9.1999999999999998E-3</v>
      </c>
      <c r="H191" s="73">
        <f>'Industry-Sector'!G40</f>
        <v>-5.96E-2</v>
      </c>
      <c r="I191" s="73">
        <f>'Industry-Sector'!H40</f>
        <v>8.9999999999999993E-3</v>
      </c>
      <c r="J191" s="75">
        <f>'Industry-Sector'!L40</f>
        <v>0.88</v>
      </c>
      <c r="K191" s="72">
        <f>'Industry-Sector'!M40</f>
        <v>162.57</v>
      </c>
      <c r="L191" s="72">
        <f>'Industry-Sector'!N40</f>
        <v>298.10000000000002</v>
      </c>
      <c r="M191" s="72" t="str">
        <f>'Industry-Sector'!O40</f>
        <v>36.14</v>
      </c>
      <c r="N191" s="72">
        <f>'Industry-Sector'!P40</f>
        <v>14.23</v>
      </c>
      <c r="O191" s="72" t="str">
        <f>'Industry-Sector'!Q40</f>
        <v>3.06</v>
      </c>
      <c r="P191" s="72">
        <f>'Industry-Sector'!R40</f>
        <v>2.2599999999999998</v>
      </c>
      <c r="Q191" s="72">
        <f>'Industry-Sector'!S40</f>
        <v>2.2400000000000002</v>
      </c>
      <c r="R191" s="72" t="str">
        <f>'Industry-Sector'!U40</f>
        <v>15.40</v>
      </c>
      <c r="S191" s="72" t="str">
        <f>'Industry-Sector'!W40</f>
        <v>11.82%</v>
      </c>
    </row>
    <row r="192" spans="3:19" ht="13.8" customHeight="1" x14ac:dyDescent="0.25">
      <c r="C192" s="74" t="str">
        <f>'Industry-Sector'!B41</f>
        <v>Drug Manufacturers - Specialty &amp; Generic</v>
      </c>
      <c r="D192" s="73">
        <f>'Industry-Sector'!C41</f>
        <v>-1E-3</v>
      </c>
      <c r="E192" s="73">
        <f>'Industry-Sector'!D41</f>
        <v>1.04E-2</v>
      </c>
      <c r="F192" s="73">
        <f>'Industry-Sector'!E41</f>
        <v>3.1600000000000003E-2</v>
      </c>
      <c r="G192" s="73">
        <f>'Industry-Sector'!F41</f>
        <v>-9.1999999999999998E-3</v>
      </c>
      <c r="H192" s="73">
        <f>'Industry-Sector'!G41</f>
        <v>-5.96E-2</v>
      </c>
      <c r="I192" s="73">
        <f>'Industry-Sector'!H41</f>
        <v>8.9999999999999993E-3</v>
      </c>
      <c r="J192" s="75">
        <f>'Industry-Sector'!L41</f>
        <v>0.88</v>
      </c>
      <c r="K192" s="72">
        <f>'Industry-Sector'!M41</f>
        <v>162.57</v>
      </c>
      <c r="L192" s="72">
        <f>'Industry-Sector'!N41</f>
        <v>3361.98</v>
      </c>
      <c r="M192" s="72" t="str">
        <f>'Industry-Sector'!O41</f>
        <v>33.54</v>
      </c>
      <c r="N192" s="72">
        <f>'Industry-Sector'!P41</f>
        <v>14.55</v>
      </c>
      <c r="O192" s="72" t="str">
        <f>'Industry-Sector'!Q41</f>
        <v>1.65</v>
      </c>
      <c r="P192" s="72">
        <f>'Industry-Sector'!R41</f>
        <v>4.93</v>
      </c>
      <c r="Q192" s="72">
        <f>'Industry-Sector'!S41</f>
        <v>6.92</v>
      </c>
      <c r="R192" s="72" t="str">
        <f>'Industry-Sector'!U41</f>
        <v>21.18</v>
      </c>
      <c r="S192" s="72" t="str">
        <f>'Industry-Sector'!W41</f>
        <v>20.28%</v>
      </c>
    </row>
    <row r="193" spans="3:19" ht="13.8" customHeight="1" x14ac:dyDescent="0.25">
      <c r="C193" s="74" t="str">
        <f>'Industry-Sector'!B42</f>
        <v>Education &amp; Training Services</v>
      </c>
      <c r="D193" s="73">
        <f>'Industry-Sector'!C42</f>
        <v>5.0000000000000001E-4</v>
      </c>
      <c r="E193" s="73">
        <f>'Industry-Sector'!D42</f>
        <v>2.9000000000000001E-2</v>
      </c>
      <c r="F193" s="73">
        <f>'Industry-Sector'!E42</f>
        <v>-8.6599999999999996E-2</v>
      </c>
      <c r="G193" s="73">
        <f>'Industry-Sector'!F42</f>
        <v>-0.12189999999999999</v>
      </c>
      <c r="H193" s="73">
        <f>'Industry-Sector'!G42</f>
        <v>-6.1699999999999998E-2</v>
      </c>
      <c r="I193" s="73">
        <f>'Industry-Sector'!H42</f>
        <v>-0.41299999999999998</v>
      </c>
      <c r="J193" s="75">
        <f>'Industry-Sector'!L42</f>
        <v>0.38</v>
      </c>
      <c r="K193" s="72">
        <f>'Industry-Sector'!M42</f>
        <v>20.420000000000002</v>
      </c>
      <c r="L193" s="72">
        <f>'Industry-Sector'!N42</f>
        <v>49.93</v>
      </c>
      <c r="M193" s="72" t="str">
        <f>'Industry-Sector'!O42</f>
        <v>19.57</v>
      </c>
      <c r="N193" s="72">
        <f>'Industry-Sector'!P42</f>
        <v>16.97</v>
      </c>
      <c r="O193" s="72" t="str">
        <f>'Industry-Sector'!Q42</f>
        <v>1.18</v>
      </c>
      <c r="P193" s="72">
        <f>'Industry-Sector'!R42</f>
        <v>1.57</v>
      </c>
      <c r="Q193" s="72">
        <f>'Industry-Sector'!S42</f>
        <v>2.27</v>
      </c>
      <c r="R193" s="72" t="str">
        <f>'Industry-Sector'!U42</f>
        <v>23.38</v>
      </c>
      <c r="S193" s="72" t="str">
        <f>'Industry-Sector'!W42</f>
        <v>16.64%</v>
      </c>
    </row>
    <row r="194" spans="3:19" ht="13.8" customHeight="1" x14ac:dyDescent="0.25">
      <c r="C194" s="74" t="str">
        <f>'Industry-Sector'!B52</f>
        <v>Financial Data &amp; Stock Exchanges</v>
      </c>
      <c r="D194" s="73">
        <f>'Industry-Sector'!C52</f>
        <v>-2.8999999999999998E-3</v>
      </c>
      <c r="E194" s="73">
        <f>'Industry-Sector'!D52</f>
        <v>2.0400000000000001E-2</v>
      </c>
      <c r="F194" s="73">
        <f>'Industry-Sector'!E52</f>
        <v>-6.6900000000000001E-2</v>
      </c>
      <c r="G194" s="73">
        <f>'Industry-Sector'!F52</f>
        <v>-5.4899999999999997E-2</v>
      </c>
      <c r="H194" s="73">
        <f>'Industry-Sector'!G52</f>
        <v>2.1299999999999999E-2</v>
      </c>
      <c r="I194" s="73">
        <f>'Industry-Sector'!H52</f>
        <v>0.1358</v>
      </c>
      <c r="J194" s="75">
        <f>'Industry-Sector'!L52</f>
        <v>0.66</v>
      </c>
      <c r="K194" s="72">
        <f>'Industry-Sector'!M52</f>
        <v>34.01</v>
      </c>
      <c r="L194" s="72">
        <f>'Industry-Sector'!N52</f>
        <v>633.36</v>
      </c>
      <c r="M194" s="72" t="str">
        <f>'Industry-Sector'!O52</f>
        <v>34.61</v>
      </c>
      <c r="N194" s="72">
        <f>'Industry-Sector'!P52</f>
        <v>24.14</v>
      </c>
      <c r="O194" s="72" t="str">
        <f>'Industry-Sector'!Q52</f>
        <v>3.61</v>
      </c>
      <c r="P194" s="72">
        <f>'Industry-Sector'!R52</f>
        <v>8.85</v>
      </c>
      <c r="Q194" s="72">
        <f>'Industry-Sector'!S52</f>
        <v>5.0199999999999996</v>
      </c>
      <c r="R194" s="72" t="str">
        <f>'Industry-Sector'!U52</f>
        <v>25.23</v>
      </c>
      <c r="S194" s="72" t="str">
        <f>'Industry-Sector'!W52</f>
        <v>9.59%</v>
      </c>
    </row>
    <row r="195" spans="3:19" ht="13.8" customHeight="1" x14ac:dyDescent="0.25">
      <c r="C195" s="74" t="str">
        <f>'Industry-Sector'!B58</f>
        <v>Grocery Stores</v>
      </c>
      <c r="D195" s="73">
        <f>'Industry-Sector'!C58</f>
        <v>-6.8999999999999999E-3</v>
      </c>
      <c r="E195" s="73">
        <f>'Industry-Sector'!D58</f>
        <v>2.7000000000000001E-3</v>
      </c>
      <c r="F195" s="73">
        <f>'Industry-Sector'!E58</f>
        <v>-4.2700000000000002E-2</v>
      </c>
      <c r="G195" s="73">
        <f>'Industry-Sector'!F58</f>
        <v>1.0200000000000001E-2</v>
      </c>
      <c r="H195" s="73">
        <f>'Industry-Sector'!G58</f>
        <v>0.1646</v>
      </c>
      <c r="I195" s="73">
        <f>'Industry-Sector'!H58</f>
        <v>0.21740000000000001</v>
      </c>
      <c r="J195" s="75">
        <f>'Industry-Sector'!L58</f>
        <v>0.93</v>
      </c>
      <c r="K195" s="72">
        <f>'Industry-Sector'!M58</f>
        <v>19.690000000000001</v>
      </c>
      <c r="L195" s="72">
        <f>'Industry-Sector'!N58</f>
        <v>81.459999999999994</v>
      </c>
      <c r="M195" s="72" t="str">
        <f>'Industry-Sector'!O58</f>
        <v>18.59</v>
      </c>
      <c r="N195" s="72">
        <f>'Industry-Sector'!P58</f>
        <v>14.02</v>
      </c>
      <c r="O195" s="72" t="str">
        <f>'Industry-Sector'!Q58</f>
        <v>2.44</v>
      </c>
      <c r="P195" s="72">
        <f>'Industry-Sector'!R58</f>
        <v>0.32</v>
      </c>
      <c r="Q195" s="72">
        <f>'Industry-Sector'!S58</f>
        <v>4.1900000000000004</v>
      </c>
      <c r="R195" s="72" t="str">
        <f>'Industry-Sector'!U58</f>
        <v>20.82</v>
      </c>
      <c r="S195" s="72" t="str">
        <f>'Industry-Sector'!W58</f>
        <v>7.62%</v>
      </c>
    </row>
    <row r="196" spans="3:19" ht="13.8" customHeight="1" x14ac:dyDescent="0.25">
      <c r="C196" s="74" t="str">
        <f>'Industry-Sector'!B110</f>
        <v>REIT - Mortgage</v>
      </c>
      <c r="D196" s="73">
        <f>'Industry-Sector'!C110</f>
        <v>3.0999999999999999E-3</v>
      </c>
      <c r="E196" s="73">
        <f>'Industry-Sector'!D110</f>
        <v>2.9499999999999998E-2</v>
      </c>
      <c r="F196" s="73">
        <f>'Industry-Sector'!E110</f>
        <v>2.0999999999999999E-3</v>
      </c>
      <c r="G196" s="73">
        <f>'Industry-Sector'!F110</f>
        <v>2.81E-2</v>
      </c>
      <c r="H196" s="73">
        <f>'Industry-Sector'!G110</f>
        <v>-1.6299999999999999E-2</v>
      </c>
      <c r="I196" s="73">
        <f>'Industry-Sector'!H110</f>
        <v>4.3499999999999997E-2</v>
      </c>
      <c r="J196" s="75">
        <f>'Industry-Sector'!L110</f>
        <v>0.88</v>
      </c>
      <c r="K196" s="72">
        <f>'Industry-Sector'!M110</f>
        <v>59.44</v>
      </c>
      <c r="L196" s="72">
        <f>'Industry-Sector'!N110</f>
        <v>62.94</v>
      </c>
      <c r="M196" s="72" t="str">
        <f>'Industry-Sector'!O110</f>
        <v>13.67</v>
      </c>
      <c r="N196" s="72">
        <f>'Industry-Sector'!P110</f>
        <v>7.69</v>
      </c>
      <c r="O196" s="72" t="str">
        <f>'Industry-Sector'!Q110</f>
        <v>2.60</v>
      </c>
      <c r="P196" s="72">
        <f>'Industry-Sector'!R110</f>
        <v>1.85</v>
      </c>
      <c r="Q196" s="72">
        <f>'Industry-Sector'!S110</f>
        <v>0.92</v>
      </c>
      <c r="R196" s="72" t="str">
        <f>'Industry-Sector'!U110</f>
        <v>9.07</v>
      </c>
      <c r="S196" s="72" t="str">
        <f>'Industry-Sector'!W110</f>
        <v>5.25%</v>
      </c>
    </row>
    <row r="197" spans="3:19" ht="13.8" customHeight="1" x14ac:dyDescent="0.25">
      <c r="C197" s="74" t="str">
        <f>'Industry-Sector'!B46</f>
        <v>Electronics &amp; Computer Distribution</v>
      </c>
      <c r="D197" s="73">
        <f>'Industry-Sector'!C46</f>
        <v>8.0000000000000002E-3</v>
      </c>
      <c r="E197" s="73">
        <f>'Industry-Sector'!D46</f>
        <v>1.0200000000000001E-2</v>
      </c>
      <c r="F197" s="73">
        <f>'Industry-Sector'!E46</f>
        <v>-6.9400000000000003E-2</v>
      </c>
      <c r="G197" s="73">
        <f>'Industry-Sector'!F46</f>
        <v>-6.1899999999999997E-2</v>
      </c>
      <c r="H197" s="73">
        <f>'Industry-Sector'!G46</f>
        <v>-5.9900000000000002E-2</v>
      </c>
      <c r="I197" s="73">
        <f>'Industry-Sector'!H46</f>
        <v>0.02</v>
      </c>
      <c r="J197" s="75">
        <f>'Industry-Sector'!L46</f>
        <v>0.82</v>
      </c>
      <c r="K197" s="72">
        <f>'Industry-Sector'!M46</f>
        <v>2.34</v>
      </c>
      <c r="L197" s="72">
        <f>'Industry-Sector'!N46</f>
        <v>28.65</v>
      </c>
      <c r="M197" s="72" t="str">
        <f>'Industry-Sector'!O46</f>
        <v>16.72</v>
      </c>
      <c r="N197" s="72">
        <f>'Industry-Sector'!P46</f>
        <v>9.32</v>
      </c>
      <c r="O197" s="72" t="str">
        <f>'Industry-Sector'!Q46</f>
        <v>1.41</v>
      </c>
      <c r="P197" s="72">
        <f>'Industry-Sector'!R46</f>
        <v>0.23</v>
      </c>
      <c r="Q197" s="72">
        <f>'Industry-Sector'!S46</f>
        <v>1.28</v>
      </c>
      <c r="R197" s="72" t="str">
        <f>'Industry-Sector'!U46</f>
        <v>6.85</v>
      </c>
      <c r="S197" s="72" t="str">
        <f>'Industry-Sector'!W46</f>
        <v>11.86%</v>
      </c>
    </row>
    <row r="198" spans="3:19" ht="13.8" customHeight="1" x14ac:dyDescent="0.25">
      <c r="C198" s="74" t="str">
        <f>'Industry-Sector'!B132</f>
        <v>Staffing &amp; Employment Services</v>
      </c>
      <c r="D198" s="73">
        <f>'Industry-Sector'!C132</f>
        <v>1.0699999999999999E-2</v>
      </c>
      <c r="E198" s="73">
        <f>'Industry-Sector'!D132</f>
        <v>1.44E-2</v>
      </c>
      <c r="F198" s="73">
        <f>'Industry-Sector'!E132</f>
        <v>-2.2599999999999999E-2</v>
      </c>
      <c r="G198" s="73">
        <f>'Industry-Sector'!F132</f>
        <v>-0.13339999999999999</v>
      </c>
      <c r="H198" s="73">
        <f>'Industry-Sector'!G132</f>
        <v>-0.1231</v>
      </c>
      <c r="I198" s="73">
        <f>'Industry-Sector'!H132</f>
        <v>-0.2162</v>
      </c>
      <c r="J198" s="75">
        <f>'Industry-Sector'!L132</f>
        <v>0.46</v>
      </c>
      <c r="K198" s="72">
        <f>'Industry-Sector'!M132</f>
        <v>5.6</v>
      </c>
      <c r="L198" s="72">
        <f>'Industry-Sector'!N132</f>
        <v>23.66</v>
      </c>
      <c r="M198" s="72" t="str">
        <f>'Industry-Sector'!O132</f>
        <v>23.61</v>
      </c>
      <c r="N198" s="72">
        <f>'Industry-Sector'!P132</f>
        <v>14.57</v>
      </c>
      <c r="O198" s="72" t="str">
        <f>'Industry-Sector'!Q132</f>
        <v>1.70</v>
      </c>
      <c r="P198" s="72">
        <f>'Industry-Sector'!R132</f>
        <v>0.49</v>
      </c>
      <c r="Q198" s="72">
        <f>'Industry-Sector'!S132</f>
        <v>2.92</v>
      </c>
      <c r="R198" s="72" t="str">
        <f>'Industry-Sector'!U132</f>
        <v>12.33</v>
      </c>
      <c r="S198" s="72" t="str">
        <f>'Industry-Sector'!W132</f>
        <v>13.91%</v>
      </c>
    </row>
    <row r="199" spans="3:19" ht="13.8" customHeight="1" x14ac:dyDescent="0.25">
      <c r="C199" s="74" t="str">
        <f>'Industry-Sector'!B6</f>
        <v>Airports &amp; Air Services</v>
      </c>
      <c r="D199" s="73">
        <f>'Industry-Sector'!C6</f>
        <v>-3.0200000000000001E-2</v>
      </c>
      <c r="E199" s="73">
        <f>'Industry-Sector'!D6</f>
        <v>6.59E-2</v>
      </c>
      <c r="F199" s="73">
        <f>'Industry-Sector'!E6</f>
        <v>-5.5E-2</v>
      </c>
      <c r="G199" s="73">
        <f>'Industry-Sector'!F6</f>
        <v>-2.6800000000000001E-2</v>
      </c>
      <c r="H199" s="73">
        <f>'Industry-Sector'!G6</f>
        <v>5.3800000000000001E-2</v>
      </c>
      <c r="I199" s="73">
        <f>'Industry-Sector'!H6</f>
        <v>8.7400000000000005E-2</v>
      </c>
      <c r="J199" s="75">
        <f>'Industry-Sector'!L6</f>
        <v>0.85</v>
      </c>
      <c r="K199" s="72">
        <f>'Industry-Sector'!M6</f>
        <v>14.06</v>
      </c>
      <c r="L199" s="72">
        <f>'Industry-Sector'!N6</f>
        <v>28.97</v>
      </c>
      <c r="M199" s="72" t="str">
        <f>'Industry-Sector'!O6</f>
        <v>17.76</v>
      </c>
      <c r="N199" s="72">
        <f>'Industry-Sector'!P6</f>
        <v>15.44</v>
      </c>
      <c r="O199" s="72" t="str">
        <f>'Industry-Sector'!Q6</f>
        <v>1.43</v>
      </c>
      <c r="P199" s="72">
        <f>'Industry-Sector'!R6</f>
        <v>3.82</v>
      </c>
      <c r="Q199" s="72">
        <f>'Industry-Sector'!S6</f>
        <v>4.41</v>
      </c>
      <c r="R199" s="72" t="str">
        <f>'Industry-Sector'!U6</f>
        <v>20.28</v>
      </c>
      <c r="S199" s="72" t="str">
        <f>'Industry-Sector'!W6</f>
        <v>12.44%</v>
      </c>
    </row>
    <row r="200" spans="3:19" ht="13.8" customHeight="1" x14ac:dyDescent="0.25">
      <c r="C200" s="74" t="str">
        <f>'Industry-Sector'!B35</f>
        <v>Department Stores</v>
      </c>
      <c r="D200" s="73">
        <f>'Industry-Sector'!C35</f>
        <v>-3.8999999999999998E-3</v>
      </c>
      <c r="E200" s="73">
        <f>'Industry-Sector'!D35</f>
        <v>-1.24E-2</v>
      </c>
      <c r="F200" s="73">
        <f>'Industry-Sector'!E35</f>
        <v>-0.1658</v>
      </c>
      <c r="G200" s="73">
        <f>'Industry-Sector'!F35</f>
        <v>-0.13039999999999999</v>
      </c>
      <c r="H200" s="73">
        <f>'Industry-Sector'!G35</f>
        <v>-5.5199999999999999E-2</v>
      </c>
      <c r="I200" s="73">
        <f>'Industry-Sector'!H35</f>
        <v>-0.2077</v>
      </c>
      <c r="J200" s="75">
        <f>'Industry-Sector'!L35</f>
        <v>0.8</v>
      </c>
      <c r="K200" s="72">
        <f>'Industry-Sector'!M35</f>
        <v>15.61</v>
      </c>
      <c r="L200" s="72">
        <f>'Industry-Sector'!N35</f>
        <v>14.46</v>
      </c>
      <c r="M200" s="72" t="str">
        <f>'Industry-Sector'!O35</f>
        <v>9.32</v>
      </c>
      <c r="N200" s="72">
        <f>'Industry-Sector'!P35</f>
        <v>10.45</v>
      </c>
      <c r="O200" s="72" t="str">
        <f>'Industry-Sector'!Q35</f>
        <v>-</v>
      </c>
      <c r="P200" s="72">
        <f>'Industry-Sector'!R35</f>
        <v>0.24</v>
      </c>
      <c r="Q200" s="72">
        <f>'Industry-Sector'!S35</f>
        <v>1.28</v>
      </c>
      <c r="R200" s="72" t="str">
        <f>'Industry-Sector'!U35</f>
        <v>5.43</v>
      </c>
      <c r="S200" s="72" t="str">
        <f>'Industry-Sector'!W35</f>
        <v>-9.21%</v>
      </c>
    </row>
    <row r="201" spans="3:19" ht="13.8" customHeight="1" x14ac:dyDescent="0.25">
      <c r="C201" s="74" t="str">
        <f>'Industry-Sector'!B10</f>
        <v>Asset Management</v>
      </c>
      <c r="D201" s="73">
        <f>'Industry-Sector'!C10</f>
        <v>-3.5000000000000001E-3</v>
      </c>
      <c r="E201" s="73">
        <f>'Industry-Sector'!D10</f>
        <v>3.3099999999999997E-2</v>
      </c>
      <c r="F201" s="73">
        <f>'Industry-Sector'!E10</f>
        <v>-0.1129</v>
      </c>
      <c r="G201" s="73">
        <f>'Industry-Sector'!F10</f>
        <v>-0.14499999999999999</v>
      </c>
      <c r="H201" s="73">
        <f>'Industry-Sector'!G10</f>
        <v>4.7699999999999999E-2</v>
      </c>
      <c r="I201" s="73">
        <f>'Industry-Sector'!H10</f>
        <v>0.15459999999999999</v>
      </c>
      <c r="J201" s="75">
        <f>'Industry-Sector'!L10</f>
        <v>1.06</v>
      </c>
      <c r="K201" s="72">
        <f>'Industry-Sector'!M10</f>
        <v>140.91999999999999</v>
      </c>
      <c r="L201" s="72">
        <f>'Industry-Sector'!N10</f>
        <v>1175.8399999999999</v>
      </c>
      <c r="M201" s="72" t="str">
        <f>'Industry-Sector'!O10</f>
        <v>24.12</v>
      </c>
      <c r="N201" s="72">
        <f>'Industry-Sector'!P10</f>
        <v>15.07</v>
      </c>
      <c r="O201" s="72" t="str">
        <f>'Industry-Sector'!Q10</f>
        <v>1.53</v>
      </c>
      <c r="P201" s="72">
        <f>'Industry-Sector'!R10</f>
        <v>3.16</v>
      </c>
      <c r="Q201" s="72">
        <f>'Industry-Sector'!S10</f>
        <v>3.16</v>
      </c>
      <c r="R201" s="72" t="str">
        <f>'Industry-Sector'!U10</f>
        <v>22.38</v>
      </c>
      <c r="S201" s="72" t="str">
        <f>'Industry-Sector'!W10</f>
        <v>15.75%</v>
      </c>
    </row>
    <row r="202" spans="3:19" ht="13.8" customHeight="1" x14ac:dyDescent="0.25">
      <c r="C202" s="74" t="str">
        <f>'Industry-Sector'!B21</f>
        <v>Building Materials</v>
      </c>
      <c r="D202" s="73">
        <f>'Industry-Sector'!C21</f>
        <v>-6.7999999999999996E-3</v>
      </c>
      <c r="E202" s="73">
        <f>'Industry-Sector'!D21</f>
        <v>3.0300000000000001E-2</v>
      </c>
      <c r="F202" s="73">
        <f>'Industry-Sector'!E21</f>
        <v>-0.1027</v>
      </c>
      <c r="G202" s="73">
        <f>'Industry-Sector'!F21</f>
        <v>-9.7500000000000003E-2</v>
      </c>
      <c r="H202" s="73">
        <f>'Industry-Sector'!G21</f>
        <v>-1.1999999999999999E-3</v>
      </c>
      <c r="I202" s="73">
        <f>'Industry-Sector'!H21</f>
        <v>-5.4699999999999999E-2</v>
      </c>
      <c r="J202" s="75">
        <f>'Industry-Sector'!L21</f>
        <v>0.8</v>
      </c>
      <c r="K202" s="72">
        <f>'Industry-Sector'!M21</f>
        <v>19.440000000000001</v>
      </c>
      <c r="L202" s="72">
        <f>'Industry-Sector'!N21</f>
        <v>173.1</v>
      </c>
      <c r="M202" s="72" t="str">
        <f>'Industry-Sector'!O21</f>
        <v>18.82</v>
      </c>
      <c r="N202" s="72">
        <f>'Industry-Sector'!P21</f>
        <v>16.41</v>
      </c>
      <c r="O202" s="72" t="str">
        <f>'Industry-Sector'!Q21</f>
        <v>1.93</v>
      </c>
      <c r="P202" s="72">
        <f>'Industry-Sector'!R21</f>
        <v>2.0499999999999998</v>
      </c>
      <c r="Q202" s="72">
        <f>'Industry-Sector'!S21</f>
        <v>2.92</v>
      </c>
      <c r="R202" s="72" t="str">
        <f>'Industry-Sector'!U21</f>
        <v>28.98</v>
      </c>
      <c r="S202" s="72" t="str">
        <f>'Industry-Sector'!W21</f>
        <v>9.74%</v>
      </c>
    </row>
    <row r="203" spans="3:19" ht="13.8" customHeight="1" x14ac:dyDescent="0.25">
      <c r="C203" s="74" t="str">
        <f>'Industry-Sector'!B84</f>
        <v>Metal Fabrication</v>
      </c>
      <c r="D203" s="73">
        <f>'Industry-Sector'!C84</f>
        <v>-1.6400000000000001E-2</v>
      </c>
      <c r="E203" s="73">
        <f>'Industry-Sector'!D84</f>
        <v>-1.8800000000000001E-2</v>
      </c>
      <c r="F203" s="73">
        <f>'Industry-Sector'!E84</f>
        <v>-7.9100000000000004E-2</v>
      </c>
      <c r="G203" s="73">
        <f>'Industry-Sector'!F84</f>
        <v>-5.0999999999999997E-2</v>
      </c>
      <c r="H203" s="73">
        <f>'Industry-Sector'!G84</f>
        <v>7.4700000000000003E-2</v>
      </c>
      <c r="I203" s="73">
        <f>'Industry-Sector'!H84</f>
        <v>0.3508</v>
      </c>
      <c r="J203" s="75">
        <f>'Industry-Sector'!L84</f>
        <v>0.48</v>
      </c>
      <c r="K203" s="72">
        <f>'Industry-Sector'!M84</f>
        <v>5.73</v>
      </c>
      <c r="L203" s="72">
        <f>'Industry-Sector'!N84</f>
        <v>39.01</v>
      </c>
      <c r="M203" s="72" t="str">
        <f>'Industry-Sector'!O84</f>
        <v>23.60</v>
      </c>
      <c r="N203" s="72">
        <f>'Industry-Sector'!P84</f>
        <v>15.54</v>
      </c>
      <c r="O203" s="72" t="str">
        <f>'Industry-Sector'!Q84</f>
        <v>1.22</v>
      </c>
      <c r="P203" s="72">
        <f>'Industry-Sector'!R84</f>
        <v>1.68</v>
      </c>
      <c r="Q203" s="72">
        <f>'Industry-Sector'!S84</f>
        <v>3.3</v>
      </c>
      <c r="R203" s="72" t="str">
        <f>'Industry-Sector'!U84</f>
        <v>20.42</v>
      </c>
      <c r="S203" s="72" t="str">
        <f>'Industry-Sector'!W84</f>
        <v>19.35%</v>
      </c>
    </row>
    <row r="204" spans="3:19" ht="13.8" customHeight="1" x14ac:dyDescent="0.25">
      <c r="C204" s="74" t="str">
        <f>'Industry-Sector'!B49</f>
        <v>Farm &amp; Heavy Construction Machinery</v>
      </c>
      <c r="D204" s="73">
        <f>'Industry-Sector'!C49</f>
        <v>-1.0500000000000001E-2</v>
      </c>
      <c r="E204" s="73">
        <f>'Industry-Sector'!D49</f>
        <v>-6.6E-3</v>
      </c>
      <c r="F204" s="73">
        <f>'Industry-Sector'!E49</f>
        <v>-3.0599999999999999E-2</v>
      </c>
      <c r="G204" s="73">
        <f>'Industry-Sector'!F49</f>
        <v>-3.9699999999999999E-2</v>
      </c>
      <c r="H204" s="73">
        <f>'Industry-Sector'!G49</f>
        <v>6.9099999999999995E-2</v>
      </c>
      <c r="I204" s="73">
        <f>'Industry-Sector'!H49</f>
        <v>3.85E-2</v>
      </c>
      <c r="J204" s="75">
        <f>'Industry-Sector'!L49</f>
        <v>0.89</v>
      </c>
      <c r="K204" s="72">
        <f>'Industry-Sector'!M49</f>
        <v>27.92</v>
      </c>
      <c r="L204" s="72">
        <f>'Industry-Sector'!N49</f>
        <v>387.03</v>
      </c>
      <c r="M204" s="72" t="str">
        <f>'Industry-Sector'!O49</f>
        <v>16.34</v>
      </c>
      <c r="N204" s="72">
        <f>'Industry-Sector'!P49</f>
        <v>15.34</v>
      </c>
      <c r="O204" s="72" t="str">
        <f>'Industry-Sector'!Q49</f>
        <v>8.01</v>
      </c>
      <c r="P204" s="72">
        <f>'Industry-Sector'!R49</f>
        <v>1.81</v>
      </c>
      <c r="Q204" s="72">
        <f>'Industry-Sector'!S49</f>
        <v>4.67</v>
      </c>
      <c r="R204" s="72" t="str">
        <f>'Industry-Sector'!U49</f>
        <v>21.20</v>
      </c>
      <c r="S204" s="72" t="str">
        <f>'Industry-Sector'!W49</f>
        <v>2.04%</v>
      </c>
    </row>
    <row r="205" spans="3:19" ht="13.8" customHeight="1" x14ac:dyDescent="0.25">
      <c r="C205" s="74" t="str">
        <f>'Industry-Sector'!B102</f>
        <v>Real Estate - Development</v>
      </c>
      <c r="D205" s="73">
        <f>'Industry-Sector'!C102</f>
        <v>-9.4000000000000004E-3</v>
      </c>
      <c r="E205" s="73">
        <f>'Industry-Sector'!D102</f>
        <v>-2.12E-2</v>
      </c>
      <c r="F205" s="73">
        <f>'Industry-Sector'!E102</f>
        <v>-0.1021</v>
      </c>
      <c r="G205" s="73">
        <f>'Industry-Sector'!F102</f>
        <v>-0.15509999999999999</v>
      </c>
      <c r="H205" s="73">
        <f>'Industry-Sector'!G102</f>
        <v>-0.25159999999999999</v>
      </c>
      <c r="I205" s="73">
        <f>'Industry-Sector'!H102</f>
        <v>-0.29859999999999998</v>
      </c>
      <c r="J205" s="75">
        <f>'Industry-Sector'!L102</f>
        <v>0.34</v>
      </c>
      <c r="K205" s="72">
        <f>'Industry-Sector'!M102</f>
        <v>1.08</v>
      </c>
      <c r="L205" s="72">
        <f>'Industry-Sector'!N102</f>
        <v>8.49</v>
      </c>
      <c r="M205" s="72" t="str">
        <f>'Industry-Sector'!O102</f>
        <v>9.75</v>
      </c>
      <c r="N205" s="72">
        <f>'Industry-Sector'!P102</f>
        <v>10.74</v>
      </c>
      <c r="O205" s="72" t="str">
        <f>'Industry-Sector'!Q102</f>
        <v>-</v>
      </c>
      <c r="P205" s="72">
        <f>'Industry-Sector'!R102</f>
        <v>0.88</v>
      </c>
      <c r="Q205" s="72">
        <f>'Industry-Sector'!S102</f>
        <v>0.93</v>
      </c>
      <c r="R205" s="72" t="str">
        <f>'Industry-Sector'!U102</f>
        <v>34.27</v>
      </c>
      <c r="S205" s="72" t="str">
        <f>'Industry-Sector'!W102</f>
        <v>-3.26%</v>
      </c>
    </row>
    <row r="206" spans="3:19" ht="13.8" customHeight="1" x14ac:dyDescent="0.25">
      <c r="C206" s="74" t="str">
        <f>'Industry-Sector'!B27</f>
        <v>Communication Equipment</v>
      </c>
      <c r="D206" s="73">
        <f>'Industry-Sector'!C27</f>
        <v>-7.3000000000000001E-3</v>
      </c>
      <c r="E206" s="73">
        <f>'Industry-Sector'!D27</f>
        <v>8.2000000000000007E-3</v>
      </c>
      <c r="F206" s="73">
        <f>'Industry-Sector'!E27</f>
        <v>-7.2499999999999995E-2</v>
      </c>
      <c r="G206" s="73">
        <f>'Industry-Sector'!F27</f>
        <v>-4.02E-2</v>
      </c>
      <c r="H206" s="73">
        <f>'Industry-Sector'!G27</f>
        <v>0.12</v>
      </c>
      <c r="I206" s="73">
        <f>'Industry-Sector'!H27</f>
        <v>0.24379999999999999</v>
      </c>
      <c r="J206" s="75">
        <f>'Industry-Sector'!L27</f>
        <v>0.95</v>
      </c>
      <c r="K206" s="72">
        <f>'Industry-Sector'!M27</f>
        <v>133.66</v>
      </c>
      <c r="L206" s="72">
        <f>'Industry-Sector'!N27</f>
        <v>479.45</v>
      </c>
      <c r="M206" s="72" t="str">
        <f>'Industry-Sector'!O27</f>
        <v>29.37</v>
      </c>
      <c r="N206" s="72">
        <f>'Industry-Sector'!P27</f>
        <v>16.41</v>
      </c>
      <c r="O206" s="72" t="str">
        <f>'Industry-Sector'!Q27</f>
        <v>3.90</v>
      </c>
      <c r="P206" s="72">
        <f>'Industry-Sector'!R27</f>
        <v>2.46</v>
      </c>
      <c r="Q206" s="72">
        <f>'Industry-Sector'!S27</f>
        <v>3.51</v>
      </c>
      <c r="R206" s="72" t="str">
        <f>'Industry-Sector'!U27</f>
        <v>17.99</v>
      </c>
      <c r="S206" s="72" t="str">
        <f>'Industry-Sector'!W27</f>
        <v>7.52%</v>
      </c>
    </row>
    <row r="207" spans="3:19" ht="13.8" customHeight="1" x14ac:dyDescent="0.25">
      <c r="C207" s="74" t="str">
        <f>'Industry-Sector'!B142</f>
        <v>Utilities - Diversified</v>
      </c>
      <c r="D207" s="73">
        <f>'Industry-Sector'!C142</f>
        <v>-3.8999999999999998E-3</v>
      </c>
      <c r="E207" s="73">
        <f>'Industry-Sector'!D142</f>
        <v>3.2800000000000003E-2</v>
      </c>
      <c r="F207" s="73">
        <f>'Industry-Sector'!E142</f>
        <v>-8.6999999999999994E-2</v>
      </c>
      <c r="G207" s="73">
        <f>'Industry-Sector'!F142</f>
        <v>-0.12609999999999999</v>
      </c>
      <c r="H207" s="73">
        <f>'Industry-Sector'!G142</f>
        <v>-0.14560000000000001</v>
      </c>
      <c r="I207" s="73">
        <f>'Industry-Sector'!H142</f>
        <v>-8.5000000000000006E-3</v>
      </c>
      <c r="J207" s="75">
        <f>'Industry-Sector'!L142</f>
        <v>1.05</v>
      </c>
      <c r="K207" s="72">
        <f>'Industry-Sector'!M142</f>
        <v>36.26</v>
      </c>
      <c r="L207" s="72">
        <f>'Industry-Sector'!N142</f>
        <v>92.75</v>
      </c>
      <c r="M207" s="72" t="str">
        <f>'Industry-Sector'!O142</f>
        <v>14.69</v>
      </c>
      <c r="N207" s="72">
        <f>'Industry-Sector'!P142</f>
        <v>13.71</v>
      </c>
      <c r="O207" s="72" t="str">
        <f>'Industry-Sector'!Q142</f>
        <v>3.33</v>
      </c>
      <c r="P207" s="72">
        <f>'Industry-Sector'!R142</f>
        <v>1.44</v>
      </c>
      <c r="Q207" s="72">
        <f>'Industry-Sector'!S142</f>
        <v>1.69</v>
      </c>
      <c r="R207" s="72" t="str">
        <f>'Industry-Sector'!U142</f>
        <v>44.09</v>
      </c>
      <c r="S207" s="72" t="str">
        <f>'Industry-Sector'!W142</f>
        <v>4.42%</v>
      </c>
    </row>
    <row r="208" spans="3:19" ht="13.8" customHeight="1" x14ac:dyDescent="0.25">
      <c r="C208" s="74" t="str">
        <f>'Industry-Sector'!B33</f>
        <v>Copper</v>
      </c>
      <c r="D208" s="73">
        <f>'Industry-Sector'!C33</f>
        <v>9.2999999999999992E-3</v>
      </c>
      <c r="E208" s="73">
        <f>'Industry-Sector'!D33</f>
        <v>0.11260000000000001</v>
      </c>
      <c r="F208" s="73">
        <f>'Industry-Sector'!E33</f>
        <v>9.4999999999999998E-3</v>
      </c>
      <c r="G208" s="73">
        <f>'Industry-Sector'!F33</f>
        <v>-3.6299999999999999E-2</v>
      </c>
      <c r="H208" s="73">
        <f>'Industry-Sector'!G33</f>
        <v>-2.2200000000000001E-2</v>
      </c>
      <c r="I208" s="73">
        <f>'Industry-Sector'!H33</f>
        <v>-8.3000000000000001E-3</v>
      </c>
      <c r="J208" s="75">
        <f>'Industry-Sector'!L33</f>
        <v>1.52</v>
      </c>
      <c r="K208" s="72">
        <f>'Industry-Sector'!M33</f>
        <v>47.27</v>
      </c>
      <c r="L208" s="72">
        <f>'Industry-Sector'!N33</f>
        <v>142.59</v>
      </c>
      <c r="M208" s="72" t="str">
        <f>'Industry-Sector'!O33</f>
        <v>26.77</v>
      </c>
      <c r="N208" s="72">
        <f>'Industry-Sector'!P33</f>
        <v>18.78</v>
      </c>
      <c r="O208" s="72" t="str">
        <f>'Industry-Sector'!Q33</f>
        <v>2.22</v>
      </c>
      <c r="P208" s="72">
        <f>'Industry-Sector'!R33</f>
        <v>3.61</v>
      </c>
      <c r="Q208" s="72">
        <f>'Industry-Sector'!S33</f>
        <v>4.63</v>
      </c>
      <c r="R208" s="72" t="str">
        <f>'Industry-Sector'!U33</f>
        <v>23.80</v>
      </c>
      <c r="S208" s="72" t="str">
        <f>'Industry-Sector'!W33</f>
        <v>12.05%</v>
      </c>
    </row>
    <row r="209" spans="3:19" ht="13.8" customHeight="1" x14ac:dyDescent="0.25">
      <c r="C209" s="74" t="str">
        <f>'Industry-Sector'!B32</f>
        <v>Consumer Electronics</v>
      </c>
      <c r="D209" s="73">
        <f>'Industry-Sector'!C32</f>
        <v>-5.8999999999999999E-3</v>
      </c>
      <c r="E209" s="73">
        <f>'Industry-Sector'!D32</f>
        <v>-3.27E-2</v>
      </c>
      <c r="F209" s="73">
        <f>'Industry-Sector'!E32</f>
        <v>-0.1249</v>
      </c>
      <c r="G209" s="73">
        <f>'Industry-Sector'!F32</f>
        <v>-0.13389999999999999</v>
      </c>
      <c r="H209" s="73">
        <f>'Industry-Sector'!G32</f>
        <v>-3.2800000000000003E-2</v>
      </c>
      <c r="I209" s="73">
        <f>'Industry-Sector'!H32</f>
        <v>0.23449999999999999</v>
      </c>
      <c r="J209" s="75">
        <f>'Industry-Sector'!L32</f>
        <v>0.95</v>
      </c>
      <c r="K209" s="72">
        <f>'Industry-Sector'!M32</f>
        <v>64.27</v>
      </c>
      <c r="L209" s="72">
        <f>'Industry-Sector'!N32</f>
        <v>3348.36</v>
      </c>
      <c r="M209" s="72" t="str">
        <f>'Industry-Sector'!O32</f>
        <v>32.82</v>
      </c>
      <c r="N209" s="72">
        <f>'Industry-Sector'!P32</f>
        <v>25.52</v>
      </c>
      <c r="O209" s="72" t="str">
        <f>'Industry-Sector'!Q32</f>
        <v>3.30</v>
      </c>
      <c r="P209" s="72">
        <f>'Industry-Sector'!R32</f>
        <v>6.56</v>
      </c>
      <c r="Q209" s="72">
        <f>'Industry-Sector'!S32</f>
        <v>26.76</v>
      </c>
      <c r="R209" s="72" t="str">
        <f>'Industry-Sector'!U32</f>
        <v>28.29</v>
      </c>
      <c r="S209" s="72" t="str">
        <f>'Industry-Sector'!W32</f>
        <v>9.93%</v>
      </c>
    </row>
    <row r="210" spans="3:19" ht="13.8" customHeight="1" x14ac:dyDescent="0.25">
      <c r="C210" s="74" t="str">
        <f>'Industry-Sector'!B71</f>
        <v>Insurance Brokers</v>
      </c>
      <c r="D210" s="73">
        <f>'Industry-Sector'!C71</f>
        <v>-1E-3</v>
      </c>
      <c r="E210" s="73">
        <f>'Industry-Sector'!D71</f>
        <v>-4.1000000000000003E-3</v>
      </c>
      <c r="F210" s="73">
        <f>'Industry-Sector'!E71</f>
        <v>2.23E-2</v>
      </c>
      <c r="G210" s="73">
        <f>'Industry-Sector'!F71</f>
        <v>9.5200000000000007E-2</v>
      </c>
      <c r="H210" s="73">
        <f>'Industry-Sector'!G71</f>
        <v>6.4799999999999996E-2</v>
      </c>
      <c r="I210" s="73">
        <f>'Industry-Sector'!H71</f>
        <v>0.20699999999999999</v>
      </c>
      <c r="J210" s="75">
        <f>'Industry-Sector'!L71</f>
        <v>0.53</v>
      </c>
      <c r="K210" s="72">
        <f>'Industry-Sector'!M71</f>
        <v>9.8699999999999992</v>
      </c>
      <c r="L210" s="72">
        <f>'Industry-Sector'!N71</f>
        <v>387.36</v>
      </c>
      <c r="M210" s="72" t="str">
        <f>'Industry-Sector'!O71</f>
        <v>38.23</v>
      </c>
      <c r="N210" s="72">
        <f>'Industry-Sector'!P71</f>
        <v>22.72</v>
      </c>
      <c r="O210" s="72" t="str">
        <f>'Industry-Sector'!Q71</f>
        <v>3.44</v>
      </c>
      <c r="P210" s="72">
        <f>'Industry-Sector'!R71</f>
        <v>4.9000000000000004</v>
      </c>
      <c r="Q210" s="72">
        <f>'Industry-Sector'!S71</f>
        <v>6.56</v>
      </c>
      <c r="R210" s="72" t="str">
        <f>'Industry-Sector'!U71</f>
        <v>30.92</v>
      </c>
      <c r="S210" s="72" t="str">
        <f>'Industry-Sector'!W71</f>
        <v>11.12%</v>
      </c>
    </row>
    <row r="211" spans="3:19" ht="13.8" customHeight="1" x14ac:dyDescent="0.25">
      <c r="C211" s="74" t="str">
        <f>'Industry-Sector'!B146</f>
        <v>Utilities - Regulated Water</v>
      </c>
      <c r="D211" s="73">
        <f>'Industry-Sector'!C146</f>
        <v>-3.0999999999999999E-3</v>
      </c>
      <c r="E211" s="73">
        <f>'Industry-Sector'!D146</f>
        <v>1.21E-2</v>
      </c>
      <c r="F211" s="73">
        <f>'Industry-Sector'!E146</f>
        <v>9.1300000000000006E-2</v>
      </c>
      <c r="G211" s="73">
        <f>'Industry-Sector'!F146</f>
        <v>7.5800000000000006E-2</v>
      </c>
      <c r="H211" s="73">
        <f>'Industry-Sector'!G146</f>
        <v>-1.41E-2</v>
      </c>
      <c r="I211" s="73">
        <f>'Industry-Sector'!H146</f>
        <v>0.16009999999999999</v>
      </c>
      <c r="J211" s="75">
        <f>'Industry-Sector'!L146</f>
        <v>0.9</v>
      </c>
      <c r="K211" s="72">
        <f>'Industry-Sector'!M146</f>
        <v>6</v>
      </c>
      <c r="L211" s="72">
        <f>'Industry-Sector'!N146</f>
        <v>63.57</v>
      </c>
      <c r="M211" s="72" t="str">
        <f>'Industry-Sector'!O146</f>
        <v>16.05</v>
      </c>
      <c r="N211" s="72">
        <f>'Industry-Sector'!P146</f>
        <v>20.62</v>
      </c>
      <c r="O211" s="72" t="str">
        <f>'Industry-Sector'!Q146</f>
        <v>2.18</v>
      </c>
      <c r="P211" s="72">
        <f>'Industry-Sector'!R146</f>
        <v>3.74</v>
      </c>
      <c r="Q211" s="72">
        <f>'Industry-Sector'!S146</f>
        <v>2.19</v>
      </c>
      <c r="R211" s="72" t="str">
        <f>'Industry-Sector'!U146</f>
        <v>55.03</v>
      </c>
      <c r="S211" s="72" t="str">
        <f>'Industry-Sector'!W146</f>
        <v>7.37%</v>
      </c>
    </row>
    <row r="212" spans="3:19" ht="13.8" customHeight="1" x14ac:dyDescent="0.25">
      <c r="C212" s="74" t="str">
        <f>'Industry-Sector'!B45</f>
        <v>Electronic Gaming &amp; Multimedia</v>
      </c>
      <c r="D212" s="73">
        <f>'Industry-Sector'!C45</f>
        <v>-1.34E-2</v>
      </c>
      <c r="E212" s="73">
        <f>'Industry-Sector'!D45</f>
        <v>-5.1000000000000004E-3</v>
      </c>
      <c r="F212" s="73">
        <f>'Industry-Sector'!E45</f>
        <v>-3.9600000000000003E-2</v>
      </c>
      <c r="G212" s="73">
        <f>'Industry-Sector'!F45</f>
        <v>-2.8799999999999999E-2</v>
      </c>
      <c r="H212" s="73">
        <f>'Industry-Sector'!G45</f>
        <v>0.18360000000000001</v>
      </c>
      <c r="I212" s="73">
        <f>'Industry-Sector'!H45</f>
        <v>0.10829999999999999</v>
      </c>
      <c r="J212" s="75">
        <f>'Industry-Sector'!L45</f>
        <v>0.75</v>
      </c>
      <c r="K212" s="72">
        <f>'Industry-Sector'!M45</f>
        <v>24.64</v>
      </c>
      <c r="L212" s="72">
        <f>'Industry-Sector'!N45</f>
        <v>184.42</v>
      </c>
      <c r="M212" s="72" t="str">
        <f>'Industry-Sector'!O45</f>
        <v>33.99</v>
      </c>
      <c r="N212" s="72">
        <f>'Industry-Sector'!P45</f>
        <v>17.57</v>
      </c>
      <c r="O212" s="72" t="str">
        <f>'Industry-Sector'!Q45</f>
        <v>1.84</v>
      </c>
      <c r="P212" s="72">
        <f>'Industry-Sector'!R45</f>
        <v>4.6500000000000004</v>
      </c>
      <c r="Q212" s="72">
        <f>'Industry-Sector'!S45</f>
        <v>4.96</v>
      </c>
      <c r="R212" s="72" t="str">
        <f>'Industry-Sector'!U45</f>
        <v>21.59</v>
      </c>
      <c r="S212" s="72" t="str">
        <f>'Industry-Sector'!W45</f>
        <v>18.51%</v>
      </c>
    </row>
    <row r="213" spans="3:19" ht="13.8" customHeight="1" x14ac:dyDescent="0.25">
      <c r="C213" s="74" t="str">
        <f>'Industry-Sector'!B63</f>
        <v>Industrial Distribution</v>
      </c>
      <c r="D213" s="73">
        <f>'Industry-Sector'!C63</f>
        <v>-1.1999999999999999E-3</v>
      </c>
      <c r="E213" s="73">
        <f>'Industry-Sector'!D63</f>
        <v>1E-4</v>
      </c>
      <c r="F213" s="73">
        <f>'Industry-Sector'!E63</f>
        <v>-5.96E-2</v>
      </c>
      <c r="G213" s="73">
        <f>'Industry-Sector'!F63</f>
        <v>-0.1056</v>
      </c>
      <c r="H213" s="73">
        <f>'Industry-Sector'!G63</f>
        <v>-1.5E-3</v>
      </c>
      <c r="I213" s="73">
        <f>'Industry-Sector'!H63</f>
        <v>-4.3999999999999997E-2</v>
      </c>
      <c r="J213" s="75">
        <f>'Industry-Sector'!L63</f>
        <v>0.9</v>
      </c>
      <c r="K213" s="72">
        <f>'Industry-Sector'!M63</f>
        <v>12.54</v>
      </c>
      <c r="L213" s="72">
        <f>'Industry-Sector'!N63</f>
        <v>208.91</v>
      </c>
      <c r="M213" s="72" t="str">
        <f>'Industry-Sector'!O63</f>
        <v>25.87</v>
      </c>
      <c r="N213" s="72">
        <f>'Industry-Sector'!P63</f>
        <v>20.97</v>
      </c>
      <c r="O213" s="72" t="str">
        <f>'Industry-Sector'!Q63</f>
        <v>3.09</v>
      </c>
      <c r="P213" s="72">
        <f>'Industry-Sector'!R63</f>
        <v>1.5</v>
      </c>
      <c r="Q213" s="72">
        <f>'Industry-Sector'!S63</f>
        <v>5.73</v>
      </c>
      <c r="R213" s="72" t="str">
        <f>'Industry-Sector'!U63</f>
        <v>23.16</v>
      </c>
      <c r="S213" s="72" t="str">
        <f>'Industry-Sector'!W63</f>
        <v>8.36%</v>
      </c>
    </row>
    <row r="214" spans="3:19" ht="13.8" customHeight="1" x14ac:dyDescent="0.25">
      <c r="C214" s="74" t="str">
        <f>'Industry-Sector'!B125</f>
        <v>Software - Application</v>
      </c>
      <c r="D214" s="73">
        <f>'Industry-Sector'!C125</f>
        <v>-1.21E-2</v>
      </c>
      <c r="E214" s="73">
        <f>'Industry-Sector'!D125</f>
        <v>1.7299999999999999E-2</v>
      </c>
      <c r="F214" s="73">
        <f>'Industry-Sector'!E125</f>
        <v>-0.13800000000000001</v>
      </c>
      <c r="G214" s="73">
        <f>'Industry-Sector'!F125</f>
        <v>-0.13739999999999999</v>
      </c>
      <c r="H214" s="73">
        <f>'Industry-Sector'!G125</f>
        <v>5.4899999999999997E-2</v>
      </c>
      <c r="I214" s="73">
        <f>'Industry-Sector'!H125</f>
        <v>2.7799999999999998E-2</v>
      </c>
      <c r="J214" s="75">
        <f>'Industry-Sector'!L125</f>
        <v>0.68</v>
      </c>
      <c r="K214" s="72">
        <f>'Industry-Sector'!M125</f>
        <v>362.99</v>
      </c>
      <c r="L214" s="72">
        <f>'Industry-Sector'!N125</f>
        <v>2862.66</v>
      </c>
      <c r="M214" s="72" t="str">
        <f>'Industry-Sector'!O125</f>
        <v>52.52</v>
      </c>
      <c r="N214" s="72">
        <f>'Industry-Sector'!P125</f>
        <v>29.38</v>
      </c>
      <c r="O214" s="72" t="str">
        <f>'Industry-Sector'!Q125</f>
        <v>2.87</v>
      </c>
      <c r="P214" s="72">
        <f>'Industry-Sector'!R125</f>
        <v>7.58</v>
      </c>
      <c r="Q214" s="72">
        <f>'Industry-Sector'!S125</f>
        <v>7.25</v>
      </c>
      <c r="R214" s="72" t="str">
        <f>'Industry-Sector'!U125</f>
        <v>33.41</v>
      </c>
      <c r="S214" s="72" t="str">
        <f>'Industry-Sector'!W125</f>
        <v>18.28%</v>
      </c>
    </row>
    <row r="215" spans="3:19" ht="13.8" customHeight="1" x14ac:dyDescent="0.25">
      <c r="C215" s="74" t="str">
        <f>'Industry-Sector'!B7</f>
        <v>Aluminum</v>
      </c>
      <c r="D215" s="73">
        <f>'Industry-Sector'!C7</f>
        <v>-2.2100000000000002E-2</v>
      </c>
      <c r="E215" s="73">
        <f>'Industry-Sector'!D7</f>
        <v>5.8700000000000002E-2</v>
      </c>
      <c r="F215" s="73">
        <f>'Industry-Sector'!E7</f>
        <v>-2.1999999999999999E-2</v>
      </c>
      <c r="G215" s="73">
        <f>'Industry-Sector'!F7</f>
        <v>-0.1072</v>
      </c>
      <c r="H215" s="73">
        <f>'Industry-Sector'!G7</f>
        <v>2.46E-2</v>
      </c>
      <c r="I215" s="73">
        <f>'Industry-Sector'!H7</f>
        <v>4.2000000000000003E-2</v>
      </c>
      <c r="J215" s="75">
        <f>'Industry-Sector'!L7</f>
        <v>0.99</v>
      </c>
      <c r="K215" s="72">
        <f>'Industry-Sector'!M7</f>
        <v>8.0299999999999994</v>
      </c>
      <c r="L215" s="72">
        <f>'Industry-Sector'!N7</f>
        <v>13.48</v>
      </c>
      <c r="M215" s="72" t="str">
        <f>'Industry-Sector'!O7</f>
        <v>34.19</v>
      </c>
      <c r="N215" s="72">
        <f>'Industry-Sector'!P7</f>
        <v>9.19</v>
      </c>
      <c r="O215" s="72" t="str">
        <f>'Industry-Sector'!Q7</f>
        <v>0.82</v>
      </c>
      <c r="P215" s="72">
        <f>'Industry-Sector'!R7</f>
        <v>0.54</v>
      </c>
      <c r="Q215" s="72">
        <f>'Industry-Sector'!S7</f>
        <v>1.87</v>
      </c>
      <c r="R215" s="72" t="str">
        <f>'Industry-Sector'!U7</f>
        <v>321.02</v>
      </c>
      <c r="S215" s="72" t="str">
        <f>'Industry-Sector'!W7</f>
        <v>41.67%</v>
      </c>
    </row>
    <row r="216" spans="3:19" ht="13.8" customHeight="1" x14ac:dyDescent="0.25">
      <c r="C216" s="74" t="str">
        <f>'Industry-Sector'!B15</f>
        <v>Banks - Regional</v>
      </c>
      <c r="D216" s="73">
        <f>'Industry-Sector'!C15</f>
        <v>2.5999999999999999E-3</v>
      </c>
      <c r="E216" s="73">
        <f>'Industry-Sector'!D15</f>
        <v>4.41E-2</v>
      </c>
      <c r="F216" s="73">
        <f>'Industry-Sector'!E15</f>
        <v>-4.3700000000000003E-2</v>
      </c>
      <c r="G216" s="73">
        <f>'Industry-Sector'!F15</f>
        <v>-4.8899999999999999E-2</v>
      </c>
      <c r="H216" s="73">
        <f>'Industry-Sector'!G15</f>
        <v>3.2899999999999999E-2</v>
      </c>
      <c r="I216" s="73">
        <f>'Industry-Sector'!H15</f>
        <v>0.19020000000000001</v>
      </c>
      <c r="J216" s="75">
        <f>'Industry-Sector'!L15</f>
        <v>1.02</v>
      </c>
      <c r="K216" s="72">
        <f>'Industry-Sector'!M15</f>
        <v>341.85</v>
      </c>
      <c r="L216" s="72">
        <f>'Industry-Sector'!N15</f>
        <v>1491.88</v>
      </c>
      <c r="M216" s="72" t="str">
        <f>'Industry-Sector'!O15</f>
        <v>13.44</v>
      </c>
      <c r="N216" s="72">
        <f>'Industry-Sector'!P15</f>
        <v>9.86</v>
      </c>
      <c r="O216" s="72" t="str">
        <f>'Industry-Sector'!Q15</f>
        <v>0.99</v>
      </c>
      <c r="P216" s="72">
        <f>'Industry-Sector'!R15</f>
        <v>1.49</v>
      </c>
      <c r="Q216" s="72">
        <f>'Industry-Sector'!S15</f>
        <v>1.27</v>
      </c>
      <c r="R216" s="72" t="str">
        <f>'Industry-Sector'!U15</f>
        <v>8.58</v>
      </c>
      <c r="S216" s="72" t="str">
        <f>'Industry-Sector'!W15</f>
        <v>13.57%</v>
      </c>
    </row>
    <row r="217" spans="3:19" ht="13.8" customHeight="1" x14ac:dyDescent="0.25">
      <c r="C217" s="74" t="str">
        <f>'Industry-Sector'!B126</f>
        <v>Software - Infrastructure</v>
      </c>
      <c r="D217" s="73">
        <f>'Industry-Sector'!C126</f>
        <v>-1.5299999999999999E-2</v>
      </c>
      <c r="E217" s="73">
        <f>'Industry-Sector'!D126</f>
        <v>1.7899999999999999E-2</v>
      </c>
      <c r="F217" s="73">
        <f>'Industry-Sector'!E126</f>
        <v>-0.1045</v>
      </c>
      <c r="G217" s="73">
        <f>'Industry-Sector'!F126</f>
        <v>-0.12590000000000001</v>
      </c>
      <c r="H217" s="73">
        <f>'Industry-Sector'!G126</f>
        <v>-4.2200000000000001E-2</v>
      </c>
      <c r="I217" s="73">
        <f>'Industry-Sector'!H126</f>
        <v>-1.7399999999999999E-2</v>
      </c>
      <c r="J217" s="75">
        <f>'Industry-Sector'!L126</f>
        <v>0.79</v>
      </c>
      <c r="K217" s="72">
        <f>'Industry-Sector'!M126</f>
        <v>378.94</v>
      </c>
      <c r="L217" s="72">
        <f>'Industry-Sector'!N126</f>
        <v>4502.17</v>
      </c>
      <c r="M217" s="72" t="str">
        <f>'Industry-Sector'!O126</f>
        <v>35.74</v>
      </c>
      <c r="N217" s="72">
        <f>'Industry-Sector'!P126</f>
        <v>25.91</v>
      </c>
      <c r="O217" s="72" t="str">
        <f>'Industry-Sector'!Q126</f>
        <v>2.32</v>
      </c>
      <c r="P217" s="72">
        <f>'Industry-Sector'!R126</f>
        <v>8.7100000000000009</v>
      </c>
      <c r="Q217" s="72">
        <f>'Industry-Sector'!S126</f>
        <v>9.23</v>
      </c>
      <c r="R217" s="72" t="str">
        <f>'Industry-Sector'!U126</f>
        <v>39.47</v>
      </c>
      <c r="S217" s="72" t="str">
        <f>'Industry-Sector'!W126</f>
        <v>15.39%</v>
      </c>
    </row>
    <row r="218" spans="3:19" ht="13.8" customHeight="1" x14ac:dyDescent="0.25">
      <c r="C218" s="74" t="str">
        <f>'Industry-Sector'!B119</f>
        <v>Scientific &amp; Technical Instruments</v>
      </c>
      <c r="D218" s="73">
        <f>'Industry-Sector'!C119</f>
        <v>-1.12E-2</v>
      </c>
      <c r="E218" s="73">
        <f>'Industry-Sector'!D119</f>
        <v>5.8999999999999999E-3</v>
      </c>
      <c r="F218" s="73">
        <f>'Industry-Sector'!E119</f>
        <v>-7.8899999999999998E-2</v>
      </c>
      <c r="G218" s="73">
        <f>'Industry-Sector'!F119</f>
        <v>-8.6099999999999996E-2</v>
      </c>
      <c r="H218" s="73">
        <f>'Industry-Sector'!G119</f>
        <v>4.6399999999999997E-2</v>
      </c>
      <c r="I218" s="73">
        <f>'Industry-Sector'!H119</f>
        <v>6.0600000000000001E-2</v>
      </c>
      <c r="J218" s="75">
        <f>'Industry-Sector'!L119</f>
        <v>0.55000000000000004</v>
      </c>
      <c r="K218" s="72">
        <f>'Industry-Sector'!M119</f>
        <v>21.79</v>
      </c>
      <c r="L218" s="72">
        <f>'Industry-Sector'!N119</f>
        <v>185.55</v>
      </c>
      <c r="M218" s="72" t="str">
        <f>'Industry-Sector'!O119</f>
        <v>28.31</v>
      </c>
      <c r="N218" s="72">
        <f>'Industry-Sector'!P119</f>
        <v>18.8</v>
      </c>
      <c r="O218" s="72" t="str">
        <f>'Industry-Sector'!Q119</f>
        <v>2.32</v>
      </c>
      <c r="P218" s="72">
        <f>'Industry-Sector'!R119</f>
        <v>3.69</v>
      </c>
      <c r="Q218" s="72">
        <f>'Industry-Sector'!S119</f>
        <v>3.27</v>
      </c>
      <c r="R218" s="72" t="str">
        <f>'Industry-Sector'!U119</f>
        <v>24.99</v>
      </c>
      <c r="S218" s="72" t="str">
        <f>'Industry-Sector'!W119</f>
        <v>12.18%</v>
      </c>
    </row>
    <row r="219" spans="3:19" ht="13.8" customHeight="1" x14ac:dyDescent="0.25">
      <c r="C219" s="74" t="str">
        <f>'Industry-Sector'!B11</f>
        <v>Auto &amp; Truck Dealerships</v>
      </c>
      <c r="D219" s="73">
        <f>'Industry-Sector'!C11</f>
        <v>-3.7699999999999997E-2</v>
      </c>
      <c r="E219" s="73">
        <f>'Industry-Sector'!D11</f>
        <v>-2.5999999999999999E-2</v>
      </c>
      <c r="F219" s="73">
        <f>'Industry-Sector'!E11</f>
        <v>-0.245</v>
      </c>
      <c r="G219" s="73">
        <f>'Industry-Sector'!F11</f>
        <v>-0.1888</v>
      </c>
      <c r="H219" s="73">
        <f>'Industry-Sector'!G11</f>
        <v>2.9499999999999998E-2</v>
      </c>
      <c r="I219" s="73">
        <f>'Industry-Sector'!H11</f>
        <v>0.1192</v>
      </c>
      <c r="J219" s="75">
        <f>'Industry-Sector'!L11</f>
        <v>1.08</v>
      </c>
      <c r="K219" s="72">
        <f>'Industry-Sector'!M11</f>
        <v>21.07</v>
      </c>
      <c r="L219" s="72">
        <f>'Industry-Sector'!N11</f>
        <v>109.09</v>
      </c>
      <c r="M219" s="72" t="str">
        <f>'Industry-Sector'!O11</f>
        <v>22.67</v>
      </c>
      <c r="N219" s="72">
        <f>'Industry-Sector'!P11</f>
        <v>15.49</v>
      </c>
      <c r="O219" s="72" t="str">
        <f>'Industry-Sector'!Q11</f>
        <v>0.66</v>
      </c>
      <c r="P219" s="72">
        <f>'Industry-Sector'!R11</f>
        <v>0.52</v>
      </c>
      <c r="Q219" s="72">
        <f>'Industry-Sector'!S11</f>
        <v>2.92</v>
      </c>
      <c r="R219" s="72" t="str">
        <f>'Industry-Sector'!U11</f>
        <v>34.29</v>
      </c>
      <c r="S219" s="72" t="str">
        <f>'Industry-Sector'!W11</f>
        <v>34.14%</v>
      </c>
    </row>
    <row r="220" spans="3:19" ht="13.8" customHeight="1" x14ac:dyDescent="0.25">
      <c r="C220" s="74" t="str">
        <f>'Industry-Sector'!B107</f>
        <v>REIT - Healthcare Facilities</v>
      </c>
      <c r="D220" s="73">
        <f>'Industry-Sector'!C107</f>
        <v>-5.7999999999999996E-3</v>
      </c>
      <c r="E220" s="73">
        <f>'Industry-Sector'!D107</f>
        <v>2.4299999999999999E-2</v>
      </c>
      <c r="F220" s="73">
        <f>'Industry-Sector'!E107</f>
        <v>2.2800000000000001E-2</v>
      </c>
      <c r="G220" s="73">
        <f>'Industry-Sector'!F107</f>
        <v>0.11219999999999999</v>
      </c>
      <c r="H220" s="73">
        <f>'Industry-Sector'!G107</f>
        <v>6.2799999999999995E-2</v>
      </c>
      <c r="I220" s="73">
        <f>'Industry-Sector'!H107</f>
        <v>0.50549999999999995</v>
      </c>
      <c r="J220" s="75">
        <f>'Industry-Sector'!L107</f>
        <v>0.96</v>
      </c>
      <c r="K220" s="72">
        <f>'Industry-Sector'!M107</f>
        <v>35.729999999999997</v>
      </c>
      <c r="L220" s="72">
        <f>'Industry-Sector'!N107</f>
        <v>185.06</v>
      </c>
      <c r="M220" s="72" t="str">
        <f>'Industry-Sector'!O107</f>
        <v>99.36</v>
      </c>
      <c r="N220" s="72">
        <f>'Industry-Sector'!P107</f>
        <v>53.61</v>
      </c>
      <c r="O220" s="72" t="str">
        <f>'Industry-Sector'!Q107</f>
        <v>3.77</v>
      </c>
      <c r="P220" s="72">
        <f>'Industry-Sector'!R107</f>
        <v>7.48</v>
      </c>
      <c r="Q220" s="72">
        <f>'Industry-Sector'!S107</f>
        <v>2.29</v>
      </c>
      <c r="R220" s="72" t="str">
        <f>'Industry-Sector'!U107</f>
        <v>30.39</v>
      </c>
      <c r="S220" s="72" t="str">
        <f>'Industry-Sector'!W107</f>
        <v>26.38%</v>
      </c>
    </row>
    <row r="221" spans="3:19" ht="13.8" customHeight="1" x14ac:dyDescent="0.25">
      <c r="C221" s="74" t="str">
        <f>'Industry-Sector'!B101</f>
        <v>Railroads</v>
      </c>
      <c r="D221" s="73">
        <f>'Industry-Sector'!C101</f>
        <v>-4.7000000000000002E-3</v>
      </c>
      <c r="E221" s="73">
        <f>'Industry-Sector'!D101</f>
        <v>1.14E-2</v>
      </c>
      <c r="F221" s="73">
        <f>'Industry-Sector'!E101</f>
        <v>-5.7200000000000001E-2</v>
      </c>
      <c r="G221" s="73">
        <f>'Industry-Sector'!F101</f>
        <v>-3.8899999999999997E-2</v>
      </c>
      <c r="H221" s="73">
        <f>'Industry-Sector'!G101</f>
        <v>-8.3799999999999999E-2</v>
      </c>
      <c r="I221" s="73">
        <f>'Industry-Sector'!H101</f>
        <v>-0.106</v>
      </c>
      <c r="J221" s="75">
        <f>'Industry-Sector'!L101</f>
        <v>0.68</v>
      </c>
      <c r="K221" s="72">
        <f>'Industry-Sector'!M101</f>
        <v>22.23</v>
      </c>
      <c r="L221" s="72">
        <f>'Industry-Sector'!N101</f>
        <v>421.06</v>
      </c>
      <c r="M221" s="72" t="str">
        <f>'Industry-Sector'!O101</f>
        <v>20.96</v>
      </c>
      <c r="N221" s="72">
        <f>'Industry-Sector'!P101</f>
        <v>16.739999999999998</v>
      </c>
      <c r="O221" s="72" t="str">
        <f>'Industry-Sector'!Q101</f>
        <v>1.85</v>
      </c>
      <c r="P221" s="72">
        <f>'Industry-Sector'!R101</f>
        <v>4.57</v>
      </c>
      <c r="Q221" s="72">
        <f>'Industry-Sector'!S101</f>
        <v>4.03</v>
      </c>
      <c r="R221" s="72" t="str">
        <f>'Industry-Sector'!U101</f>
        <v>29.46</v>
      </c>
      <c r="S221" s="72" t="str">
        <f>'Industry-Sector'!W101</f>
        <v>11.31%</v>
      </c>
    </row>
    <row r="222" spans="3:19" ht="13.8" customHeight="1" x14ac:dyDescent="0.25">
      <c r="C222" s="74" t="str">
        <f>'Industry-Sector'!B25</f>
        <v>Chemicals</v>
      </c>
      <c r="D222" s="73">
        <f>'Industry-Sector'!C25</f>
        <v>1E-4</v>
      </c>
      <c r="E222" s="73">
        <f>'Industry-Sector'!D25</f>
        <v>2.8400000000000002E-2</v>
      </c>
      <c r="F222" s="73">
        <f>'Industry-Sector'!E25</f>
        <v>-6.9099999999999995E-2</v>
      </c>
      <c r="G222" s="73">
        <f>'Industry-Sector'!F25</f>
        <v>-0.14460000000000001</v>
      </c>
      <c r="H222" s="73">
        <f>'Industry-Sector'!G25</f>
        <v>-0.3095</v>
      </c>
      <c r="I222" s="73">
        <f>'Industry-Sector'!H25</f>
        <v>-0.41260000000000002</v>
      </c>
      <c r="J222" s="75">
        <f>'Industry-Sector'!L25</f>
        <v>0.71</v>
      </c>
      <c r="K222" s="72">
        <f>'Industry-Sector'!M25</f>
        <v>17.600000000000001</v>
      </c>
      <c r="L222" s="72">
        <f>'Industry-Sector'!N25</f>
        <v>47.36</v>
      </c>
      <c r="M222" s="72" t="str">
        <f>'Industry-Sector'!O25</f>
        <v>28.85</v>
      </c>
      <c r="N222" s="72">
        <f>'Industry-Sector'!P25</f>
        <v>11.9</v>
      </c>
      <c r="O222" s="72" t="str">
        <f>'Industry-Sector'!Q25</f>
        <v>1.56</v>
      </c>
      <c r="P222" s="72">
        <f>'Industry-Sector'!R25</f>
        <v>0.49</v>
      </c>
      <c r="Q222" s="72">
        <f>'Industry-Sector'!S25</f>
        <v>1.28</v>
      </c>
      <c r="R222" s="72" t="str">
        <f>'Industry-Sector'!U25</f>
        <v>24.27</v>
      </c>
      <c r="S222" s="72" t="str">
        <f>'Industry-Sector'!W25</f>
        <v>18.50%</v>
      </c>
    </row>
    <row r="223" spans="3:19" ht="13.8" customHeight="1" x14ac:dyDescent="0.25">
      <c r="C223" s="74" t="str">
        <f>'Industry-Sector'!B118</f>
        <v>Restaurants</v>
      </c>
      <c r="D223" s="73">
        <f>'Industry-Sector'!C118</f>
        <v>-7.4999999999999997E-3</v>
      </c>
      <c r="E223" s="73">
        <f>'Industry-Sector'!D118</f>
        <v>-0.01</v>
      </c>
      <c r="F223" s="73">
        <f>'Industry-Sector'!E118</f>
        <v>-7.0499999999999993E-2</v>
      </c>
      <c r="G223" s="73">
        <f>'Industry-Sector'!F118</f>
        <v>-4.41E-2</v>
      </c>
      <c r="H223" s="73">
        <f>'Industry-Sector'!G118</f>
        <v>5.7000000000000002E-3</v>
      </c>
      <c r="I223" s="73">
        <f>'Industry-Sector'!H118</f>
        <v>3.2399999999999998E-2</v>
      </c>
      <c r="J223" s="75">
        <f>'Industry-Sector'!L118</f>
        <v>0.9</v>
      </c>
      <c r="K223" s="72">
        <f>'Industry-Sector'!M118</f>
        <v>65.83</v>
      </c>
      <c r="L223" s="72">
        <f>'Industry-Sector'!N118</f>
        <v>585.70000000000005</v>
      </c>
      <c r="M223" s="72" t="str">
        <f>'Industry-Sector'!O118</f>
        <v>29.28</v>
      </c>
      <c r="N223" s="72">
        <f>'Industry-Sector'!P118</f>
        <v>23.68</v>
      </c>
      <c r="O223" s="72" t="str">
        <f>'Industry-Sector'!Q118</f>
        <v>2.58</v>
      </c>
      <c r="P223" s="72">
        <f>'Industry-Sector'!R118</f>
        <v>3.54</v>
      </c>
      <c r="Q223" s="72">
        <f>'Industry-Sector'!S118</f>
        <v>23.39</v>
      </c>
      <c r="R223" s="72" t="str">
        <f>'Industry-Sector'!U118</f>
        <v>32.74</v>
      </c>
      <c r="S223" s="72" t="str">
        <f>'Industry-Sector'!W118</f>
        <v>11.34%</v>
      </c>
    </row>
    <row r="224" spans="3:19" ht="13.8" customHeight="1" x14ac:dyDescent="0.25">
      <c r="C224" s="74" t="str">
        <f>'Industry-Sector'!B23</f>
        <v>Business Equipment &amp; Supplies</v>
      </c>
      <c r="D224" s="73">
        <f>'Industry-Sector'!C23</f>
        <v>-1.3599999999999999E-2</v>
      </c>
      <c r="E224" s="73">
        <f>'Industry-Sector'!D23</f>
        <v>-7.6600000000000001E-2</v>
      </c>
      <c r="F224" s="73">
        <f>'Industry-Sector'!E23</f>
        <v>-0.10580000000000001</v>
      </c>
      <c r="G224" s="73">
        <f>'Industry-Sector'!F23</f>
        <v>-0.18590000000000001</v>
      </c>
      <c r="H224" s="73">
        <f>'Industry-Sector'!G23</f>
        <v>-0.14829999999999999</v>
      </c>
      <c r="I224" s="73">
        <f>'Industry-Sector'!H23</f>
        <v>-4.9700000000000001E-2</v>
      </c>
      <c r="J224" s="75">
        <f>'Industry-Sector'!L23</f>
        <v>1</v>
      </c>
      <c r="K224" s="72">
        <f>'Industry-Sector'!M23</f>
        <v>1.4</v>
      </c>
      <c r="L224" s="72">
        <f>'Industry-Sector'!N23</f>
        <v>1.33</v>
      </c>
      <c r="M224" s="72" t="str">
        <f>'Industry-Sector'!O23</f>
        <v>32.25</v>
      </c>
      <c r="N224" s="72">
        <f>'Industry-Sector'!P23</f>
        <v>12.35</v>
      </c>
      <c r="O224" s="72" t="str">
        <f>'Industry-Sector'!Q23</f>
        <v>-</v>
      </c>
      <c r="P224" s="72">
        <f>'Industry-Sector'!R23</f>
        <v>0.6</v>
      </c>
      <c r="Q224" s="72">
        <f>'Industry-Sector'!S23</f>
        <v>0.84</v>
      </c>
      <c r="R224" s="72" t="str">
        <f>'Industry-Sector'!U23</f>
        <v>6.69</v>
      </c>
      <c r="S224" s="72" t="str">
        <f>'Industry-Sector'!W23</f>
        <v>-</v>
      </c>
    </row>
    <row r="225" spans="3:19" ht="13.8" customHeight="1" x14ac:dyDescent="0.25">
      <c r="C225" s="74" t="str">
        <f>'Industry-Sector'!B28</f>
        <v>Computer Hardware</v>
      </c>
      <c r="D225" s="73">
        <f>'Industry-Sector'!C28</f>
        <v>-1.9699999999999999E-2</v>
      </c>
      <c r="E225" s="73">
        <f>'Industry-Sector'!D28</f>
        <v>4.2999999999999997E-2</v>
      </c>
      <c r="F225" s="73">
        <f>'Industry-Sector'!E28</f>
        <v>-0.1807</v>
      </c>
      <c r="G225" s="73">
        <f>'Industry-Sector'!F28</f>
        <v>-0.15670000000000001</v>
      </c>
      <c r="H225" s="73">
        <f>'Industry-Sector'!G28</f>
        <v>-7.0099999999999996E-2</v>
      </c>
      <c r="I225" s="73">
        <f>'Industry-Sector'!H28</f>
        <v>-8.1900000000000001E-2</v>
      </c>
      <c r="J225" s="75">
        <f>'Industry-Sector'!L28</f>
        <v>1.1299999999999999</v>
      </c>
      <c r="K225" s="72">
        <f>'Industry-Sector'!M28</f>
        <v>500.2</v>
      </c>
      <c r="L225" s="72">
        <f>'Industry-Sector'!N28</f>
        <v>330.54</v>
      </c>
      <c r="M225" s="72" t="str">
        <f>'Industry-Sector'!O28</f>
        <v>21.12</v>
      </c>
      <c r="N225" s="72">
        <f>'Industry-Sector'!P28</f>
        <v>13.77</v>
      </c>
      <c r="O225" s="72" t="str">
        <f>'Industry-Sector'!Q28</f>
        <v>1.06</v>
      </c>
      <c r="P225" s="72">
        <f>'Industry-Sector'!R28</f>
        <v>1.5</v>
      </c>
      <c r="Q225" s="72">
        <f>'Industry-Sector'!S28</f>
        <v>6.68</v>
      </c>
      <c r="R225" s="72" t="str">
        <f>'Industry-Sector'!U28</f>
        <v>25.19</v>
      </c>
      <c r="S225" s="72" t="str">
        <f>'Industry-Sector'!W28</f>
        <v>19.98%</v>
      </c>
    </row>
    <row r="226" spans="3:19" ht="13.8" customHeight="1" x14ac:dyDescent="0.25">
      <c r="C226" s="74" t="str">
        <f>'Industry-Sector'!B73</f>
        <v>Internet Content &amp; Information</v>
      </c>
      <c r="D226" s="73">
        <f>'Industry-Sector'!C73</f>
        <v>-2.86E-2</v>
      </c>
      <c r="E226" s="73">
        <f>'Industry-Sector'!D73</f>
        <v>-2.0500000000000001E-2</v>
      </c>
      <c r="F226" s="73">
        <f>'Industry-Sector'!E73</f>
        <v>-0.16159999999999999</v>
      </c>
      <c r="G226" s="73">
        <f>'Industry-Sector'!F73</f>
        <v>-0.11509999999999999</v>
      </c>
      <c r="H226" s="73">
        <f>'Industry-Sector'!G73</f>
        <v>8.09E-2</v>
      </c>
      <c r="I226" s="73">
        <f>'Industry-Sector'!H73</f>
        <v>0.1628</v>
      </c>
      <c r="J226" s="75">
        <f>'Industry-Sector'!L73</f>
        <v>1.29</v>
      </c>
      <c r="K226" s="72">
        <f>'Industry-Sector'!M73</f>
        <v>293.13</v>
      </c>
      <c r="L226" s="72">
        <f>'Industry-Sector'!N73</f>
        <v>5794.89</v>
      </c>
      <c r="M226" s="72" t="str">
        <f>'Industry-Sector'!O73</f>
        <v>38.19</v>
      </c>
      <c r="N226" s="72">
        <f>'Industry-Sector'!P73</f>
        <v>30.1</v>
      </c>
      <c r="O226" s="72" t="str">
        <f>'Industry-Sector'!Q73</f>
        <v>2.39</v>
      </c>
      <c r="P226" s="72">
        <f>'Industry-Sector'!R73</f>
        <v>6</v>
      </c>
      <c r="Q226" s="72">
        <f>'Industry-Sector'!S73</f>
        <v>10.56</v>
      </c>
      <c r="R226" s="72" t="str">
        <f>'Industry-Sector'!U73</f>
        <v>27.78</v>
      </c>
      <c r="S226" s="72" t="str">
        <f>'Industry-Sector'!W73</f>
        <v>15.95%</v>
      </c>
    </row>
    <row r="227" spans="3:19" ht="13.8" customHeight="1" x14ac:dyDescent="0.25">
      <c r="C227" s="74" t="str">
        <f>'Industry-Sector'!B72</f>
        <v>Integrated Freight &amp; Logistics</v>
      </c>
      <c r="D227" s="73">
        <f>'Industry-Sector'!C72</f>
        <v>2.8999999999999998E-3</v>
      </c>
      <c r="E227" s="73">
        <f>'Industry-Sector'!D72</f>
        <v>1.6199999999999999E-2</v>
      </c>
      <c r="F227" s="73">
        <f>'Industry-Sector'!E72</f>
        <v>-2.3199999999999998E-2</v>
      </c>
      <c r="G227" s="73">
        <f>'Industry-Sector'!F72</f>
        <v>-9.7600000000000006E-2</v>
      </c>
      <c r="H227" s="73">
        <f>'Industry-Sector'!G72</f>
        <v>-8.9800000000000005E-2</v>
      </c>
      <c r="I227" s="73">
        <f>'Industry-Sector'!H72</f>
        <v>-0.13850000000000001</v>
      </c>
      <c r="J227" s="75">
        <f>'Industry-Sector'!L72</f>
        <v>0.85</v>
      </c>
      <c r="K227" s="72">
        <f>'Industry-Sector'!M72</f>
        <v>20.8</v>
      </c>
      <c r="L227" s="72">
        <f>'Industry-Sector'!N72</f>
        <v>232.54</v>
      </c>
      <c r="M227" s="72" t="str">
        <f>'Industry-Sector'!O72</f>
        <v>18.34</v>
      </c>
      <c r="N227" s="72">
        <f>'Industry-Sector'!P72</f>
        <v>13.52</v>
      </c>
      <c r="O227" s="72" t="str">
        <f>'Industry-Sector'!Q72</f>
        <v>2.09</v>
      </c>
      <c r="P227" s="72">
        <f>'Industry-Sector'!R72</f>
        <v>0.92</v>
      </c>
      <c r="Q227" s="72">
        <f>'Industry-Sector'!S72</f>
        <v>3.6</v>
      </c>
      <c r="R227" s="72" t="str">
        <f>'Industry-Sector'!U72</f>
        <v>20.39</v>
      </c>
      <c r="S227" s="72" t="str">
        <f>'Industry-Sector'!W72</f>
        <v>8.76%</v>
      </c>
    </row>
    <row r="228" spans="3:19" ht="13.8" customHeight="1" x14ac:dyDescent="0.25">
      <c r="C228" s="74" t="str">
        <f>'Industry-Sector'!B103</f>
        <v>Real Estate - Diversified</v>
      </c>
      <c r="D228" s="73">
        <f>'Industry-Sector'!C103</f>
        <v>3.3999999999999998E-3</v>
      </c>
      <c r="E228" s="73">
        <f>'Industry-Sector'!D103</f>
        <v>3.3799999999999997E-2</v>
      </c>
      <c r="F228" s="73">
        <f>'Industry-Sector'!E103</f>
        <v>-2.12E-2</v>
      </c>
      <c r="G228" s="73">
        <f>'Industry-Sector'!F103</f>
        <v>-7.5999999999999998E-2</v>
      </c>
      <c r="H228" s="73">
        <f>'Industry-Sector'!G103</f>
        <v>-0.1135</v>
      </c>
      <c r="I228" s="73">
        <f>'Industry-Sector'!H103</f>
        <v>-1.9300000000000001E-2</v>
      </c>
      <c r="J228" s="75">
        <f>'Industry-Sector'!L103</f>
        <v>0.79</v>
      </c>
      <c r="K228" s="72">
        <f>'Industry-Sector'!M103</f>
        <v>0</v>
      </c>
      <c r="L228" s="72">
        <f>'Industry-Sector'!N103</f>
        <v>6.69</v>
      </c>
      <c r="M228" s="72" t="str">
        <f>'Industry-Sector'!O103</f>
        <v>23.92</v>
      </c>
      <c r="N228" s="72">
        <f>'Industry-Sector'!P103</f>
        <v>27.87</v>
      </c>
      <c r="O228" s="72" t="str">
        <f>'Industry-Sector'!Q103</f>
        <v>-</v>
      </c>
      <c r="P228" s="72">
        <f>'Industry-Sector'!R103</f>
        <v>2.91</v>
      </c>
      <c r="Q228" s="72">
        <f>'Industry-Sector'!S103</f>
        <v>1.79</v>
      </c>
      <c r="R228" s="72" t="str">
        <f>'Industry-Sector'!U103</f>
        <v>14.43</v>
      </c>
      <c r="S228" s="72" t="str">
        <f>'Industry-Sector'!W103</f>
        <v>-</v>
      </c>
    </row>
    <row r="229" spans="3:19" ht="13.8" customHeight="1" x14ac:dyDescent="0.25">
      <c r="C229" s="74" t="str">
        <f>'Industry-Sector'!B22</f>
        <v>Building Products &amp; Equipment</v>
      </c>
      <c r="D229" s="73">
        <f>'Industry-Sector'!C22</f>
        <v>-8.6999999999999994E-3</v>
      </c>
      <c r="E229" s="73">
        <f>'Industry-Sector'!D22</f>
        <v>2.5899999999999999E-2</v>
      </c>
      <c r="F229" s="73">
        <f>'Industry-Sector'!E22</f>
        <v>-7.8899999999999998E-2</v>
      </c>
      <c r="G229" s="73">
        <f>'Industry-Sector'!F22</f>
        <v>-0.14230000000000001</v>
      </c>
      <c r="H229" s="73">
        <f>'Industry-Sector'!G22</f>
        <v>-8.9700000000000002E-2</v>
      </c>
      <c r="I229" s="73">
        <f>'Industry-Sector'!H22</f>
        <v>4.07E-2</v>
      </c>
      <c r="J229" s="75">
        <f>'Industry-Sector'!L22</f>
        <v>0.66</v>
      </c>
      <c r="K229" s="72">
        <f>'Industry-Sector'!M22</f>
        <v>28.45</v>
      </c>
      <c r="L229" s="72">
        <f>'Industry-Sector'!N22</f>
        <v>335.63</v>
      </c>
      <c r="M229" s="72" t="str">
        <f>'Industry-Sector'!O22</f>
        <v>21.08</v>
      </c>
      <c r="N229" s="72">
        <f>'Industry-Sector'!P22</f>
        <v>18.04</v>
      </c>
      <c r="O229" s="72" t="str">
        <f>'Industry-Sector'!Q22</f>
        <v>1.92</v>
      </c>
      <c r="P229" s="72">
        <f>'Industry-Sector'!R22</f>
        <v>2.2400000000000002</v>
      </c>
      <c r="Q229" s="72">
        <f>'Industry-Sector'!S22</f>
        <v>4.87</v>
      </c>
      <c r="R229" s="72" t="str">
        <f>'Industry-Sector'!U22</f>
        <v>25.86</v>
      </c>
      <c r="S229" s="72" t="str">
        <f>'Industry-Sector'!W22</f>
        <v>11.00%</v>
      </c>
    </row>
    <row r="230" spans="3:19" ht="13.8" customHeight="1" x14ac:dyDescent="0.25">
      <c r="C230" s="74" t="str">
        <f>'Industry-Sector'!B2</f>
        <v>Advertising Agencies</v>
      </c>
      <c r="D230" s="73">
        <f>'Industry-Sector'!C2</f>
        <v>2.7000000000000001E-3</v>
      </c>
      <c r="E230" s="73">
        <f>'Industry-Sector'!D2</f>
        <v>-9.7999999999999997E-3</v>
      </c>
      <c r="F230" s="73">
        <f>'Industry-Sector'!E2</f>
        <v>-0.1066</v>
      </c>
      <c r="G230" s="73">
        <f>'Industry-Sector'!F2</f>
        <v>-0.17879999999999999</v>
      </c>
      <c r="H230" s="73">
        <f>'Industry-Sector'!G2</f>
        <v>-0.19889999999999999</v>
      </c>
      <c r="I230" s="73">
        <f>'Industry-Sector'!H2</f>
        <v>-0.18290000000000001</v>
      </c>
      <c r="J230" s="75">
        <f>'Industry-Sector'!L2</f>
        <v>1.1000000000000001</v>
      </c>
      <c r="K230" s="72">
        <f>'Industry-Sector'!M2</f>
        <v>43.82</v>
      </c>
      <c r="L230" s="72">
        <f>'Industry-Sector'!N2</f>
        <v>48.38</v>
      </c>
      <c r="M230" s="72" t="str">
        <f>'Industry-Sector'!O2</f>
        <v>15.26</v>
      </c>
      <c r="N230" s="72">
        <f>'Industry-Sector'!P2</f>
        <v>9.02</v>
      </c>
      <c r="O230" s="72" t="str">
        <f>'Industry-Sector'!Q2</f>
        <v>1.48</v>
      </c>
      <c r="P230" s="72">
        <f>'Industry-Sector'!R2</f>
        <v>0.77</v>
      </c>
      <c r="Q230" s="72">
        <f>'Industry-Sector'!S2</f>
        <v>2.34</v>
      </c>
      <c r="R230" s="72" t="str">
        <f>'Industry-Sector'!U2</f>
        <v>8.89</v>
      </c>
      <c r="S230" s="72" t="str">
        <f>'Industry-Sector'!W2</f>
        <v>10.34%</v>
      </c>
    </row>
    <row r="231" spans="3:19" ht="13.8" customHeight="1" x14ac:dyDescent="0.25">
      <c r="C231" s="74" t="str">
        <f>'Industry-Sector'!B109</f>
        <v>REIT - Industrial</v>
      </c>
      <c r="D231" s="73">
        <f>'Industry-Sector'!C109</f>
        <v>-6.8999999999999999E-3</v>
      </c>
      <c r="E231" s="73">
        <f>'Industry-Sector'!D109</f>
        <v>-2.4199999999999999E-2</v>
      </c>
      <c r="F231" s="73">
        <f>'Industry-Sector'!E109</f>
        <v>-2.8199999999999999E-2</v>
      </c>
      <c r="G231" s="73">
        <f>'Industry-Sector'!F109</f>
        <v>-2.5899999999999999E-2</v>
      </c>
      <c r="H231" s="73">
        <f>'Industry-Sector'!G109</f>
        <v>-0.159</v>
      </c>
      <c r="I231" s="73">
        <f>'Industry-Sector'!H109</f>
        <v>-7.4499999999999997E-2</v>
      </c>
      <c r="J231" s="75">
        <f>'Industry-Sector'!L109</f>
        <v>0.87</v>
      </c>
      <c r="K231" s="72">
        <f>'Industry-Sector'!M109</f>
        <v>18.62</v>
      </c>
      <c r="L231" s="72">
        <f>'Industry-Sector'!N109</f>
        <v>272.07</v>
      </c>
      <c r="M231" s="72" t="str">
        <f>'Industry-Sector'!O109</f>
        <v>32.50</v>
      </c>
      <c r="N231" s="72">
        <f>'Industry-Sector'!P109</f>
        <v>34.47</v>
      </c>
      <c r="O231" s="72" t="str">
        <f>'Industry-Sector'!Q109</f>
        <v>21.84</v>
      </c>
      <c r="P231" s="72">
        <f>'Industry-Sector'!R109</f>
        <v>10.71</v>
      </c>
      <c r="Q231" s="72">
        <f>'Industry-Sector'!S109</f>
        <v>2.35</v>
      </c>
      <c r="R231" s="72" t="str">
        <f>'Industry-Sector'!U109</f>
        <v>24.51</v>
      </c>
      <c r="S231" s="72" t="str">
        <f>'Industry-Sector'!W109</f>
        <v>1.49%</v>
      </c>
    </row>
    <row r="232" spans="3:19" ht="13.8" customHeight="1" x14ac:dyDescent="0.25">
      <c r="C232" s="74" t="str">
        <f>'Industry-Sector'!B114</f>
        <v>REIT - Specialty</v>
      </c>
      <c r="D232" s="73">
        <f>'Industry-Sector'!C114</f>
        <v>-2.5000000000000001E-3</v>
      </c>
      <c r="E232" s="73">
        <f>'Industry-Sector'!D114</f>
        <v>2.07E-2</v>
      </c>
      <c r="F232" s="73">
        <f>'Industry-Sector'!E114</f>
        <v>1.0699999999999999E-2</v>
      </c>
      <c r="G232" s="73">
        <f>'Industry-Sector'!F114</f>
        <v>-5.67E-2</v>
      </c>
      <c r="H232" s="73">
        <f>'Industry-Sector'!G114</f>
        <v>-8.8599999999999998E-2</v>
      </c>
      <c r="I232" s="73">
        <f>'Industry-Sector'!H114</f>
        <v>2.2599999999999999E-2</v>
      </c>
      <c r="J232" s="75">
        <f>'Industry-Sector'!L114</f>
        <v>1.05</v>
      </c>
      <c r="K232" s="72">
        <f>'Industry-Sector'!M114</f>
        <v>25.3</v>
      </c>
      <c r="L232" s="72">
        <f>'Industry-Sector'!N114</f>
        <v>391.94</v>
      </c>
      <c r="M232" s="72" t="str">
        <f>'Industry-Sector'!O114</f>
        <v>56.52</v>
      </c>
      <c r="N232" s="72">
        <f>'Industry-Sector'!P114</f>
        <v>36.630000000000003</v>
      </c>
      <c r="O232" s="72" t="str">
        <f>'Industry-Sector'!Q114</f>
        <v>3.36</v>
      </c>
      <c r="P232" s="72">
        <f>'Industry-Sector'!R114</f>
        <v>6.81</v>
      </c>
      <c r="Q232" s="72">
        <f>'Industry-Sector'!S114</f>
        <v>6.48</v>
      </c>
      <c r="R232" s="72" t="str">
        <f>'Industry-Sector'!U114</f>
        <v>42.00</v>
      </c>
      <c r="S232" s="72" t="str">
        <f>'Industry-Sector'!W114</f>
        <v>16.83%</v>
      </c>
    </row>
    <row r="233" spans="3:19" ht="13.8" customHeight="1" x14ac:dyDescent="0.25">
      <c r="C233" s="74" t="str">
        <f>'Industry-Sector'!B124</f>
        <v>Silver</v>
      </c>
      <c r="D233" s="73">
        <f>'Industry-Sector'!C124</f>
        <v>1.1599999999999999E-2</v>
      </c>
      <c r="E233" s="73">
        <f>'Industry-Sector'!D124</f>
        <v>0.12939999999999999</v>
      </c>
      <c r="F233" s="73">
        <f>'Industry-Sector'!E124</f>
        <v>0.2011</v>
      </c>
      <c r="G233" s="73">
        <f>'Industry-Sector'!F124</f>
        <v>0.16980000000000001</v>
      </c>
      <c r="H233" s="73">
        <f>'Industry-Sector'!G124</f>
        <v>0.1716</v>
      </c>
      <c r="I233" s="73">
        <f>'Industry-Sector'!H124</f>
        <v>0.56689999999999996</v>
      </c>
      <c r="J233" s="75">
        <f>'Industry-Sector'!L124</f>
        <v>1.37</v>
      </c>
      <c r="K233" s="72">
        <f>'Industry-Sector'!M124</f>
        <v>45.23</v>
      </c>
      <c r="L233" s="72">
        <f>'Industry-Sector'!N124</f>
        <v>7.42</v>
      </c>
      <c r="M233" s="72" t="str">
        <f>'Industry-Sector'!O124</f>
        <v>48.85</v>
      </c>
      <c r="N233" s="72">
        <f>'Industry-Sector'!P124</f>
        <v>16.89</v>
      </c>
      <c r="O233" s="72" t="str">
        <f>'Industry-Sector'!Q124</f>
        <v>0.87</v>
      </c>
      <c r="P233" s="72">
        <f>'Industry-Sector'!R124</f>
        <v>7.11</v>
      </c>
      <c r="Q233" s="72">
        <f>'Industry-Sector'!S124</f>
        <v>1.89</v>
      </c>
      <c r="R233" s="72" t="str">
        <f>'Industry-Sector'!U124</f>
        <v>82.40</v>
      </c>
      <c r="S233" s="72" t="str">
        <f>'Industry-Sector'!W124</f>
        <v>56.10%</v>
      </c>
    </row>
    <row r="234" spans="3:19" ht="13.8" customHeight="1" x14ac:dyDescent="0.25">
      <c r="C234" s="74" t="str">
        <f>'Industry-Sector'!B134</f>
        <v>Telecom Services</v>
      </c>
      <c r="D234" s="73">
        <f>'Industry-Sector'!C134</f>
        <v>1.1999999999999999E-3</v>
      </c>
      <c r="E234" s="73">
        <f>'Industry-Sector'!D134</f>
        <v>1.3899999999999999E-2</v>
      </c>
      <c r="F234" s="73">
        <f>'Industry-Sector'!E134</f>
        <v>9.2999999999999992E-3</v>
      </c>
      <c r="G234" s="73">
        <f>'Industry-Sector'!F134</f>
        <v>3.8399999999999997E-2</v>
      </c>
      <c r="H234" s="73">
        <f>'Industry-Sector'!G134</f>
        <v>5.57E-2</v>
      </c>
      <c r="I234" s="73">
        <f>'Industry-Sector'!H134</f>
        <v>0.1618</v>
      </c>
      <c r="J234" s="75">
        <f>'Industry-Sector'!L134</f>
        <v>0.83</v>
      </c>
      <c r="K234" s="72">
        <f>'Industry-Sector'!M134</f>
        <v>129.87</v>
      </c>
      <c r="L234" s="72">
        <f>'Industry-Sector'!N134</f>
        <v>1208.23</v>
      </c>
      <c r="M234" s="72" t="str">
        <f>'Industry-Sector'!O134</f>
        <v>16.36</v>
      </c>
      <c r="N234" s="72">
        <f>'Industry-Sector'!P134</f>
        <v>11.91</v>
      </c>
      <c r="O234" s="72" t="str">
        <f>'Industry-Sector'!Q134</f>
        <v>1.35</v>
      </c>
      <c r="P234" s="72">
        <f>'Industry-Sector'!R134</f>
        <v>1.41</v>
      </c>
      <c r="Q234" s="72">
        <f>'Industry-Sector'!S134</f>
        <v>1.97</v>
      </c>
      <c r="R234" s="72" t="str">
        <f>'Industry-Sector'!U134</f>
        <v>10.20</v>
      </c>
      <c r="S234" s="72" t="str">
        <f>'Industry-Sector'!W134</f>
        <v>12.10%</v>
      </c>
    </row>
    <row r="235" spans="3:19" ht="13.8" customHeight="1" x14ac:dyDescent="0.25">
      <c r="C235" s="74" t="str">
        <f>'Industry-Sector'!B47</f>
        <v>Engineering &amp; Construction</v>
      </c>
      <c r="D235" s="73">
        <f>'Industry-Sector'!C47</f>
        <v>-1.09E-2</v>
      </c>
      <c r="E235" s="73">
        <f>'Industry-Sector'!D47</f>
        <v>3.5299999999999998E-2</v>
      </c>
      <c r="F235" s="73">
        <f>'Industry-Sector'!E47</f>
        <v>-7.8700000000000006E-2</v>
      </c>
      <c r="G235" s="73">
        <f>'Industry-Sector'!F47</f>
        <v>-0.19070000000000001</v>
      </c>
      <c r="H235" s="73">
        <f>'Industry-Sector'!G47</f>
        <v>-5.9900000000000002E-2</v>
      </c>
      <c r="I235" s="73">
        <f>'Industry-Sector'!H47</f>
        <v>5.0500000000000003E-2</v>
      </c>
      <c r="J235" s="75">
        <f>'Industry-Sector'!L47</f>
        <v>0.66</v>
      </c>
      <c r="K235" s="72">
        <f>'Industry-Sector'!M47</f>
        <v>22.56</v>
      </c>
      <c r="L235" s="72">
        <f>'Industry-Sector'!N47</f>
        <v>201.57</v>
      </c>
      <c r="M235" s="72" t="str">
        <f>'Industry-Sector'!O47</f>
        <v>22.76</v>
      </c>
      <c r="N235" s="72">
        <f>'Industry-Sector'!P47</f>
        <v>17.350000000000001</v>
      </c>
      <c r="O235" s="72" t="str">
        <f>'Industry-Sector'!Q47</f>
        <v>1.36</v>
      </c>
      <c r="P235" s="72">
        <f>'Industry-Sector'!R47</f>
        <v>1.1100000000000001</v>
      </c>
      <c r="Q235" s="72">
        <f>'Industry-Sector'!S47</f>
        <v>3.92</v>
      </c>
      <c r="R235" s="72" t="str">
        <f>'Industry-Sector'!U47</f>
        <v>17.13</v>
      </c>
      <c r="S235" s="72" t="str">
        <f>'Industry-Sector'!W47</f>
        <v>16.79%</v>
      </c>
    </row>
    <row r="236" spans="3:19" ht="13.8" customHeight="1" x14ac:dyDescent="0.25">
      <c r="C236" s="74" t="str">
        <f>'Industry-Sector'!B129</f>
        <v>Specialty Chemicals</v>
      </c>
      <c r="D236" s="73">
        <f>'Industry-Sector'!C129</f>
        <v>-4.5999999999999999E-3</v>
      </c>
      <c r="E236" s="73">
        <f>'Industry-Sector'!D129</f>
        <v>-4.5999999999999999E-3</v>
      </c>
      <c r="F236" s="73">
        <f>'Industry-Sector'!E129</f>
        <v>-3.49E-2</v>
      </c>
      <c r="G236" s="73">
        <f>'Industry-Sector'!F129</f>
        <v>-3.7199999999999997E-2</v>
      </c>
      <c r="H236" s="73">
        <f>'Industry-Sector'!G129</f>
        <v>-6.3799999999999996E-2</v>
      </c>
      <c r="I236" s="73">
        <f>'Industry-Sector'!H129</f>
        <v>-3.15E-2</v>
      </c>
      <c r="J236" s="75">
        <f>'Industry-Sector'!L129</f>
        <v>1.33</v>
      </c>
      <c r="K236" s="72">
        <f>'Industry-Sector'!M129</f>
        <v>76.69</v>
      </c>
      <c r="L236" s="72">
        <f>'Industry-Sector'!N129</f>
        <v>666.37</v>
      </c>
      <c r="M236" s="72" t="str">
        <f>'Industry-Sector'!O129</f>
        <v>28.08</v>
      </c>
      <c r="N236" s="72">
        <f>'Industry-Sector'!P129</f>
        <v>18.93</v>
      </c>
      <c r="O236" s="72" t="str">
        <f>'Industry-Sector'!Q129</f>
        <v>2.75</v>
      </c>
      <c r="P236" s="72">
        <f>'Industry-Sector'!R129</f>
        <v>2.38</v>
      </c>
      <c r="Q236" s="72">
        <f>'Industry-Sector'!S129</f>
        <v>3.45</v>
      </c>
      <c r="R236" s="72" t="str">
        <f>'Industry-Sector'!U129</f>
        <v>34.14</v>
      </c>
      <c r="S236" s="72" t="str">
        <f>'Industry-Sector'!W129</f>
        <v>10.19%</v>
      </c>
    </row>
    <row r="237" spans="3:19" ht="13.8" customHeight="1" x14ac:dyDescent="0.25">
      <c r="C237" s="74" t="str">
        <f>'Industry-Sector'!B75</f>
        <v>Leisure</v>
      </c>
      <c r="D237" s="73">
        <f>'Industry-Sector'!C75</f>
        <v>-1.0500000000000001E-2</v>
      </c>
      <c r="E237" s="73">
        <f>'Industry-Sector'!D75</f>
        <v>1.9699999999999999E-2</v>
      </c>
      <c r="F237" s="73">
        <f>'Industry-Sector'!E75</f>
        <v>-0.1028</v>
      </c>
      <c r="G237" s="73">
        <f>'Industry-Sector'!F75</f>
        <v>-5.4199999999999998E-2</v>
      </c>
      <c r="H237" s="73">
        <f>'Industry-Sector'!G75</f>
        <v>0.1149</v>
      </c>
      <c r="I237" s="73">
        <f>'Industry-Sector'!H75</f>
        <v>0.2321</v>
      </c>
      <c r="J237" s="75">
        <f>'Industry-Sector'!L75</f>
        <v>0.86</v>
      </c>
      <c r="K237" s="72">
        <f>'Industry-Sector'!M75</f>
        <v>45.68</v>
      </c>
      <c r="L237" s="72">
        <f>'Industry-Sector'!N75</f>
        <v>69.040000000000006</v>
      </c>
      <c r="M237" s="72" t="str">
        <f>'Industry-Sector'!O75</f>
        <v>32.45</v>
      </c>
      <c r="N237" s="72">
        <f>'Industry-Sector'!P75</f>
        <v>18.260000000000002</v>
      </c>
      <c r="O237" s="72" t="str">
        <f>'Industry-Sector'!Q75</f>
        <v>1.56</v>
      </c>
      <c r="P237" s="72">
        <f>'Industry-Sector'!R75</f>
        <v>1.7</v>
      </c>
      <c r="Q237" s="72">
        <f>'Industry-Sector'!S75</f>
        <v>3.71</v>
      </c>
      <c r="R237" s="72" t="str">
        <f>'Industry-Sector'!U75</f>
        <v>23.25</v>
      </c>
      <c r="S237" s="72" t="str">
        <f>'Industry-Sector'!W75</f>
        <v>20.79%</v>
      </c>
    </row>
    <row r="238" spans="3:19" ht="13.8" customHeight="1" x14ac:dyDescent="0.25">
      <c r="C238" s="74" t="str">
        <f>'Industry-Sector'!B13</f>
        <v>Auto Parts</v>
      </c>
      <c r="D238" s="73">
        <f>'Industry-Sector'!C13</f>
        <v>-4.4999999999999997E-3</v>
      </c>
      <c r="E238" s="73">
        <f>'Industry-Sector'!D13</f>
        <v>-1.04E-2</v>
      </c>
      <c r="F238" s="73">
        <f>'Industry-Sector'!E13</f>
        <v>-4.82E-2</v>
      </c>
      <c r="G238" s="73">
        <f>'Industry-Sector'!F13</f>
        <v>-8.6900000000000005E-2</v>
      </c>
      <c r="H238" s="73">
        <f>'Industry-Sector'!G13</f>
        <v>-6.3500000000000001E-2</v>
      </c>
      <c r="I238" s="73">
        <f>'Industry-Sector'!H13</f>
        <v>-0.18090000000000001</v>
      </c>
      <c r="J238" s="75">
        <f>'Industry-Sector'!L13</f>
        <v>0.96</v>
      </c>
      <c r="K238" s="72">
        <f>'Industry-Sector'!M13</f>
        <v>125.75</v>
      </c>
      <c r="L238" s="72">
        <f>'Industry-Sector'!N13</f>
        <v>130.66</v>
      </c>
      <c r="M238" s="72" t="str">
        <f>'Industry-Sector'!O13</f>
        <v>16.10</v>
      </c>
      <c r="N238" s="72">
        <f>'Industry-Sector'!P13</f>
        <v>9.86</v>
      </c>
      <c r="O238" s="72" t="str">
        <f>'Industry-Sector'!Q13</f>
        <v>1.14</v>
      </c>
      <c r="P238" s="72">
        <f>'Industry-Sector'!R13</f>
        <v>0.55000000000000004</v>
      </c>
      <c r="Q238" s="72">
        <f>'Industry-Sector'!S13</f>
        <v>1.82</v>
      </c>
      <c r="R238" s="72" t="str">
        <f>'Industry-Sector'!U13</f>
        <v>13.36</v>
      </c>
      <c r="S238" s="72" t="str">
        <f>'Industry-Sector'!W13</f>
        <v>14.10%</v>
      </c>
    </row>
    <row r="239" spans="3:19" ht="13.8" customHeight="1" x14ac:dyDescent="0.25">
      <c r="C239" s="74" t="str">
        <f>'Industry-Sector'!B116</f>
        <v>Residential Construction</v>
      </c>
      <c r="D239" s="73">
        <f>'Industry-Sector'!C116</f>
        <v>-2.3999999999999998E-3</v>
      </c>
      <c r="E239" s="73">
        <f>'Industry-Sector'!D116</f>
        <v>-2.76E-2</v>
      </c>
      <c r="F239" s="73">
        <f>'Industry-Sector'!E116</f>
        <v>-5.28E-2</v>
      </c>
      <c r="G239" s="73">
        <f>'Industry-Sector'!F116</f>
        <v>-0.1767</v>
      </c>
      <c r="H239" s="73">
        <f>'Industry-Sector'!G116</f>
        <v>-0.28689999999999999</v>
      </c>
      <c r="I239" s="73">
        <f>'Industry-Sector'!H116</f>
        <v>-0.1113</v>
      </c>
      <c r="J239" s="75">
        <f>'Industry-Sector'!L116</f>
        <v>0.65</v>
      </c>
      <c r="K239" s="72">
        <f>'Industry-Sector'!M116</f>
        <v>12.75</v>
      </c>
      <c r="L239" s="72">
        <f>'Industry-Sector'!N116</f>
        <v>168.26</v>
      </c>
      <c r="M239" s="72" t="str">
        <f>'Industry-Sector'!O116</f>
        <v>9.03</v>
      </c>
      <c r="N239" s="72">
        <f>'Industry-Sector'!P116</f>
        <v>8.8699999999999992</v>
      </c>
      <c r="O239" s="72" t="str">
        <f>'Industry-Sector'!Q116</f>
        <v>2.02</v>
      </c>
      <c r="P239" s="72">
        <f>'Industry-Sector'!R116</f>
        <v>1.03</v>
      </c>
      <c r="Q239" s="72">
        <f>'Industry-Sector'!S116</f>
        <v>1.61</v>
      </c>
      <c r="R239" s="72" t="str">
        <f>'Industry-Sector'!U116</f>
        <v>15.20</v>
      </c>
      <c r="S239" s="72" t="str">
        <f>'Industry-Sector'!W116</f>
        <v>4.48%</v>
      </c>
    </row>
    <row r="240" spans="3:19" ht="13.8" customHeight="1" x14ac:dyDescent="0.25">
      <c r="C240" s="74" t="str">
        <f>'Industry-Sector'!B98</f>
        <v>Pharmaceutical Retailers</v>
      </c>
      <c r="D240" s="73">
        <f>'Industry-Sector'!C98</f>
        <v>-8.6E-3</v>
      </c>
      <c r="E240" s="73">
        <f>'Industry-Sector'!D98</f>
        <v>2.7000000000000001E-3</v>
      </c>
      <c r="F240" s="73">
        <f>'Industry-Sector'!E98</f>
        <v>0.1381</v>
      </c>
      <c r="G240" s="73">
        <f>'Industry-Sector'!F98</f>
        <v>0.12529999999999999</v>
      </c>
      <c r="H240" s="73">
        <f>'Industry-Sector'!G98</f>
        <v>0.20300000000000001</v>
      </c>
      <c r="I240" s="73">
        <f>'Industry-Sector'!H98</f>
        <v>-0.4526</v>
      </c>
      <c r="J240" s="75">
        <f>'Industry-Sector'!L98</f>
        <v>2.4300000000000002</v>
      </c>
      <c r="K240" s="72">
        <f>'Industry-Sector'!M98</f>
        <v>74.09</v>
      </c>
      <c r="L240" s="72">
        <f>'Industry-Sector'!N98</f>
        <v>10.14</v>
      </c>
      <c r="M240" s="72" t="str">
        <f>'Industry-Sector'!O98</f>
        <v>-</v>
      </c>
      <c r="N240" s="72">
        <f>'Industry-Sector'!P98</f>
        <v>7.84</v>
      </c>
      <c r="O240" s="72" t="str">
        <f>'Industry-Sector'!Q98</f>
        <v>-</v>
      </c>
      <c r="P240" s="72">
        <f>'Industry-Sector'!R98</f>
        <v>7.0000000000000007E-2</v>
      </c>
      <c r="Q240" s="72">
        <f>'Industry-Sector'!S98</f>
        <v>0.99</v>
      </c>
      <c r="R240" s="72" t="str">
        <f>'Industry-Sector'!U98</f>
        <v>477.62</v>
      </c>
      <c r="S240" s="72" t="str">
        <f>'Industry-Sector'!W98</f>
        <v>-16.28%</v>
      </c>
    </row>
    <row r="241" spans="3:19" ht="13.8" customHeight="1" x14ac:dyDescent="0.25">
      <c r="C241" s="74" t="str">
        <f>'Industry-Sector'!B12</f>
        <v>Auto Manufacturers</v>
      </c>
      <c r="D241" s="73">
        <f>'Industry-Sector'!C12</f>
        <v>-2.9499999999999998E-2</v>
      </c>
      <c r="E241" s="73">
        <f>'Industry-Sector'!D12</f>
        <v>-6.1999999999999998E-3</v>
      </c>
      <c r="F241" s="73">
        <f>'Industry-Sector'!E12</f>
        <v>-0.2427</v>
      </c>
      <c r="G241" s="73">
        <f>'Industry-Sector'!F12</f>
        <v>-0.31369999999999998</v>
      </c>
      <c r="H241" s="73">
        <f>'Industry-Sector'!G12</f>
        <v>-3.0000000000000001E-3</v>
      </c>
      <c r="I241" s="73">
        <f>'Industry-Sector'!H12</f>
        <v>4.0000000000000001E-3</v>
      </c>
      <c r="J241" s="75">
        <f>'Industry-Sector'!L12</f>
        <v>1.35</v>
      </c>
      <c r="K241" s="72">
        <f>'Industry-Sector'!M12</f>
        <v>608.28</v>
      </c>
      <c r="L241" s="72">
        <f>'Industry-Sector'!N12</f>
        <v>1312.72</v>
      </c>
      <c r="M241" s="72" t="str">
        <f>'Industry-Sector'!O12</f>
        <v>19.83</v>
      </c>
      <c r="N241" s="72">
        <f>'Industry-Sector'!P12</f>
        <v>16.62</v>
      </c>
      <c r="O241" s="72" t="str">
        <f>'Industry-Sector'!Q12</f>
        <v>1.14</v>
      </c>
      <c r="P241" s="72">
        <f>'Industry-Sector'!R12</f>
        <v>1.1399999999999999</v>
      </c>
      <c r="Q241" s="72">
        <f>'Industry-Sector'!S12</f>
        <v>2.17</v>
      </c>
      <c r="R241" s="72" t="str">
        <f>'Industry-Sector'!U12</f>
        <v>108.30</v>
      </c>
      <c r="S241" s="72" t="str">
        <f>'Industry-Sector'!W12</f>
        <v>17.37%</v>
      </c>
    </row>
    <row r="242" spans="3:19" ht="13.8" customHeight="1" x14ac:dyDescent="0.25">
      <c r="C242" s="74" t="str">
        <f>'Industry-Sector'!B5</f>
        <v>Airlines</v>
      </c>
      <c r="D242" s="73">
        <f>'Industry-Sector'!C5</f>
        <v>-1.72E-2</v>
      </c>
      <c r="E242" s="73">
        <f>'Industry-Sector'!D5</f>
        <v>-7.9000000000000008E-3</v>
      </c>
      <c r="F242" s="73">
        <f>'Industry-Sector'!E5</f>
        <v>-0.18390000000000001</v>
      </c>
      <c r="G242" s="73">
        <f>'Industry-Sector'!F5</f>
        <v>-0.1527</v>
      </c>
      <c r="H242" s="73">
        <f>'Industry-Sector'!G5</f>
        <v>0.1424</v>
      </c>
      <c r="I242" s="73">
        <f>'Industry-Sector'!H5</f>
        <v>-9.9400000000000002E-2</v>
      </c>
      <c r="J242" s="75">
        <f>'Industry-Sector'!L5</f>
        <v>1.05</v>
      </c>
      <c r="K242" s="72">
        <f>'Industry-Sector'!M5</f>
        <v>107.99</v>
      </c>
      <c r="L242" s="72">
        <f>'Industry-Sector'!N5</f>
        <v>135.87</v>
      </c>
      <c r="M242" s="72" t="str">
        <f>'Industry-Sector'!O5</f>
        <v>11.94</v>
      </c>
      <c r="N242" s="72">
        <f>'Industry-Sector'!P5</f>
        <v>6.83</v>
      </c>
      <c r="O242" s="72" t="str">
        <f>'Industry-Sector'!Q5</f>
        <v>0.58</v>
      </c>
      <c r="P242" s="72">
        <f>'Industry-Sector'!R5</f>
        <v>0.5</v>
      </c>
      <c r="Q242" s="72">
        <f>'Industry-Sector'!S5</f>
        <v>2.14</v>
      </c>
      <c r="R242" s="72" t="str">
        <f>'Industry-Sector'!U5</f>
        <v>11.45</v>
      </c>
      <c r="S242" s="72" t="str">
        <f>'Industry-Sector'!W5</f>
        <v>20.73%</v>
      </c>
    </row>
    <row r="243" spans="3:19" ht="13.8" customHeight="1" x14ac:dyDescent="0.25">
      <c r="C243" s="74" t="str">
        <f>'Industry-Sector'!B44</f>
        <v>Electronic Components</v>
      </c>
      <c r="D243" s="73">
        <f>'Industry-Sector'!C44</f>
        <v>-3.8999999999999998E-3</v>
      </c>
      <c r="E243" s="73">
        <f>'Industry-Sector'!D44</f>
        <v>3.3599999999999998E-2</v>
      </c>
      <c r="F243" s="73">
        <f>'Industry-Sector'!E44</f>
        <v>-0.1023</v>
      </c>
      <c r="G243" s="73">
        <f>'Industry-Sector'!F44</f>
        <v>-8.2000000000000003E-2</v>
      </c>
      <c r="H243" s="73">
        <f>'Industry-Sector'!G44</f>
        <v>5.3199999999999997E-2</v>
      </c>
      <c r="I243" s="73">
        <f>'Industry-Sector'!H44</f>
        <v>0.1542</v>
      </c>
      <c r="J243" s="75">
        <f>'Industry-Sector'!L44</f>
        <v>0.68</v>
      </c>
      <c r="K243" s="72">
        <f>'Industry-Sector'!M44</f>
        <v>69.67</v>
      </c>
      <c r="L243" s="72">
        <f>'Industry-Sector'!N44</f>
        <v>246.35</v>
      </c>
      <c r="M243" s="72" t="str">
        <f>'Industry-Sector'!O44</f>
        <v>28.59</v>
      </c>
      <c r="N243" s="72">
        <f>'Industry-Sector'!P44</f>
        <v>18.18</v>
      </c>
      <c r="O243" s="72" t="str">
        <f>'Industry-Sector'!Q44</f>
        <v>2.05</v>
      </c>
      <c r="P243" s="72">
        <f>'Industry-Sector'!R44</f>
        <v>1.78</v>
      </c>
      <c r="Q243" s="72">
        <f>'Industry-Sector'!S44</f>
        <v>4.09</v>
      </c>
      <c r="R243" s="72" t="str">
        <f>'Industry-Sector'!U44</f>
        <v>22.78</v>
      </c>
      <c r="S243" s="72" t="str">
        <f>'Industry-Sector'!W44</f>
        <v>13.94%</v>
      </c>
    </row>
    <row r="244" spans="3:19" ht="13.8" customHeight="1" x14ac:dyDescent="0.25">
      <c r="C244" s="74" t="str">
        <f>'Industry-Sector'!B83</f>
        <v>Medical Instruments &amp; Supplies</v>
      </c>
      <c r="D244" s="73">
        <f>'Industry-Sector'!C83</f>
        <v>-2.5999999999999999E-3</v>
      </c>
      <c r="E244" s="73">
        <f>'Industry-Sector'!D83</f>
        <v>-5.0000000000000001E-3</v>
      </c>
      <c r="F244" s="73">
        <f>'Industry-Sector'!E83</f>
        <v>-9.0499999999999997E-2</v>
      </c>
      <c r="G244" s="73">
        <f>'Industry-Sector'!F83</f>
        <v>-9.8699999999999996E-2</v>
      </c>
      <c r="H244" s="73">
        <f>'Industry-Sector'!G83</f>
        <v>-9.6799999999999997E-2</v>
      </c>
      <c r="I244" s="73">
        <f>'Industry-Sector'!H83</f>
        <v>-2.3099999999999999E-2</v>
      </c>
      <c r="J244" s="75">
        <f>'Industry-Sector'!L83</f>
        <v>0.77</v>
      </c>
      <c r="K244" s="72">
        <f>'Industry-Sector'!M83</f>
        <v>53.53</v>
      </c>
      <c r="L244" s="72">
        <f>'Industry-Sector'!N83</f>
        <v>472.83</v>
      </c>
      <c r="M244" s="72" t="str">
        <f>'Industry-Sector'!O83</f>
        <v>47.98</v>
      </c>
      <c r="N244" s="72">
        <f>'Industry-Sector'!P83</f>
        <v>23.69</v>
      </c>
      <c r="O244" s="72" t="str">
        <f>'Industry-Sector'!Q83</f>
        <v>3.72</v>
      </c>
      <c r="P244" s="72">
        <f>'Industry-Sector'!R83</f>
        <v>4.4400000000000004</v>
      </c>
      <c r="Q244" s="72">
        <f>'Industry-Sector'!S83</f>
        <v>3.6</v>
      </c>
      <c r="R244" s="72" t="str">
        <f>'Industry-Sector'!U83</f>
        <v>36.34</v>
      </c>
      <c r="S244" s="72" t="str">
        <f>'Industry-Sector'!W83</f>
        <v>12.89%</v>
      </c>
    </row>
    <row r="245" spans="3:19" ht="13.8" customHeight="1" x14ac:dyDescent="0.25">
      <c r="C245" s="74" t="str">
        <f>'Industry-Sector'!B138</f>
        <v>Tools &amp; Accessories</v>
      </c>
      <c r="D245" s="73">
        <f>'Industry-Sector'!C138</f>
        <v>-7.9000000000000008E-3</v>
      </c>
      <c r="E245" s="73">
        <f>'Industry-Sector'!D138</f>
        <v>-2.2499999999999999E-2</v>
      </c>
      <c r="F245" s="73">
        <f>'Industry-Sector'!E138</f>
        <v>-7.3899999999999993E-2</v>
      </c>
      <c r="G245" s="73">
        <f>'Industry-Sector'!F138</f>
        <v>-6.6900000000000001E-2</v>
      </c>
      <c r="H245" s="73">
        <f>'Industry-Sector'!G138</f>
        <v>-5.3E-3</v>
      </c>
      <c r="I245" s="73">
        <f>'Industry-Sector'!H138</f>
        <v>-3.9E-2</v>
      </c>
      <c r="J245" s="75">
        <f>'Industry-Sector'!L138</f>
        <v>0.79</v>
      </c>
      <c r="K245" s="72">
        <f>'Industry-Sector'!M138</f>
        <v>5.03</v>
      </c>
      <c r="L245" s="72">
        <f>'Industry-Sector'!N138</f>
        <v>67.150000000000006</v>
      </c>
      <c r="M245" s="72" t="str">
        <f>'Industry-Sector'!O138</f>
        <v>23.41</v>
      </c>
      <c r="N245" s="72">
        <f>'Industry-Sector'!P138</f>
        <v>16.02</v>
      </c>
      <c r="O245" s="72" t="str">
        <f>'Industry-Sector'!Q138</f>
        <v>2.43</v>
      </c>
      <c r="P245" s="72">
        <f>'Industry-Sector'!R138</f>
        <v>1.72</v>
      </c>
      <c r="Q245" s="72">
        <f>'Industry-Sector'!S138</f>
        <v>2.66</v>
      </c>
      <c r="R245" s="72" t="str">
        <f>'Industry-Sector'!U138</f>
        <v>17.91</v>
      </c>
      <c r="S245" s="72" t="str">
        <f>'Industry-Sector'!W138</f>
        <v>9.63%</v>
      </c>
    </row>
    <row r="246" spans="3:19" ht="13.8" customHeight="1" x14ac:dyDescent="0.25">
      <c r="C246" s="74" t="str">
        <f>'Industry-Sector'!B120</f>
        <v>Security &amp; Protection Services</v>
      </c>
      <c r="D246" s="73">
        <f>'Industry-Sector'!C120</f>
        <v>-2.9999999999999997E-4</v>
      </c>
      <c r="E246" s="73">
        <f>'Industry-Sector'!D120</f>
        <v>1.8800000000000001E-2</v>
      </c>
      <c r="F246" s="73">
        <f>'Industry-Sector'!E120</f>
        <v>-3.5200000000000002E-2</v>
      </c>
      <c r="G246" s="73">
        <f>'Industry-Sector'!F120</f>
        <v>-8.09E-2</v>
      </c>
      <c r="H246" s="73">
        <f>'Industry-Sector'!G120</f>
        <v>-2.3800000000000002E-2</v>
      </c>
      <c r="I246" s="73">
        <f>'Industry-Sector'!H120</f>
        <v>4.3700000000000003E-2</v>
      </c>
      <c r="J246" s="75">
        <f>'Industry-Sector'!L120</f>
        <v>0.6</v>
      </c>
      <c r="K246" s="72">
        <f>'Industry-Sector'!M120</f>
        <v>21.47</v>
      </c>
      <c r="L246" s="72">
        <f>'Industry-Sector'!N120</f>
        <v>39.26</v>
      </c>
      <c r="M246" s="72" t="str">
        <f>'Industry-Sector'!O120</f>
        <v>20.76</v>
      </c>
      <c r="N246" s="72">
        <f>'Industry-Sector'!P120</f>
        <v>13.26</v>
      </c>
      <c r="O246" s="72" t="str">
        <f>'Industry-Sector'!Q120</f>
        <v>2.25</v>
      </c>
      <c r="P246" s="72">
        <f>'Industry-Sector'!R120</f>
        <v>1.72</v>
      </c>
      <c r="Q246" s="72">
        <f>'Industry-Sector'!S120</f>
        <v>3.44</v>
      </c>
      <c r="R246" s="72" t="str">
        <f>'Industry-Sector'!U120</f>
        <v>13.54</v>
      </c>
      <c r="S246" s="72" t="str">
        <f>'Industry-Sector'!W120</f>
        <v>9.24%</v>
      </c>
    </row>
    <row r="247" spans="3:19" ht="13.8" customHeight="1" x14ac:dyDescent="0.25">
      <c r="C247" s="74" t="str">
        <f>'Industry-Sector'!B121</f>
        <v>Semiconductor Equipment &amp; Materials</v>
      </c>
      <c r="D247" s="73">
        <f>'Industry-Sector'!C121</f>
        <v>-6.7999999999999996E-3</v>
      </c>
      <c r="E247" s="73">
        <f>'Industry-Sector'!D121</f>
        <v>5.4899999999999997E-2</v>
      </c>
      <c r="F247" s="73">
        <f>'Industry-Sector'!E121</f>
        <v>-6.4899999999999999E-2</v>
      </c>
      <c r="G247" s="73">
        <f>'Industry-Sector'!F121</f>
        <v>-1.4E-2</v>
      </c>
      <c r="H247" s="73">
        <f>'Industry-Sector'!G121</f>
        <v>-0.113</v>
      </c>
      <c r="I247" s="73">
        <f>'Industry-Sector'!H121</f>
        <v>-0.19719999999999999</v>
      </c>
      <c r="J247" s="75">
        <f>'Industry-Sector'!L121</f>
        <v>0.76</v>
      </c>
      <c r="K247" s="72">
        <f>'Industry-Sector'!M121</f>
        <v>34.93</v>
      </c>
      <c r="L247" s="72">
        <f>'Industry-Sector'!N121</f>
        <v>675.47</v>
      </c>
      <c r="M247" s="72" t="str">
        <f>'Industry-Sector'!O121</f>
        <v>28.07</v>
      </c>
      <c r="N247" s="72">
        <f>'Industry-Sector'!P121</f>
        <v>20.36</v>
      </c>
      <c r="O247" s="72" t="str">
        <f>'Industry-Sector'!Q121</f>
        <v>1.68</v>
      </c>
      <c r="P247" s="72">
        <f>'Industry-Sector'!R121</f>
        <v>6.15</v>
      </c>
      <c r="Q247" s="72">
        <f>'Industry-Sector'!S121</f>
        <v>8.91</v>
      </c>
      <c r="R247" s="72" t="str">
        <f>'Industry-Sector'!U121</f>
        <v>26.47</v>
      </c>
      <c r="S247" s="72" t="str">
        <f>'Industry-Sector'!W121</f>
        <v>16.70%</v>
      </c>
    </row>
    <row r="248" spans="3:19" ht="13.8" customHeight="1" x14ac:dyDescent="0.25">
      <c r="C248" s="74" t="str">
        <f>'Industry-Sector'!B139</f>
        <v>Travel Services</v>
      </c>
      <c r="D248" s="73">
        <f>'Industry-Sector'!C139</f>
        <v>-2.9499999999999998E-2</v>
      </c>
      <c r="E248" s="73">
        <f>'Industry-Sector'!D139</f>
        <v>1.8100000000000002E-2</v>
      </c>
      <c r="F248" s="73">
        <f>'Industry-Sector'!E139</f>
        <v>-0.16500000000000001</v>
      </c>
      <c r="G248" s="73">
        <f>'Industry-Sector'!F139</f>
        <v>-0.1482</v>
      </c>
      <c r="H248" s="73">
        <f>'Industry-Sector'!G139</f>
        <v>0.15759999999999999</v>
      </c>
      <c r="I248" s="73">
        <f>'Industry-Sector'!H139</f>
        <v>0.19900000000000001</v>
      </c>
      <c r="J248" s="75">
        <f>'Industry-Sector'!L139</f>
        <v>1.23</v>
      </c>
      <c r="K248" s="72">
        <f>'Industry-Sector'!M139</f>
        <v>75.95</v>
      </c>
      <c r="L248" s="72">
        <f>'Industry-Sector'!N139</f>
        <v>420.37</v>
      </c>
      <c r="M248" s="72" t="str">
        <f>'Industry-Sector'!O139</f>
        <v>24.79</v>
      </c>
      <c r="N248" s="72">
        <f>'Industry-Sector'!P139</f>
        <v>16.13</v>
      </c>
      <c r="O248" s="72" t="str">
        <f>'Industry-Sector'!Q139</f>
        <v>1.55</v>
      </c>
      <c r="P248" s="72">
        <f>'Industry-Sector'!R139</f>
        <v>2.82</v>
      </c>
      <c r="Q248" s="72">
        <f>'Industry-Sector'!S139</f>
        <v>8.67</v>
      </c>
      <c r="R248" s="72" t="str">
        <f>'Industry-Sector'!U139</f>
        <v>19.37</v>
      </c>
      <c r="S248" s="72" t="str">
        <f>'Industry-Sector'!W139</f>
        <v>16.03%</v>
      </c>
    </row>
    <row r="249" spans="3:19" ht="13.8" customHeight="1" x14ac:dyDescent="0.25">
      <c r="C249" s="74" t="str">
        <f>'Industry-Sector'!B97</f>
        <v>Personal Services</v>
      </c>
      <c r="D249" s="73">
        <f>'Industry-Sector'!C97</f>
        <v>-2.3E-3</v>
      </c>
      <c r="E249" s="73">
        <f>'Industry-Sector'!D97</f>
        <v>-1E-3</v>
      </c>
      <c r="F249" s="73">
        <f>'Industry-Sector'!E97</f>
        <v>-1.9400000000000001E-2</v>
      </c>
      <c r="G249" s="73">
        <f>'Industry-Sector'!F97</f>
        <v>-1.47E-2</v>
      </c>
      <c r="H249" s="73">
        <f>'Industry-Sector'!G97</f>
        <v>-4.2000000000000003E-2</v>
      </c>
      <c r="I249" s="73">
        <f>'Industry-Sector'!H97</f>
        <v>0.109</v>
      </c>
      <c r="J249" s="75">
        <f>'Industry-Sector'!L97</f>
        <v>0.65</v>
      </c>
      <c r="K249" s="72">
        <f>'Industry-Sector'!M97</f>
        <v>16.23</v>
      </c>
      <c r="L249" s="72">
        <f>'Industry-Sector'!N97</f>
        <v>54.77</v>
      </c>
      <c r="M249" s="72" t="str">
        <f>'Industry-Sector'!O97</f>
        <v>28.01</v>
      </c>
      <c r="N249" s="72">
        <f>'Industry-Sector'!P97</f>
        <v>22.05</v>
      </c>
      <c r="O249" s="72" t="str">
        <f>'Industry-Sector'!Q97</f>
        <v>2.29</v>
      </c>
      <c r="P249" s="72">
        <f>'Industry-Sector'!R97</f>
        <v>3.03</v>
      </c>
      <c r="Q249" s="72">
        <f>'Industry-Sector'!S97</f>
        <v>9.01</v>
      </c>
      <c r="R249" s="72" t="str">
        <f>'Industry-Sector'!U97</f>
        <v>23.28</v>
      </c>
      <c r="S249" s="72" t="str">
        <f>'Industry-Sector'!W97</f>
        <v>12.21%</v>
      </c>
    </row>
    <row r="250" spans="3:19" ht="13.8" customHeight="1" x14ac:dyDescent="0.25">
      <c r="C250" s="74" t="str">
        <f>'Industry-Sector'!B43</f>
        <v>Electrical Equipment &amp; Parts</v>
      </c>
      <c r="D250" s="73">
        <f>'Industry-Sector'!C43</f>
        <v>-2.7199999999999998E-2</v>
      </c>
      <c r="E250" s="73">
        <f>'Industry-Sector'!D43</f>
        <v>7.3000000000000001E-3</v>
      </c>
      <c r="F250" s="73">
        <f>'Industry-Sector'!E43</f>
        <v>-0.16470000000000001</v>
      </c>
      <c r="G250" s="73">
        <f>'Industry-Sector'!F43</f>
        <v>-0.2429</v>
      </c>
      <c r="H250" s="73">
        <f>'Industry-Sector'!G43</f>
        <v>-3.39E-2</v>
      </c>
      <c r="I250" s="73">
        <f>'Industry-Sector'!H43</f>
        <v>-4.48E-2</v>
      </c>
      <c r="J250" s="75">
        <f>'Industry-Sector'!L43</f>
        <v>0.7</v>
      </c>
      <c r="K250" s="72">
        <f>'Industry-Sector'!M43</f>
        <v>110.61</v>
      </c>
      <c r="L250" s="72">
        <f>'Industry-Sector'!N43</f>
        <v>98.59</v>
      </c>
      <c r="M250" s="72" t="str">
        <f>'Industry-Sector'!O43</f>
        <v>31.39</v>
      </c>
      <c r="N250" s="72">
        <f>'Industry-Sector'!P43</f>
        <v>17.350000000000001</v>
      </c>
      <c r="O250" s="72" t="str">
        <f>'Industry-Sector'!Q43</f>
        <v>1.69</v>
      </c>
      <c r="P250" s="72">
        <f>'Industry-Sector'!R43</f>
        <v>2.4700000000000002</v>
      </c>
      <c r="Q250" s="72">
        <f>'Industry-Sector'!S43</f>
        <v>4.1500000000000004</v>
      </c>
      <c r="R250" s="72" t="str">
        <f>'Industry-Sector'!U43</f>
        <v>22.97</v>
      </c>
      <c r="S250" s="72" t="str">
        <f>'Industry-Sector'!W43</f>
        <v>18.54%</v>
      </c>
    </row>
    <row r="252" spans="3:19" ht="13.8" customHeight="1" x14ac:dyDescent="0.25">
      <c r="C252" s="71" t="s">
        <v>615</v>
      </c>
      <c r="D252" s="71" t="s">
        <v>571</v>
      </c>
      <c r="E252" s="71" t="s">
        <v>572</v>
      </c>
      <c r="F252" s="71" t="s">
        <v>573</v>
      </c>
      <c r="G252" s="71" t="s">
        <v>616</v>
      </c>
      <c r="H252" s="71" t="s">
        <v>575</v>
      </c>
      <c r="I252" s="71" t="s">
        <v>576</v>
      </c>
      <c r="J252" s="71" t="s">
        <v>496</v>
      </c>
      <c r="K252" s="71" t="s">
        <v>349</v>
      </c>
      <c r="L252" s="71" t="s">
        <v>605</v>
      </c>
      <c r="M252" s="71" t="s">
        <v>578</v>
      </c>
      <c r="N252" s="71" t="s">
        <v>579</v>
      </c>
      <c r="O252" s="71" t="s">
        <v>580</v>
      </c>
      <c r="P252" s="71" t="s">
        <v>581</v>
      </c>
      <c r="Q252" s="71" t="s">
        <v>582</v>
      </c>
      <c r="R252" s="71" t="s">
        <v>583</v>
      </c>
      <c r="S252" s="71" t="s">
        <v>606</v>
      </c>
    </row>
    <row r="253" spans="3:19" ht="13.8" customHeight="1" x14ac:dyDescent="0.25">
      <c r="C253" s="72" t="str">
        <f>'Industry-Sector'!B157</f>
        <v>Basic Materials</v>
      </c>
      <c r="D253" s="11">
        <f>'Industry-Sector'!N157</f>
        <v>4.0000000000000002E-4</v>
      </c>
      <c r="E253" s="11" t="e">
        <f>'Industry-Sector'!#REF!</f>
        <v>#REF!</v>
      </c>
      <c r="F253" s="11" t="e">
        <f>'Industry-Sector'!#REF!</f>
        <v>#REF!</v>
      </c>
      <c r="G253" s="11" t="e">
        <f>'Industry-Sector'!#REF!</f>
        <v>#REF!</v>
      </c>
      <c r="H253" s="11" t="e">
        <f>'Industry-Sector'!#REF!</f>
        <v>#REF!</v>
      </c>
      <c r="I253" s="11" t="e">
        <f>'Industry-Sector'!#REF!</f>
        <v>#REF!</v>
      </c>
      <c r="J253" s="3" t="e">
        <f>'Industry-Sector'!#REF!</f>
        <v>#REF!</v>
      </c>
      <c r="K253" s="3" t="str">
        <f>'Industry-Sector'!O157</f>
        <v>901.08</v>
      </c>
      <c r="L253" s="3" t="str">
        <f>'Industry-Sector'!C157</f>
        <v>1991.27</v>
      </c>
      <c r="M253" s="3">
        <f>'Industry-Sector'!D157</f>
        <v>20.76</v>
      </c>
      <c r="N253" s="3">
        <f>'Industry-Sector'!E157</f>
        <v>14.3</v>
      </c>
      <c r="O253" s="3">
        <f>'Industry-Sector'!F157</f>
        <v>2.0499999999999998</v>
      </c>
      <c r="P253" s="3">
        <f>'Industry-Sector'!G157</f>
        <v>1.7</v>
      </c>
      <c r="Q253" s="3">
        <f>'Industry-Sector'!H157</f>
        <v>2.1800000000000002</v>
      </c>
      <c r="R253" s="3">
        <f>'Industry-Sector'!J157</f>
        <v>24.9</v>
      </c>
      <c r="S253" s="78">
        <f>'Industry-Sector'!L157</f>
        <v>0.1011</v>
      </c>
    </row>
    <row r="254" spans="3:19" ht="13.8" customHeight="1" x14ac:dyDescent="0.25">
      <c r="C254" s="72" t="str">
        <f>'Industry-Sector'!B158</f>
        <v>Communication Services</v>
      </c>
      <c r="D254" s="11">
        <f>'Industry-Sector'!N158</f>
        <v>-1.9599999999999999E-2</v>
      </c>
      <c r="E254" s="11" t="e">
        <f>'Industry-Sector'!#REF!</f>
        <v>#REF!</v>
      </c>
      <c r="F254" s="11" t="e">
        <f>'Industry-Sector'!#REF!</f>
        <v>#REF!</v>
      </c>
      <c r="G254" s="11" t="e">
        <f>'Industry-Sector'!#REF!</f>
        <v>#REF!</v>
      </c>
      <c r="H254" s="11" t="e">
        <f>'Industry-Sector'!#REF!</f>
        <v>#REF!</v>
      </c>
      <c r="I254" s="11" t="e">
        <f>'Industry-Sector'!#REF!</f>
        <v>#REF!</v>
      </c>
      <c r="J254" s="3" t="e">
        <f>'Industry-Sector'!#REF!</f>
        <v>#REF!</v>
      </c>
      <c r="K254" s="3" t="str">
        <f>'Industry-Sector'!O158</f>
        <v>652.35</v>
      </c>
      <c r="L254" s="3" t="str">
        <f>'Industry-Sector'!C158</f>
        <v>8146.57</v>
      </c>
      <c r="M254" s="3">
        <f>'Industry-Sector'!D158</f>
        <v>31.95</v>
      </c>
      <c r="N254" s="3">
        <f>'Industry-Sector'!E158</f>
        <v>23.56</v>
      </c>
      <c r="O254" s="3">
        <f>'Industry-Sector'!F158</f>
        <v>2.0299999999999998</v>
      </c>
      <c r="P254" s="3">
        <f>'Industry-Sector'!G158</f>
        <v>3.53</v>
      </c>
      <c r="Q254" s="3">
        <f>'Industry-Sector'!H158</f>
        <v>5.53</v>
      </c>
      <c r="R254" s="3">
        <f>'Industry-Sector'!J158</f>
        <v>21.66</v>
      </c>
      <c r="S254" s="78">
        <f>'Industry-Sector'!L158</f>
        <v>0.1578</v>
      </c>
    </row>
    <row r="255" spans="3:19" ht="13.8" customHeight="1" x14ac:dyDescent="0.25">
      <c r="C255" s="72" t="str">
        <f>'Industry-Sector'!B159</f>
        <v>Consumer Cyclical</v>
      </c>
      <c r="D255" s="11">
        <f>'Industry-Sector'!N159</f>
        <v>-1.8499999999999999E-2</v>
      </c>
      <c r="E255" s="11" t="e">
        <f>'Industry-Sector'!#REF!</f>
        <v>#REF!</v>
      </c>
      <c r="F255" s="11" t="e">
        <f>'Industry-Sector'!#REF!</f>
        <v>#REF!</v>
      </c>
      <c r="G255" s="11" t="e">
        <f>'Industry-Sector'!#REF!</f>
        <v>#REF!</v>
      </c>
      <c r="H255" s="11" t="e">
        <f>'Industry-Sector'!#REF!</f>
        <v>#REF!</v>
      </c>
      <c r="I255" s="11" t="e">
        <f>'Industry-Sector'!#REF!</f>
        <v>#REF!</v>
      </c>
      <c r="J255" s="3" t="e">
        <f>'Industry-Sector'!#REF!</f>
        <v>#REF!</v>
      </c>
      <c r="K255" s="3" t="str">
        <f>'Industry-Sector'!O159</f>
        <v>1.45</v>
      </c>
      <c r="L255" s="3" t="str">
        <f>'Industry-Sector'!C159</f>
        <v>7694.66</v>
      </c>
      <c r="M255" s="3">
        <f>'Industry-Sector'!D159</f>
        <v>23.8</v>
      </c>
      <c r="N255" s="3">
        <f>'Industry-Sector'!E159</f>
        <v>18.11</v>
      </c>
      <c r="O255" s="3">
        <f>'Industry-Sector'!F159</f>
        <v>1.41</v>
      </c>
      <c r="P255" s="3">
        <f>'Industry-Sector'!G159</f>
        <v>1.67</v>
      </c>
      <c r="Q255" s="3">
        <f>'Industry-Sector'!H159</f>
        <v>4.43</v>
      </c>
      <c r="R255" s="3">
        <f>'Industry-Sector'!J159</f>
        <v>32.96</v>
      </c>
      <c r="S255" s="78">
        <f>'Industry-Sector'!L159</f>
        <v>0.16889999999999999</v>
      </c>
    </row>
    <row r="256" spans="3:19" ht="13.8" customHeight="1" x14ac:dyDescent="0.25">
      <c r="C256" s="72" t="str">
        <f>'Industry-Sector'!B160</f>
        <v>Consumer Defensive</v>
      </c>
      <c r="D256" s="11">
        <f>'Industry-Sector'!N160</f>
        <v>-1.2500000000000001E-2</v>
      </c>
      <c r="E256" s="11" t="e">
        <f>'Industry-Sector'!#REF!</f>
        <v>#REF!</v>
      </c>
      <c r="F256" s="11" t="e">
        <f>'Industry-Sector'!#REF!</f>
        <v>#REF!</v>
      </c>
      <c r="G256" s="11" t="e">
        <f>'Industry-Sector'!#REF!</f>
        <v>#REF!</v>
      </c>
      <c r="H256" s="11" t="e">
        <f>'Industry-Sector'!#REF!</f>
        <v>#REF!</v>
      </c>
      <c r="I256" s="11" t="e">
        <f>'Industry-Sector'!#REF!</f>
        <v>#REF!</v>
      </c>
      <c r="J256" s="3" t="e">
        <f>'Industry-Sector'!#REF!</f>
        <v>#REF!</v>
      </c>
      <c r="K256" s="3" t="str">
        <f>'Industry-Sector'!O160</f>
        <v>370.36</v>
      </c>
      <c r="L256" s="3" t="str">
        <f>'Industry-Sector'!C160</f>
        <v>4086.87</v>
      </c>
      <c r="M256" s="3">
        <f>'Industry-Sector'!D160</f>
        <v>25.56</v>
      </c>
      <c r="N256" s="3">
        <f>'Industry-Sector'!E160</f>
        <v>19.46</v>
      </c>
      <c r="O256" s="3">
        <f>'Industry-Sector'!F160</f>
        <v>3.4</v>
      </c>
      <c r="P256" s="3">
        <f>'Industry-Sector'!G160</f>
        <v>1.39</v>
      </c>
      <c r="Q256" s="3">
        <f>'Industry-Sector'!H160</f>
        <v>4.8499999999999996</v>
      </c>
      <c r="R256" s="3">
        <f>'Industry-Sector'!J160</f>
        <v>23.22</v>
      </c>
      <c r="S256" s="78">
        <f>'Industry-Sector'!L160</f>
        <v>7.51E-2</v>
      </c>
    </row>
    <row r="257" spans="3:19" ht="13.8" customHeight="1" x14ac:dyDescent="0.25">
      <c r="C257" s="72" t="str">
        <f>'Industry-Sector'!B161</f>
        <v>Energy</v>
      </c>
      <c r="D257" s="11">
        <f>'Industry-Sector'!N161</f>
        <v>2.8E-3</v>
      </c>
      <c r="E257" s="11" t="e">
        <f>'Industry-Sector'!#REF!</f>
        <v>#REF!</v>
      </c>
      <c r="F257" s="11" t="e">
        <f>'Industry-Sector'!#REF!</f>
        <v>#REF!</v>
      </c>
      <c r="G257" s="11" t="e">
        <f>'Industry-Sector'!#REF!</f>
        <v>#REF!</v>
      </c>
      <c r="H257" s="11" t="e">
        <f>'Industry-Sector'!#REF!</f>
        <v>#REF!</v>
      </c>
      <c r="I257" s="11" t="e">
        <f>'Industry-Sector'!#REF!</f>
        <v>#REF!</v>
      </c>
      <c r="J257" s="3" t="e">
        <f>'Industry-Sector'!#REF!</f>
        <v>#REF!</v>
      </c>
      <c r="K257" s="3" t="str">
        <f>'Industry-Sector'!O161</f>
        <v>596.94</v>
      </c>
      <c r="L257" s="3" t="str">
        <f>'Industry-Sector'!C161</f>
        <v>3550.29</v>
      </c>
      <c r="M257" s="3">
        <f>'Industry-Sector'!D161</f>
        <v>14.88</v>
      </c>
      <c r="N257" s="3">
        <f>'Industry-Sector'!E161</f>
        <v>11.01</v>
      </c>
      <c r="O257" s="3">
        <f>'Industry-Sector'!F161</f>
        <v>1.21</v>
      </c>
      <c r="P257" s="3">
        <f>'Industry-Sector'!G161</f>
        <v>1.08</v>
      </c>
      <c r="Q257" s="3">
        <f>'Industry-Sector'!H161</f>
        <v>1.8</v>
      </c>
      <c r="R257" s="3">
        <f>'Industry-Sector'!J161</f>
        <v>11.29</v>
      </c>
      <c r="S257" s="78">
        <f>'Industry-Sector'!L161</f>
        <v>0.1225</v>
      </c>
    </row>
    <row r="258" spans="3:19" ht="13.8" customHeight="1" x14ac:dyDescent="0.25">
      <c r="C258" s="72" t="str">
        <f>'Industry-Sector'!B162</f>
        <v>Financial</v>
      </c>
      <c r="D258" s="11">
        <f>'Industry-Sector'!N162</f>
        <v>2.0000000000000001E-4</v>
      </c>
      <c r="E258" s="11" t="e">
        <f>'Industry-Sector'!#REF!</f>
        <v>#REF!</v>
      </c>
      <c r="F258" s="11" t="e">
        <f>'Industry-Sector'!#REF!</f>
        <v>#REF!</v>
      </c>
      <c r="G258" s="11" t="e">
        <f>'Industry-Sector'!#REF!</f>
        <v>#REF!</v>
      </c>
      <c r="H258" s="11" t="e">
        <f>'Industry-Sector'!#REF!</f>
        <v>#REF!</v>
      </c>
      <c r="I258" s="11" t="e">
        <f>'Industry-Sector'!#REF!</f>
        <v>#REF!</v>
      </c>
      <c r="J258" s="3" t="e">
        <f>'Industry-Sector'!#REF!</f>
        <v>#REF!</v>
      </c>
      <c r="K258" s="3" t="str">
        <f>'Industry-Sector'!O162</f>
        <v>1.20</v>
      </c>
      <c r="L258" s="3" t="str">
        <f>'Industry-Sector'!C162</f>
        <v>12430.95</v>
      </c>
      <c r="M258" s="3">
        <f>'Industry-Sector'!D162</f>
        <v>17.64</v>
      </c>
      <c r="N258" s="3">
        <f>'Industry-Sector'!E162</f>
        <v>14.43</v>
      </c>
      <c r="O258" s="3">
        <f>'Industry-Sector'!F162</f>
        <v>1.71</v>
      </c>
      <c r="P258" s="3">
        <f>'Industry-Sector'!G162</f>
        <v>2.11</v>
      </c>
      <c r="Q258" s="3">
        <f>'Industry-Sector'!H162</f>
        <v>2.17</v>
      </c>
      <c r="R258" s="3">
        <f>'Industry-Sector'!J162</f>
        <v>12.64</v>
      </c>
      <c r="S258" s="78">
        <f>'Industry-Sector'!L162</f>
        <v>0.10340000000000001</v>
      </c>
    </row>
    <row r="259" spans="3:19" ht="13.8" customHeight="1" x14ac:dyDescent="0.25">
      <c r="C259" s="72" t="str">
        <f>'Industry-Sector'!B163</f>
        <v>Healthcare</v>
      </c>
      <c r="D259" s="11">
        <f>'Industry-Sector'!N163</f>
        <v>-1.1000000000000001E-3</v>
      </c>
      <c r="E259" s="11" t="e">
        <f>'Industry-Sector'!#REF!</f>
        <v>#REF!</v>
      </c>
      <c r="F259" s="11" t="e">
        <f>'Industry-Sector'!#REF!</f>
        <v>#REF!</v>
      </c>
      <c r="G259" s="11" t="e">
        <f>'Industry-Sector'!#REF!</f>
        <v>#REF!</v>
      </c>
      <c r="H259" s="11" t="e">
        <f>'Industry-Sector'!#REF!</f>
        <v>#REF!</v>
      </c>
      <c r="I259" s="11" t="e">
        <f>'Industry-Sector'!#REF!</f>
        <v>#REF!</v>
      </c>
      <c r="J259" s="3" t="e">
        <f>'Industry-Sector'!#REF!</f>
        <v>#REF!</v>
      </c>
      <c r="K259" s="3" t="str">
        <f>'Industry-Sector'!O163</f>
        <v>1.77</v>
      </c>
      <c r="L259" s="3" t="str">
        <f>'Industry-Sector'!C163</f>
        <v>7918.45</v>
      </c>
      <c r="M259" s="3">
        <f>'Industry-Sector'!D163</f>
        <v>33.94</v>
      </c>
      <c r="N259" s="3">
        <f>'Industry-Sector'!E163</f>
        <v>16.86</v>
      </c>
      <c r="O259" s="3">
        <f>'Industry-Sector'!F163</f>
        <v>2.11</v>
      </c>
      <c r="P259" s="3">
        <f>'Industry-Sector'!G163</f>
        <v>1.86</v>
      </c>
      <c r="Q259" s="3">
        <f>'Industry-Sector'!H163</f>
        <v>4.41</v>
      </c>
      <c r="R259" s="3">
        <f>'Industry-Sector'!J163</f>
        <v>24.5</v>
      </c>
      <c r="S259" s="78">
        <f>'Industry-Sector'!L163</f>
        <v>0.161</v>
      </c>
    </row>
    <row r="260" spans="3:19" ht="13.8" customHeight="1" x14ac:dyDescent="0.25">
      <c r="C260" s="72" t="str">
        <f>'Industry-Sector'!B164</f>
        <v>Industrials</v>
      </c>
      <c r="D260" s="11">
        <f>'Industry-Sector'!N164</f>
        <v>-7.3000000000000001E-3</v>
      </c>
      <c r="E260" s="11" t="e">
        <f>'Industry-Sector'!#REF!</f>
        <v>#REF!</v>
      </c>
      <c r="F260" s="11" t="e">
        <f>'Industry-Sector'!#REF!</f>
        <v>#REF!</v>
      </c>
      <c r="G260" s="11" t="e">
        <f>'Industry-Sector'!#REF!</f>
        <v>#REF!</v>
      </c>
      <c r="H260" s="11" t="e">
        <f>'Industry-Sector'!#REF!</f>
        <v>#REF!</v>
      </c>
      <c r="I260" s="11" t="e">
        <f>'Industry-Sector'!#REF!</f>
        <v>#REF!</v>
      </c>
      <c r="J260" s="3" t="e">
        <f>'Industry-Sector'!#REF!</f>
        <v>#REF!</v>
      </c>
      <c r="K260" s="3" t="str">
        <f>'Industry-Sector'!O164</f>
        <v>728.98</v>
      </c>
      <c r="L260" s="3" t="str">
        <f>'Industry-Sector'!C164</f>
        <v>5536.42</v>
      </c>
      <c r="M260" s="3">
        <f>'Industry-Sector'!D164</f>
        <v>24.08</v>
      </c>
      <c r="N260" s="3">
        <f>'Industry-Sector'!E164</f>
        <v>18.63</v>
      </c>
      <c r="O260" s="3">
        <f>'Industry-Sector'!F164</f>
        <v>2.14</v>
      </c>
      <c r="P260" s="3">
        <f>'Industry-Sector'!G164</f>
        <v>2</v>
      </c>
      <c r="Q260" s="3">
        <f>'Industry-Sector'!H164</f>
        <v>4.54</v>
      </c>
      <c r="R260" s="3">
        <f>'Industry-Sector'!J164</f>
        <v>27.02</v>
      </c>
      <c r="S260" s="78">
        <f>'Industry-Sector'!L164</f>
        <v>0.11269999999999999</v>
      </c>
    </row>
    <row r="261" spans="3:19" ht="13.8" customHeight="1" x14ac:dyDescent="0.25">
      <c r="C261" s="72" t="str">
        <f>'Industry-Sector'!B165</f>
        <v>Real Estate</v>
      </c>
      <c r="D261" s="11">
        <f>'Industry-Sector'!N165</f>
        <v>-6.1000000000000004E-3</v>
      </c>
      <c r="E261" s="11" t="e">
        <f>'Industry-Sector'!#REF!</f>
        <v>#REF!</v>
      </c>
      <c r="F261" s="11" t="e">
        <f>'Industry-Sector'!#REF!</f>
        <v>#REF!</v>
      </c>
      <c r="G261" s="11" t="e">
        <f>'Industry-Sector'!#REF!</f>
        <v>#REF!</v>
      </c>
      <c r="H261" s="11" t="e">
        <f>'Industry-Sector'!#REF!</f>
        <v>#REF!</v>
      </c>
      <c r="I261" s="11" t="e">
        <f>'Industry-Sector'!#REF!</f>
        <v>#REF!</v>
      </c>
      <c r="J261" s="3" t="e">
        <f>'Industry-Sector'!#REF!</f>
        <v>#REF!</v>
      </c>
      <c r="K261" s="3" t="str">
        <f>'Industry-Sector'!O165</f>
        <v>347.95</v>
      </c>
      <c r="L261" s="3" t="str">
        <f>'Industry-Sector'!C165</f>
        <v>1666.08</v>
      </c>
      <c r="M261" s="3">
        <f>'Industry-Sector'!D165</f>
        <v>38.229999999999997</v>
      </c>
      <c r="N261" s="3">
        <f>'Industry-Sector'!E165</f>
        <v>29.7</v>
      </c>
      <c r="O261" s="3">
        <f>'Industry-Sector'!F165</f>
        <v>2.54</v>
      </c>
      <c r="P261" s="3">
        <f>'Industry-Sector'!G165</f>
        <v>4.37</v>
      </c>
      <c r="Q261" s="3">
        <f>'Industry-Sector'!H165</f>
        <v>2.37</v>
      </c>
      <c r="R261" s="3">
        <f>'Industry-Sector'!J165</f>
        <v>23.15</v>
      </c>
      <c r="S261" s="78">
        <f>'Industry-Sector'!L165</f>
        <v>0.15060000000000001</v>
      </c>
    </row>
    <row r="262" spans="3:19" ht="13.8" customHeight="1" x14ac:dyDescent="0.25">
      <c r="C262" s="72" t="str">
        <f>'Industry-Sector'!B166</f>
        <v>Technology</v>
      </c>
      <c r="D262" s="11">
        <f>'Industry-Sector'!N166</f>
        <v>-1.5599999999999999E-2</v>
      </c>
      <c r="E262" s="11" t="e">
        <f>'Industry-Sector'!#REF!</f>
        <v>#REF!</v>
      </c>
      <c r="F262" s="11" t="e">
        <f>'Industry-Sector'!#REF!</f>
        <v>#REF!</v>
      </c>
      <c r="G262" s="11" t="e">
        <f>'Industry-Sector'!#REF!</f>
        <v>#REF!</v>
      </c>
      <c r="H262" s="11" t="e">
        <f>'Industry-Sector'!#REF!</f>
        <v>#REF!</v>
      </c>
      <c r="I262" s="11" t="e">
        <f>'Industry-Sector'!#REF!</f>
        <v>#REF!</v>
      </c>
      <c r="J262" s="3" t="e">
        <f>'Industry-Sector'!#REF!</f>
        <v>#REF!</v>
      </c>
      <c r="K262" s="3" t="str">
        <f>'Industry-Sector'!O166</f>
        <v>2.44</v>
      </c>
      <c r="L262" s="3" t="str">
        <f>'Industry-Sector'!C166</f>
        <v>19636.18</v>
      </c>
      <c r="M262" s="3">
        <f>'Industry-Sector'!D166</f>
        <v>36.119999999999997</v>
      </c>
      <c r="N262" s="3">
        <f>'Industry-Sector'!E166</f>
        <v>22.33</v>
      </c>
      <c r="O262" s="3">
        <f>'Industry-Sector'!F166</f>
        <v>2</v>
      </c>
      <c r="P262" s="3">
        <f>'Industry-Sector'!G166</f>
        <v>6.1</v>
      </c>
      <c r="Q262" s="3">
        <f>'Industry-Sector'!H166</f>
        <v>8.44</v>
      </c>
      <c r="R262" s="3">
        <f>'Industry-Sector'!J166</f>
        <v>32.729999999999997</v>
      </c>
      <c r="S262" s="78">
        <f>'Industry-Sector'!L166</f>
        <v>0.1802</v>
      </c>
    </row>
    <row r="263" spans="3:19" ht="13.8" customHeight="1" x14ac:dyDescent="0.25">
      <c r="C263" s="72" t="str">
        <f>'Industry-Sector'!B167</f>
        <v>Utilities</v>
      </c>
      <c r="D263" s="76">
        <f>'Industry-Sector'!N167</f>
        <v>-8.5000000000000006E-3</v>
      </c>
      <c r="E263" s="76" t="e">
        <f>'Industry-Sector'!#REF!</f>
        <v>#REF!</v>
      </c>
      <c r="F263" s="76" t="e">
        <f>'Industry-Sector'!#REF!</f>
        <v>#REF!</v>
      </c>
      <c r="G263" s="76" t="e">
        <f>'Industry-Sector'!#REF!</f>
        <v>#REF!</v>
      </c>
      <c r="H263" s="76" t="e">
        <f>'Industry-Sector'!#REF!</f>
        <v>#REF!</v>
      </c>
      <c r="I263" s="76" t="e">
        <f>'Industry-Sector'!#REF!</f>
        <v>#REF!</v>
      </c>
      <c r="J263" s="77" t="e">
        <f>'Industry-Sector'!#REF!</f>
        <v>#REF!</v>
      </c>
      <c r="K263" s="77" t="str">
        <f>'Industry-Sector'!O167</f>
        <v>212.41</v>
      </c>
      <c r="L263" s="77" t="str">
        <f>'Industry-Sector'!C167</f>
        <v>1614.75</v>
      </c>
      <c r="M263" s="77">
        <f>'Industry-Sector'!D167</f>
        <v>20.010000000000002</v>
      </c>
      <c r="N263" s="77">
        <f>'Industry-Sector'!E167</f>
        <v>16.09</v>
      </c>
      <c r="O263" s="77">
        <f>'Industry-Sector'!F167</f>
        <v>2.69</v>
      </c>
      <c r="P263" s="77">
        <f>'Industry-Sector'!G167</f>
        <v>2.25</v>
      </c>
      <c r="Q263" s="77">
        <f>'Industry-Sector'!H167</f>
        <v>2.1</v>
      </c>
      <c r="R263" s="77">
        <f>'Industry-Sector'!J167</f>
        <v>73.48</v>
      </c>
      <c r="S263" s="79">
        <f>'Industry-Sector'!L167</f>
        <v>7.4300000000000005E-2</v>
      </c>
    </row>
  </sheetData>
  <autoFilter ref="C104:S250" xr:uid="{625FA200-DDE0-4D53-B05D-A17D11F5BDB5}">
    <sortState xmlns:xlrd2="http://schemas.microsoft.com/office/spreadsheetml/2017/richdata2" ref="C105:S250">
      <sortCondition descending="1" ref="D104:D250"/>
    </sortState>
  </autoFilter>
  <conditionalFormatting sqref="D104">
    <cfRule type="colorScale" priority="2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D105:D25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52">
    <cfRule type="colorScale" priority="1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D253:E26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4">
    <cfRule type="colorScale" priority="2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E105:E25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52">
    <cfRule type="colorScale" priority="11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104">
    <cfRule type="colorScale" priority="21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252">
    <cfRule type="colorScale" priority="1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264:F1048576 F251 F1:F103">
    <cfRule type="colorScale" priority="5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F105:G25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53:G26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4">
    <cfRule type="colorScale" priority="2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G252">
    <cfRule type="colorScale" priority="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G264:G1048576 G251 G1:G103">
    <cfRule type="colorScale" priority="52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H104">
    <cfRule type="colorScale" priority="19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H252">
    <cfRule type="colorScale" priority="8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H264:H1048576 H251 H1:H103">
    <cfRule type="colorScale" priority="51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H105:I25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3:I26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4:I1048576 I251 I1:I103">
    <cfRule type="colorScale" priority="50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I104:S104">
    <cfRule type="colorScale" priority="661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I252:S252">
    <cfRule type="colorScale" priority="665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J105:J25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3:J26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4:J1048576 J1:J103">
    <cfRule type="colorScale" priority="663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K264:K1048576 J251 K1:K103">
    <cfRule type="colorScale" priority="48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N1:O1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O105:O251 P264:P1048576 P103 Q1:Q102">
    <cfRule type="colorScale" priority="44">
      <colorScale>
        <cfvo type="min"/>
        <cfvo type="percentile" val="50"/>
        <cfvo type="max"/>
        <color rgb="FFF8696B"/>
        <color theme="0"/>
        <color rgb="FF63BE7B"/>
      </colorScale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sqref="Q264:Q1048576 P251 Q103 R1:R102">
    <cfRule type="colorScale" priority="28">
      <colorScale>
        <cfvo type="min"/>
        <cfvo type="percentile" val="5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4" id="{4D940E7C-BB19-4913-8160-1E5554D366C3}">
            <x14:iconSet iconSet="4TrafficLights" showValue="0" custom="1">
              <x14:cfvo type="percent">
                <xm:f>0</xm:f>
              </x14:cfvo>
              <x14:cfvo type="formula">
                <xm:f>-0.05</xm:f>
              </x14:cfvo>
              <x14:cfvo type="formula">
                <xm:f>0</xm:f>
              </x14:cfvo>
              <x14:cfvo type="formula">
                <xm:f>0.05</xm:f>
              </x14:cfvo>
              <x14:cfIcon iconSet="3Flags" iconId="0"/>
              <x14:cfIcon iconSet="3TrafficLights1" iconId="0"/>
              <x14:cfIcon iconSet="3TrafficLights1" iconId="2"/>
              <x14:cfIcon iconSet="3Flags" iconId="2"/>
            </x14:iconSet>
          </x14:cfRule>
          <xm:sqref>D102:D103</xm:sqref>
        </x14:conditionalFormatting>
        <x14:conditionalFormatting xmlns:xm="http://schemas.microsoft.com/office/excel/2006/main">
          <x14:cfRule type="iconSet" priority="34" id="{1A25518D-EB4C-44EB-88BD-7684075A9DB0}">
            <x14:iconSet iconSet="4TrafficLights" showValue="0" custom="1">
              <x14:cfvo type="percent">
                <xm:f>0</xm:f>
              </x14:cfvo>
              <x14:cfvo type="formula">
                <xm:f>-0.05</xm:f>
              </x14:cfvo>
              <x14:cfvo type="formula">
                <xm:f>0</xm:f>
              </x14:cfvo>
              <x14:cfvo type="formula">
                <xm:f>0.05</xm:f>
              </x14:cfvo>
              <x14:cfIcon iconSet="3Flags" iconId="0"/>
              <x14:cfIcon iconSet="3TrafficLights1" iconId="0"/>
              <x14:cfIcon iconSet="3TrafficLights1" iconId="2"/>
              <x14:cfIcon iconSet="3Flags" iconId="2"/>
            </x14:iconSet>
          </x14:cfRule>
          <xm:sqref>K251 L264:L1048576 L1 L103</xm:sqref>
        </x14:conditionalFormatting>
        <x14:conditionalFormatting xmlns:xm="http://schemas.microsoft.com/office/excel/2006/main">
          <x14:cfRule type="iconSet" priority="718" id="{B464C7F0-9275-4D39-AE24-0077C8887281}">
            <x14:iconSet iconSet="4TrafficLights" showValue="0" custom="1">
              <x14:cfvo type="percent">
                <xm:f>0</xm:f>
              </x14:cfvo>
              <x14:cfvo type="formula">
                <xm:f>-0.05</xm:f>
              </x14:cfvo>
              <x14:cfvo type="formula">
                <xm:f>0</xm:f>
              </x14:cfvo>
              <x14:cfvo type="formula">
                <xm:f>0.05</xm:f>
              </x14:cfvo>
              <x14:cfIcon iconSet="3Flags" iconId="0"/>
              <x14:cfIcon iconSet="3TrafficLights1" iconId="0"/>
              <x14:cfIcon iconSet="3TrafficLights1" iconId="2"/>
              <x14:cfIcon iconSet="3Flags" iconId="2"/>
            </x14:iconSet>
          </x14:cfRule>
          <xm:sqref>M103</xm:sqref>
        </x14:conditionalFormatting>
        <x14:conditionalFormatting xmlns:xm="http://schemas.microsoft.com/office/excel/2006/main">
          <x14:cfRule type="iconSet" priority="935" id="{22EF5981-BFF7-4BFA-84B0-DBA99FB66376}">
            <x14:iconSet iconSet="4TrafficLights" showValue="0" custom="1">
              <x14:cfvo type="percent">
                <xm:f>0</xm:f>
              </x14:cfvo>
              <x14:cfvo type="formula">
                <xm:f>-0.075</xm:f>
              </x14:cfvo>
              <x14:cfvo type="formula">
                <xm:f>0</xm:f>
              </x14:cfvo>
              <x14:cfvo type="formula">
                <xm:f>0.075</xm:f>
              </x14:cfvo>
              <x14:cfIcon iconSet="3Flags" iconId="0"/>
              <x14:cfIcon iconSet="3TrafficLights1" iconId="0"/>
              <x14:cfIcon iconSet="3TrafficLights1" iconId="2"/>
              <x14:cfIcon iconSet="3Flags" iconId="2"/>
            </x14:iconSet>
          </x14:cfRule>
          <xm:sqref>N103</xm:sqref>
        </x14:conditionalFormatting>
        <x14:conditionalFormatting xmlns:xm="http://schemas.microsoft.com/office/excel/2006/main">
          <x14:cfRule type="iconSet" priority="726" id="{EF8D8532-FEB1-4DDD-AE1D-D6FAFDD3B80C}">
            <x14:iconSet iconSet="4TrafficLights" showValue="0" custom="1">
              <x14:cfvo type="percent">
                <xm:f>0</xm:f>
              </x14:cfvo>
              <x14:cfvo type="formula">
                <xm:f>-500</xm:f>
              </x14:cfvo>
              <x14:cfvo type="formula">
                <xm:f>0</xm:f>
              </x14:cfvo>
              <x14:cfvo type="formula">
                <xm:f>500</xm:f>
              </x14:cfvo>
              <x14:cfIcon iconSet="NoIcons" iconId="0"/>
              <x14:cfIcon iconSet="3Symbols2" iconId="0"/>
              <x14:cfIcon iconSet="3Symbols2" iconId="2"/>
              <x14:cfIcon iconSet="NoIcons" iconId="0"/>
            </x14:iconSet>
          </x14:cfRule>
          <xm:sqref>N2:O102</xm:sqref>
        </x14:conditionalFormatting>
        <x14:conditionalFormatting xmlns:xm="http://schemas.microsoft.com/office/excel/2006/main">
          <x14:cfRule type="iconSet" priority="936" id="{93C7CE56-E661-4FAF-A560-7A76C428DC0F}">
            <x14:iconSet iconSet="4TrafficLights" showValue="0" custom="1">
              <x14:cfvo type="percent">
                <xm:f>0</xm:f>
              </x14:cfvo>
              <x14:cfvo type="formula">
                <xm:f>-0.1</xm:f>
              </x14:cfvo>
              <x14:cfvo type="formula">
                <xm:f>0</xm:f>
              </x14:cfvo>
              <x14:cfvo type="formula">
                <xm:f>0.1</xm:f>
              </x14:cfvo>
              <x14:cfIcon iconSet="3Flags" iconId="0"/>
              <x14:cfIcon iconSet="3TrafficLights1" iconId="0"/>
              <x14:cfIcon iconSet="3TrafficLights1" iconId="2"/>
              <x14:cfIcon iconSet="3Flags" iconId="2"/>
            </x14:iconSet>
          </x14:cfRule>
          <xm:sqref>O103</xm:sqref>
        </x14:conditionalFormatting>
        <x14:conditionalFormatting xmlns:xm="http://schemas.microsoft.com/office/excel/2006/main">
          <x14:cfRule type="iconSet" priority="647" id="{01D4C11B-8634-4EEA-B7A3-B174934F5465}">
            <x14:iconSet iconSet="4TrafficLights" showValue="0" custom="1">
              <x14:cfvo type="percent">
                <xm:f>0</xm:f>
              </x14:cfvo>
              <x14:cfvo type="formula">
                <xm:f>-500</xm:f>
              </x14:cfvo>
              <x14:cfvo type="formula">
                <xm:f>0</xm:f>
              </x14:cfvo>
              <x14:cfvo type="formula">
                <xm:f>500</xm:f>
              </x14:cfvo>
              <x14:cfIcon iconSet="NoIcons" iconId="0"/>
              <x14:cfIcon iconSet="3Symbols2" iconId="0"/>
              <x14:cfIcon iconSet="3Symbols2" iconId="2"/>
              <x14:cfIcon iconSet="NoIcons" iconId="0"/>
            </x14:iconSet>
          </x14:cfRule>
          <xm:sqref>P2:P102 R103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9F7A-13F1-48D0-B671-4216BD800E1E}">
  <dimension ref="A1:Y167"/>
  <sheetViews>
    <sheetView workbookViewId="0">
      <selection activeCell="D157" sqref="D157"/>
    </sheetView>
  </sheetViews>
  <sheetFormatPr defaultRowHeight="13.15" x14ac:dyDescent="0.25"/>
  <cols>
    <col min="1" max="1" width="5.77734375" bestFit="1" customWidth="1"/>
    <col min="2" max="2" width="21" bestFit="1" customWidth="1"/>
    <col min="3" max="3" width="13" bestFit="1" customWidth="1"/>
    <col min="4" max="4" width="6.109375" bestFit="1" customWidth="1"/>
    <col min="5" max="5" width="9.88671875" bestFit="1" customWidth="1"/>
    <col min="6" max="6" width="6.6640625" bestFit="1" customWidth="1"/>
    <col min="7" max="7" width="5.77734375" bestFit="1" customWidth="1"/>
    <col min="8" max="8" width="5.88671875" bestFit="1" customWidth="1"/>
    <col min="9" max="9" width="6.109375" bestFit="1" customWidth="1"/>
    <col min="10" max="10" width="8.21875" bestFit="1" customWidth="1"/>
    <col min="11" max="11" width="13.109375" bestFit="1" customWidth="1"/>
    <col min="12" max="12" width="13.21875" bestFit="1" customWidth="1"/>
    <col min="13" max="13" width="14.21875" bestFit="1" customWidth="1"/>
    <col min="14" max="14" width="9.77734375" bestFit="1" customWidth="1"/>
    <col min="15" max="15" width="9.44140625" bestFit="1" customWidth="1"/>
    <col min="16" max="16" width="19.109375" bestFit="1" customWidth="1"/>
    <col min="17" max="17" width="15.88671875" bestFit="1" customWidth="1"/>
    <col min="18" max="18" width="14.88671875" bestFit="1" customWidth="1"/>
    <col min="19" max="19" width="15" bestFit="1" customWidth="1"/>
    <col min="20" max="20" width="15.21875" bestFit="1" customWidth="1"/>
    <col min="21" max="21" width="17.44140625" bestFit="1" customWidth="1"/>
    <col min="22" max="22" width="22.44140625" bestFit="1" customWidth="1"/>
    <col min="23" max="23" width="22.5546875" bestFit="1" customWidth="1"/>
    <col min="24" max="24" width="23.6640625" bestFit="1" customWidth="1"/>
    <col min="25" max="25" width="18.6640625" bestFit="1" customWidth="1"/>
  </cols>
  <sheetData>
    <row r="1" spans="1:25" x14ac:dyDescent="0.25">
      <c r="A1" t="s">
        <v>347</v>
      </c>
      <c r="B1" t="s">
        <v>317</v>
      </c>
      <c r="C1" t="s">
        <v>348</v>
      </c>
      <c r="D1" t="s">
        <v>488</v>
      </c>
      <c r="E1" t="s">
        <v>489</v>
      </c>
      <c r="F1" t="s">
        <v>490</v>
      </c>
      <c r="G1" t="s">
        <v>491</v>
      </c>
      <c r="H1" t="s">
        <v>492</v>
      </c>
      <c r="I1" t="s">
        <v>493</v>
      </c>
      <c r="J1" t="s">
        <v>494</v>
      </c>
      <c r="K1" t="s">
        <v>495</v>
      </c>
      <c r="L1" t="s">
        <v>496</v>
      </c>
      <c r="M1" t="s">
        <v>349</v>
      </c>
      <c r="N1" t="s">
        <v>497</v>
      </c>
      <c r="O1" t="s">
        <v>498</v>
      </c>
      <c r="P1" t="s">
        <v>499</v>
      </c>
      <c r="Q1" t="s">
        <v>500</v>
      </c>
      <c r="R1" t="s">
        <v>501</v>
      </c>
      <c r="S1" t="s">
        <v>502</v>
      </c>
      <c r="T1" t="s">
        <v>503</v>
      </c>
      <c r="U1" t="s">
        <v>504</v>
      </c>
      <c r="V1" t="s">
        <v>505</v>
      </c>
      <c r="W1" t="s">
        <v>506</v>
      </c>
      <c r="X1" t="s">
        <v>507</v>
      </c>
      <c r="Y1" t="s">
        <v>508</v>
      </c>
    </row>
    <row r="2" spans="1:25" x14ac:dyDescent="0.25">
      <c r="A2">
        <v>1</v>
      </c>
      <c r="B2" t="s">
        <v>350</v>
      </c>
      <c r="C2">
        <v>2.7000000000000001E-3</v>
      </c>
      <c r="D2">
        <v>-9.7999999999999997E-3</v>
      </c>
      <c r="E2">
        <v>-0.1066</v>
      </c>
      <c r="F2">
        <v>-0.17879999999999999</v>
      </c>
      <c r="G2">
        <v>-0.19889999999999999</v>
      </c>
      <c r="H2">
        <v>-0.18290000000000001</v>
      </c>
      <c r="I2">
        <v>-0.13059999999999999</v>
      </c>
      <c r="J2">
        <v>2.11</v>
      </c>
      <c r="K2">
        <v>39.67</v>
      </c>
      <c r="L2">
        <v>1.1000000000000001</v>
      </c>
      <c r="M2">
        <v>43.82</v>
      </c>
      <c r="N2">
        <v>48.38</v>
      </c>
      <c r="O2" t="s">
        <v>987</v>
      </c>
      <c r="P2">
        <v>9.02</v>
      </c>
      <c r="Q2" t="s">
        <v>988</v>
      </c>
      <c r="R2">
        <v>0.77</v>
      </c>
      <c r="S2">
        <v>2.34</v>
      </c>
      <c r="T2">
        <v>3.74</v>
      </c>
      <c r="U2" t="s">
        <v>989</v>
      </c>
      <c r="V2">
        <v>1.18E-2</v>
      </c>
      <c r="W2" t="s">
        <v>990</v>
      </c>
      <c r="X2" t="s">
        <v>749</v>
      </c>
      <c r="Y2" t="s">
        <v>991</v>
      </c>
    </row>
    <row r="3" spans="1:25" x14ac:dyDescent="0.25">
      <c r="A3">
        <v>2</v>
      </c>
      <c r="B3" t="s">
        <v>168</v>
      </c>
      <c r="C3">
        <v>-1.5E-3</v>
      </c>
      <c r="D3">
        <v>0.03</v>
      </c>
      <c r="E3">
        <v>7.6E-3</v>
      </c>
      <c r="F3">
        <v>5.2400000000000002E-2</v>
      </c>
      <c r="G3">
        <v>4.8099999999999997E-2</v>
      </c>
      <c r="H3">
        <v>0.22819999999999999</v>
      </c>
      <c r="I3">
        <v>5.57E-2</v>
      </c>
      <c r="J3">
        <v>1.9</v>
      </c>
      <c r="K3">
        <v>157.65</v>
      </c>
      <c r="L3">
        <v>0.59</v>
      </c>
      <c r="M3">
        <v>93.33</v>
      </c>
      <c r="N3">
        <v>1218.3900000000001</v>
      </c>
      <c r="O3" t="s">
        <v>917</v>
      </c>
      <c r="P3">
        <v>24.61</v>
      </c>
      <c r="Q3" t="s">
        <v>750</v>
      </c>
      <c r="R3">
        <v>2.4900000000000002</v>
      </c>
      <c r="S3">
        <v>6.04</v>
      </c>
      <c r="T3">
        <v>17.03</v>
      </c>
      <c r="U3" t="s">
        <v>918</v>
      </c>
      <c r="V3">
        <v>0.1991</v>
      </c>
      <c r="W3" t="s">
        <v>751</v>
      </c>
      <c r="X3" t="s">
        <v>752</v>
      </c>
      <c r="Y3" t="s">
        <v>992</v>
      </c>
    </row>
    <row r="4" spans="1:25" x14ac:dyDescent="0.25">
      <c r="A4">
        <v>3</v>
      </c>
      <c r="B4" t="s">
        <v>351</v>
      </c>
      <c r="C4">
        <v>-4.5999999999999999E-3</v>
      </c>
      <c r="D4">
        <v>1.9900000000000001E-2</v>
      </c>
      <c r="E4">
        <v>-1.29E-2</v>
      </c>
      <c r="F4">
        <v>8.0000000000000004E-4</v>
      </c>
      <c r="G4">
        <v>4.58E-2</v>
      </c>
      <c r="H4">
        <v>-8.5000000000000006E-3</v>
      </c>
      <c r="I4">
        <v>6.1899999999999997E-2</v>
      </c>
      <c r="J4">
        <v>2.13</v>
      </c>
      <c r="K4">
        <v>41.88</v>
      </c>
      <c r="L4">
        <v>0.49</v>
      </c>
      <c r="M4">
        <v>20.54</v>
      </c>
      <c r="N4">
        <v>107.95</v>
      </c>
      <c r="O4" t="s">
        <v>993</v>
      </c>
      <c r="P4">
        <v>14.78</v>
      </c>
      <c r="Q4" t="s">
        <v>644</v>
      </c>
      <c r="R4">
        <v>1.38</v>
      </c>
      <c r="S4">
        <v>1.41</v>
      </c>
      <c r="T4">
        <v>14.55</v>
      </c>
      <c r="U4" t="s">
        <v>949</v>
      </c>
      <c r="V4">
        <v>2.9600000000000001E-2</v>
      </c>
      <c r="W4" t="s">
        <v>994</v>
      </c>
      <c r="X4" t="s">
        <v>995</v>
      </c>
      <c r="Y4" t="s">
        <v>996</v>
      </c>
    </row>
    <row r="5" spans="1:25" x14ac:dyDescent="0.25">
      <c r="A5">
        <v>4</v>
      </c>
      <c r="B5" t="s">
        <v>148</v>
      </c>
      <c r="C5">
        <v>-1.72E-2</v>
      </c>
      <c r="D5">
        <v>-7.9000000000000008E-3</v>
      </c>
      <c r="E5">
        <v>-0.18390000000000001</v>
      </c>
      <c r="F5">
        <v>-0.1527</v>
      </c>
      <c r="G5">
        <v>0.1424</v>
      </c>
      <c r="H5">
        <v>-9.9400000000000002E-2</v>
      </c>
      <c r="I5">
        <v>-0.14660000000000001</v>
      </c>
      <c r="J5">
        <v>1.89</v>
      </c>
      <c r="K5">
        <v>102.88</v>
      </c>
      <c r="L5">
        <v>1.05</v>
      </c>
      <c r="M5">
        <v>107.99</v>
      </c>
      <c r="N5">
        <v>135.87</v>
      </c>
      <c r="O5" t="s">
        <v>939</v>
      </c>
      <c r="P5">
        <v>6.83</v>
      </c>
      <c r="Q5" t="s">
        <v>753</v>
      </c>
      <c r="R5">
        <v>0.5</v>
      </c>
      <c r="S5">
        <v>2.14</v>
      </c>
      <c r="T5">
        <v>2.71</v>
      </c>
      <c r="U5" t="s">
        <v>678</v>
      </c>
      <c r="V5">
        <v>-7.5899999999999995E-2</v>
      </c>
      <c r="W5" t="s">
        <v>997</v>
      </c>
      <c r="X5" t="s">
        <v>998</v>
      </c>
      <c r="Y5" t="s">
        <v>999</v>
      </c>
    </row>
    <row r="6" spans="1:25" x14ac:dyDescent="0.25">
      <c r="A6">
        <v>5</v>
      </c>
      <c r="B6" t="s">
        <v>352</v>
      </c>
      <c r="C6">
        <v>-3.0200000000000001E-2</v>
      </c>
      <c r="D6">
        <v>6.59E-2</v>
      </c>
      <c r="E6">
        <v>-5.5E-2</v>
      </c>
      <c r="F6">
        <v>-2.6800000000000001E-2</v>
      </c>
      <c r="G6">
        <v>5.3800000000000001E-2</v>
      </c>
      <c r="H6">
        <v>8.7400000000000005E-2</v>
      </c>
      <c r="I6">
        <v>2.8999999999999998E-3</v>
      </c>
      <c r="J6">
        <v>2.29</v>
      </c>
      <c r="K6">
        <v>16.57</v>
      </c>
      <c r="L6">
        <v>0.85</v>
      </c>
      <c r="M6">
        <v>14.06</v>
      </c>
      <c r="N6">
        <v>28.97</v>
      </c>
      <c r="O6" t="s">
        <v>714</v>
      </c>
      <c r="P6">
        <v>15.44</v>
      </c>
      <c r="Q6" t="s">
        <v>704</v>
      </c>
      <c r="R6">
        <v>3.82</v>
      </c>
      <c r="S6">
        <v>4.41</v>
      </c>
      <c r="T6">
        <v>7.86</v>
      </c>
      <c r="U6" t="s">
        <v>1000</v>
      </c>
      <c r="V6">
        <v>0.2382</v>
      </c>
      <c r="W6" t="s">
        <v>919</v>
      </c>
      <c r="X6" t="s">
        <v>1001</v>
      </c>
      <c r="Y6" t="s">
        <v>1002</v>
      </c>
    </row>
    <row r="7" spans="1:25" x14ac:dyDescent="0.25">
      <c r="A7">
        <v>6</v>
      </c>
      <c r="B7" t="s">
        <v>353</v>
      </c>
      <c r="C7">
        <v>-2.2100000000000002E-2</v>
      </c>
      <c r="D7">
        <v>5.8700000000000002E-2</v>
      </c>
      <c r="E7">
        <v>-2.1999999999999999E-2</v>
      </c>
      <c r="F7">
        <v>-0.1072</v>
      </c>
      <c r="G7">
        <v>2.46E-2</v>
      </c>
      <c r="H7">
        <v>4.2000000000000003E-2</v>
      </c>
      <c r="I7">
        <v>-4.1300000000000003E-2</v>
      </c>
      <c r="J7">
        <v>1.73</v>
      </c>
      <c r="K7">
        <v>8.07</v>
      </c>
      <c r="L7">
        <v>0.99</v>
      </c>
      <c r="M7">
        <v>8.0299999999999994</v>
      </c>
      <c r="N7">
        <v>13.48</v>
      </c>
      <c r="O7" t="s">
        <v>1003</v>
      </c>
      <c r="P7">
        <v>9.19</v>
      </c>
      <c r="Q7" t="s">
        <v>684</v>
      </c>
      <c r="R7">
        <v>0.54</v>
      </c>
      <c r="S7">
        <v>1.87</v>
      </c>
      <c r="T7">
        <v>9.27</v>
      </c>
      <c r="U7" t="s">
        <v>1004</v>
      </c>
      <c r="V7">
        <v>-5.0799999999999998E-2</v>
      </c>
      <c r="W7" t="s">
        <v>1005</v>
      </c>
      <c r="X7" t="s">
        <v>756</v>
      </c>
      <c r="Y7" t="s">
        <v>1006</v>
      </c>
    </row>
    <row r="8" spans="1:25" x14ac:dyDescent="0.25">
      <c r="A8">
        <v>7</v>
      </c>
      <c r="B8" t="s">
        <v>354</v>
      </c>
      <c r="C8">
        <v>-1.4500000000000001E-2</v>
      </c>
      <c r="D8">
        <v>-2.98E-2</v>
      </c>
      <c r="E8">
        <v>-0.1908</v>
      </c>
      <c r="F8">
        <v>-0.18940000000000001</v>
      </c>
      <c r="G8">
        <v>-9.3899999999999997E-2</v>
      </c>
      <c r="H8">
        <v>-7.9399999999999998E-2</v>
      </c>
      <c r="I8">
        <v>-0.1709</v>
      </c>
      <c r="J8">
        <v>2.39</v>
      </c>
      <c r="K8">
        <v>42.29</v>
      </c>
      <c r="L8">
        <v>0.92</v>
      </c>
      <c r="M8">
        <v>38.869999999999997</v>
      </c>
      <c r="N8">
        <v>59.4</v>
      </c>
      <c r="O8" t="s">
        <v>974</v>
      </c>
      <c r="P8">
        <v>15.29</v>
      </c>
      <c r="Q8" t="s">
        <v>649</v>
      </c>
      <c r="R8">
        <v>0.88</v>
      </c>
      <c r="S8">
        <v>3.12</v>
      </c>
      <c r="T8">
        <v>6.77</v>
      </c>
      <c r="U8" t="s">
        <v>1007</v>
      </c>
      <c r="V8">
        <v>7.7299999999999994E-2</v>
      </c>
      <c r="W8" t="s">
        <v>1008</v>
      </c>
      <c r="X8" t="s">
        <v>940</v>
      </c>
      <c r="Y8" t="s">
        <v>1009</v>
      </c>
    </row>
    <row r="9" spans="1:25" x14ac:dyDescent="0.25">
      <c r="A9">
        <v>8</v>
      </c>
      <c r="B9" t="s">
        <v>355</v>
      </c>
      <c r="C9">
        <v>-2.7000000000000001E-3</v>
      </c>
      <c r="D9">
        <v>-1.14E-2</v>
      </c>
      <c r="E9">
        <v>-0.1023</v>
      </c>
      <c r="F9">
        <v>-0.15379999999999999</v>
      </c>
      <c r="G9">
        <v>-7.9600000000000004E-2</v>
      </c>
      <c r="H9">
        <v>-4.99E-2</v>
      </c>
      <c r="I9">
        <v>-0.13020000000000001</v>
      </c>
      <c r="J9">
        <v>1.82</v>
      </c>
      <c r="K9">
        <v>42.4</v>
      </c>
      <c r="L9">
        <v>1.18</v>
      </c>
      <c r="M9">
        <v>49.88</v>
      </c>
      <c r="N9">
        <v>258.77</v>
      </c>
      <c r="O9" t="s">
        <v>1010</v>
      </c>
      <c r="P9">
        <v>18.3</v>
      </c>
      <c r="Q9" t="s">
        <v>689</v>
      </c>
      <c r="R9">
        <v>1.54</v>
      </c>
      <c r="S9">
        <v>7.06</v>
      </c>
      <c r="T9">
        <v>13.4</v>
      </c>
      <c r="U9" t="s">
        <v>1011</v>
      </c>
      <c r="V9">
        <v>0.13200000000000001</v>
      </c>
      <c r="W9" t="s">
        <v>757</v>
      </c>
      <c r="X9" t="s">
        <v>758</v>
      </c>
      <c r="Y9" t="s">
        <v>1012</v>
      </c>
    </row>
    <row r="10" spans="1:25" x14ac:dyDescent="0.25">
      <c r="A10">
        <v>9</v>
      </c>
      <c r="B10" t="s">
        <v>356</v>
      </c>
      <c r="C10">
        <v>-3.5000000000000001E-3</v>
      </c>
      <c r="D10">
        <v>3.3099999999999997E-2</v>
      </c>
      <c r="E10">
        <v>-0.1129</v>
      </c>
      <c r="F10">
        <v>-0.14499999999999999</v>
      </c>
      <c r="G10">
        <v>4.7699999999999999E-2</v>
      </c>
      <c r="H10">
        <v>0.15459999999999999</v>
      </c>
      <c r="I10">
        <v>-0.10290000000000001</v>
      </c>
      <c r="J10">
        <v>2.06</v>
      </c>
      <c r="K10">
        <v>133.53</v>
      </c>
      <c r="L10">
        <v>1.06</v>
      </c>
      <c r="M10">
        <v>140.91999999999999</v>
      </c>
      <c r="N10">
        <v>1175.8399999999999</v>
      </c>
      <c r="O10" t="s">
        <v>964</v>
      </c>
      <c r="P10">
        <v>15.07</v>
      </c>
      <c r="Q10" t="s">
        <v>730</v>
      </c>
      <c r="R10">
        <v>3.16</v>
      </c>
      <c r="S10">
        <v>3.16</v>
      </c>
      <c r="T10">
        <v>10.47</v>
      </c>
      <c r="U10" t="s">
        <v>1013</v>
      </c>
      <c r="V10">
        <v>6.0699999999999997E-2</v>
      </c>
      <c r="W10" t="s">
        <v>1014</v>
      </c>
      <c r="X10" t="s">
        <v>1015</v>
      </c>
      <c r="Y10" t="s">
        <v>1016</v>
      </c>
    </row>
    <row r="11" spans="1:25" x14ac:dyDescent="0.25">
      <c r="A11">
        <v>10</v>
      </c>
      <c r="B11" t="s">
        <v>357</v>
      </c>
      <c r="C11">
        <v>-3.7699999999999997E-2</v>
      </c>
      <c r="D11">
        <v>-2.5999999999999999E-2</v>
      </c>
      <c r="E11">
        <v>-0.245</v>
      </c>
      <c r="F11">
        <v>-0.1888</v>
      </c>
      <c r="G11">
        <v>2.9499999999999998E-2</v>
      </c>
      <c r="H11">
        <v>0.1192</v>
      </c>
      <c r="I11">
        <v>-0.1105</v>
      </c>
      <c r="J11">
        <v>2.04</v>
      </c>
      <c r="K11">
        <v>19.47</v>
      </c>
      <c r="L11">
        <v>1.08</v>
      </c>
      <c r="M11">
        <v>21.07</v>
      </c>
      <c r="N11">
        <v>109.09</v>
      </c>
      <c r="O11" t="s">
        <v>727</v>
      </c>
      <c r="P11">
        <v>15.49</v>
      </c>
      <c r="Q11" t="s">
        <v>760</v>
      </c>
      <c r="R11">
        <v>0.52</v>
      </c>
      <c r="S11">
        <v>2.92</v>
      </c>
      <c r="T11">
        <v>17.8</v>
      </c>
      <c r="U11" t="s">
        <v>1017</v>
      </c>
      <c r="V11">
        <v>0.1666</v>
      </c>
      <c r="W11" t="s">
        <v>1018</v>
      </c>
      <c r="X11" t="s">
        <v>1019</v>
      </c>
      <c r="Y11" t="s">
        <v>959</v>
      </c>
    </row>
    <row r="12" spans="1:25" x14ac:dyDescent="0.25">
      <c r="A12">
        <v>11</v>
      </c>
      <c r="B12" t="s">
        <v>358</v>
      </c>
      <c r="C12">
        <v>-2.9499999999999998E-2</v>
      </c>
      <c r="D12">
        <v>-6.1999999999999998E-3</v>
      </c>
      <c r="E12">
        <v>-0.2427</v>
      </c>
      <c r="F12">
        <v>-0.31369999999999998</v>
      </c>
      <c r="G12">
        <v>-3.0000000000000001E-3</v>
      </c>
      <c r="H12">
        <v>4.0000000000000001E-3</v>
      </c>
      <c r="I12">
        <v>-0.30399999999999999</v>
      </c>
      <c r="J12">
        <v>2.31</v>
      </c>
      <c r="K12">
        <v>449.79</v>
      </c>
      <c r="L12">
        <v>1.35</v>
      </c>
      <c r="M12">
        <v>608.28</v>
      </c>
      <c r="N12">
        <v>1312.72</v>
      </c>
      <c r="O12" t="s">
        <v>1020</v>
      </c>
      <c r="P12">
        <v>16.62</v>
      </c>
      <c r="Q12" t="s">
        <v>715</v>
      </c>
      <c r="R12">
        <v>1.1399999999999999</v>
      </c>
      <c r="S12">
        <v>2.17</v>
      </c>
      <c r="T12">
        <v>4.8499999999999996</v>
      </c>
      <c r="U12" t="s">
        <v>1021</v>
      </c>
      <c r="V12">
        <v>0.2185</v>
      </c>
      <c r="W12" t="s">
        <v>1022</v>
      </c>
      <c r="X12" t="s">
        <v>1023</v>
      </c>
      <c r="Y12" t="s">
        <v>1024</v>
      </c>
    </row>
    <row r="13" spans="1:25" x14ac:dyDescent="0.25">
      <c r="A13">
        <v>12</v>
      </c>
      <c r="B13" t="s">
        <v>359</v>
      </c>
      <c r="C13">
        <v>-4.4999999999999997E-3</v>
      </c>
      <c r="D13">
        <v>-1.04E-2</v>
      </c>
      <c r="E13">
        <v>-4.82E-2</v>
      </c>
      <c r="F13">
        <v>-8.6900000000000005E-2</v>
      </c>
      <c r="G13">
        <v>-6.3500000000000001E-2</v>
      </c>
      <c r="H13">
        <v>-0.18090000000000001</v>
      </c>
      <c r="I13">
        <v>-5.1400000000000001E-2</v>
      </c>
      <c r="J13">
        <v>2.0499999999999998</v>
      </c>
      <c r="K13">
        <v>130.74</v>
      </c>
      <c r="L13">
        <v>0.96</v>
      </c>
      <c r="M13">
        <v>125.75</v>
      </c>
      <c r="N13">
        <v>130.66</v>
      </c>
      <c r="O13" t="s">
        <v>1025</v>
      </c>
      <c r="P13">
        <v>9.86</v>
      </c>
      <c r="Q13" t="s">
        <v>715</v>
      </c>
      <c r="R13">
        <v>0.55000000000000004</v>
      </c>
      <c r="S13">
        <v>1.82</v>
      </c>
      <c r="T13">
        <v>7.55</v>
      </c>
      <c r="U13" t="s">
        <v>1026</v>
      </c>
      <c r="V13">
        <v>-8.5500000000000007E-2</v>
      </c>
      <c r="W13" t="s">
        <v>1027</v>
      </c>
      <c r="X13" t="s">
        <v>825</v>
      </c>
      <c r="Y13" t="s">
        <v>1028</v>
      </c>
    </row>
    <row r="14" spans="1:25" x14ac:dyDescent="0.25">
      <c r="A14">
        <v>13</v>
      </c>
      <c r="B14" t="s">
        <v>360</v>
      </c>
      <c r="C14">
        <v>8.3000000000000001E-3</v>
      </c>
      <c r="D14">
        <v>4.9500000000000002E-2</v>
      </c>
      <c r="E14">
        <v>-5.3400000000000003E-2</v>
      </c>
      <c r="F14">
        <v>3.2599999999999997E-2</v>
      </c>
      <c r="G14">
        <v>0.17</v>
      </c>
      <c r="H14">
        <v>0.25750000000000001</v>
      </c>
      <c r="I14">
        <v>5.4600000000000003E-2</v>
      </c>
      <c r="J14">
        <v>1.86</v>
      </c>
      <c r="K14">
        <v>132.81</v>
      </c>
      <c r="L14">
        <v>1.1399999999999999</v>
      </c>
      <c r="M14">
        <v>151.21</v>
      </c>
      <c r="N14">
        <v>2749.66</v>
      </c>
      <c r="O14" t="s">
        <v>1029</v>
      </c>
      <c r="P14">
        <v>9.94</v>
      </c>
      <c r="Q14" t="s">
        <v>641</v>
      </c>
      <c r="R14">
        <v>1.5</v>
      </c>
      <c r="S14">
        <v>1.34</v>
      </c>
      <c r="T14">
        <v>752.49</v>
      </c>
      <c r="U14" t="s">
        <v>1030</v>
      </c>
      <c r="V14">
        <v>9.3100000000000002E-2</v>
      </c>
      <c r="W14" t="s">
        <v>734</v>
      </c>
      <c r="X14" t="s">
        <v>763</v>
      </c>
      <c r="Y14" t="s">
        <v>1031</v>
      </c>
    </row>
    <row r="15" spans="1:25" x14ac:dyDescent="0.25">
      <c r="A15">
        <v>14</v>
      </c>
      <c r="B15" t="s">
        <v>361</v>
      </c>
      <c r="C15">
        <v>2.5999999999999999E-3</v>
      </c>
      <c r="D15">
        <v>4.41E-2</v>
      </c>
      <c r="E15">
        <v>-4.3700000000000003E-2</v>
      </c>
      <c r="F15">
        <v>-4.8899999999999999E-2</v>
      </c>
      <c r="G15">
        <v>3.2899999999999999E-2</v>
      </c>
      <c r="H15">
        <v>0.19020000000000001</v>
      </c>
      <c r="I15">
        <v>6.0000000000000001E-3</v>
      </c>
      <c r="J15">
        <v>1.92</v>
      </c>
      <c r="K15">
        <v>334.64</v>
      </c>
      <c r="L15">
        <v>1.02</v>
      </c>
      <c r="M15">
        <v>341.85</v>
      </c>
      <c r="N15">
        <v>1491.88</v>
      </c>
      <c r="O15" t="s">
        <v>703</v>
      </c>
      <c r="P15">
        <v>9.86</v>
      </c>
      <c r="Q15" t="s">
        <v>705</v>
      </c>
      <c r="R15">
        <v>1.49</v>
      </c>
      <c r="S15">
        <v>1.27</v>
      </c>
      <c r="T15">
        <v>118.18</v>
      </c>
      <c r="U15" t="s">
        <v>1032</v>
      </c>
      <c r="V15">
        <v>0.13270000000000001</v>
      </c>
      <c r="W15" t="s">
        <v>1033</v>
      </c>
      <c r="X15" t="s">
        <v>1034</v>
      </c>
      <c r="Y15" t="s">
        <v>1035</v>
      </c>
    </row>
    <row r="16" spans="1:25" x14ac:dyDescent="0.25">
      <c r="A16">
        <v>15</v>
      </c>
      <c r="B16" t="s">
        <v>362</v>
      </c>
      <c r="C16">
        <v>-2.8999999999999998E-3</v>
      </c>
      <c r="D16">
        <v>1.7000000000000001E-2</v>
      </c>
      <c r="E16">
        <v>0.16020000000000001</v>
      </c>
      <c r="F16">
        <v>5.6899999999999999E-2</v>
      </c>
      <c r="G16">
        <v>-6.0699999999999997E-2</v>
      </c>
      <c r="H16">
        <v>-7.8799999999999995E-2</v>
      </c>
      <c r="I16">
        <v>0.14269999999999999</v>
      </c>
      <c r="J16">
        <v>1.84</v>
      </c>
      <c r="K16">
        <v>45.68</v>
      </c>
      <c r="L16">
        <v>0.86</v>
      </c>
      <c r="M16">
        <v>39.18</v>
      </c>
      <c r="N16">
        <v>218.45</v>
      </c>
      <c r="O16" t="s">
        <v>803</v>
      </c>
      <c r="P16">
        <v>14.24</v>
      </c>
      <c r="Q16" t="s">
        <v>666</v>
      </c>
      <c r="R16">
        <v>1.5</v>
      </c>
      <c r="S16">
        <v>1.67</v>
      </c>
      <c r="T16">
        <v>8.76</v>
      </c>
      <c r="U16" t="s">
        <v>941</v>
      </c>
      <c r="V16">
        <v>-2.8500000000000001E-2</v>
      </c>
      <c r="W16" t="s">
        <v>757</v>
      </c>
      <c r="X16" t="s">
        <v>765</v>
      </c>
      <c r="Y16" t="s">
        <v>1036</v>
      </c>
    </row>
    <row r="17" spans="1:25" x14ac:dyDescent="0.25">
      <c r="A17">
        <v>16</v>
      </c>
      <c r="B17" t="s">
        <v>363</v>
      </c>
      <c r="C17">
        <v>-8.5000000000000006E-3</v>
      </c>
      <c r="D17">
        <v>-1.06E-2</v>
      </c>
      <c r="E17">
        <v>3.15E-2</v>
      </c>
      <c r="F17">
        <v>2.46E-2</v>
      </c>
      <c r="G17">
        <v>-5.8900000000000001E-2</v>
      </c>
      <c r="H17">
        <v>2.9100000000000001E-2</v>
      </c>
      <c r="I17">
        <v>5.9900000000000002E-2</v>
      </c>
      <c r="J17">
        <v>1.97</v>
      </c>
      <c r="K17">
        <v>60.93</v>
      </c>
      <c r="L17">
        <v>0.97</v>
      </c>
      <c r="M17">
        <v>58.91</v>
      </c>
      <c r="N17">
        <v>688.14</v>
      </c>
      <c r="O17" t="s">
        <v>1037</v>
      </c>
      <c r="P17">
        <v>19.71</v>
      </c>
      <c r="Q17" t="s">
        <v>767</v>
      </c>
      <c r="R17">
        <v>3.14</v>
      </c>
      <c r="S17">
        <v>7.62</v>
      </c>
      <c r="T17">
        <v>20.69</v>
      </c>
      <c r="U17" t="s">
        <v>1038</v>
      </c>
      <c r="V17">
        <v>7.4099999999999999E-2</v>
      </c>
      <c r="W17" t="s">
        <v>768</v>
      </c>
      <c r="X17" t="s">
        <v>920</v>
      </c>
      <c r="Y17" t="s">
        <v>1039</v>
      </c>
    </row>
    <row r="18" spans="1:25" x14ac:dyDescent="0.25">
      <c r="A18">
        <v>17</v>
      </c>
      <c r="B18" t="s">
        <v>364</v>
      </c>
      <c r="C18">
        <v>-1.09E-2</v>
      </c>
      <c r="D18">
        <v>-2.0199999999999999E-2</v>
      </c>
      <c r="E18">
        <v>2.75E-2</v>
      </c>
      <c r="F18">
        <v>-0.17630000000000001</v>
      </c>
      <c r="G18">
        <v>-0.20280000000000001</v>
      </c>
      <c r="H18">
        <v>-0.29189999999999999</v>
      </c>
      <c r="I18">
        <v>-0.13400000000000001</v>
      </c>
      <c r="J18">
        <v>2.68</v>
      </c>
      <c r="K18">
        <v>8.25</v>
      </c>
      <c r="L18">
        <v>1.07</v>
      </c>
      <c r="M18">
        <v>8.82</v>
      </c>
      <c r="N18">
        <v>94.51</v>
      </c>
      <c r="O18" t="s">
        <v>1040</v>
      </c>
      <c r="P18">
        <v>19.920000000000002</v>
      </c>
      <c r="Q18" t="s">
        <v>379</v>
      </c>
      <c r="R18">
        <v>3.18</v>
      </c>
      <c r="S18">
        <v>5.94</v>
      </c>
      <c r="T18">
        <v>27.06</v>
      </c>
      <c r="U18" t="s">
        <v>1041</v>
      </c>
      <c r="V18">
        <v>1.9800000000000002E-2</v>
      </c>
      <c r="W18" t="s">
        <v>1042</v>
      </c>
      <c r="X18" t="s">
        <v>1043</v>
      </c>
      <c r="Y18" t="s">
        <v>950</v>
      </c>
    </row>
    <row r="19" spans="1:25" x14ac:dyDescent="0.25">
      <c r="A19">
        <v>18</v>
      </c>
      <c r="B19" t="s">
        <v>365</v>
      </c>
      <c r="C19">
        <v>-1.8599999999999998E-2</v>
      </c>
      <c r="D19">
        <v>1.0800000000000001E-2</v>
      </c>
      <c r="E19">
        <v>-3.2399999999999998E-2</v>
      </c>
      <c r="F19">
        <v>-5.4100000000000002E-2</v>
      </c>
      <c r="G19">
        <v>-0.1578</v>
      </c>
      <c r="H19">
        <v>-0.24</v>
      </c>
      <c r="I19">
        <v>-7.1000000000000004E-3</v>
      </c>
      <c r="J19">
        <v>1.54</v>
      </c>
      <c r="K19">
        <v>832.21</v>
      </c>
      <c r="L19">
        <v>1.27</v>
      </c>
      <c r="N19">
        <v>844.28</v>
      </c>
      <c r="O19" t="s">
        <v>1044</v>
      </c>
      <c r="P19">
        <v>30.42</v>
      </c>
      <c r="Q19" t="s">
        <v>1045</v>
      </c>
      <c r="R19">
        <v>8.91</v>
      </c>
      <c r="S19">
        <v>3.56</v>
      </c>
      <c r="T19">
        <v>4.43</v>
      </c>
      <c r="U19" t="s">
        <v>679</v>
      </c>
      <c r="V19">
        <v>-6.6699999999999995E-2</v>
      </c>
      <c r="W19" t="s">
        <v>1046</v>
      </c>
      <c r="X19" t="s">
        <v>1047</v>
      </c>
      <c r="Y19" t="s">
        <v>1048</v>
      </c>
    </row>
    <row r="20" spans="1:25" x14ac:dyDescent="0.25">
      <c r="A20">
        <v>19</v>
      </c>
      <c r="B20" t="s">
        <v>366</v>
      </c>
      <c r="C20">
        <v>8.5000000000000006E-3</v>
      </c>
      <c r="D20">
        <v>5.1400000000000001E-2</v>
      </c>
      <c r="E20">
        <v>3.6600000000000001E-2</v>
      </c>
      <c r="F20">
        <v>5.3400000000000003E-2</v>
      </c>
      <c r="G20">
        <v>0.1241</v>
      </c>
      <c r="H20">
        <v>9.8299999999999998E-2</v>
      </c>
      <c r="I20">
        <v>0.1159</v>
      </c>
      <c r="J20">
        <v>1.89</v>
      </c>
      <c r="K20">
        <v>51.68</v>
      </c>
      <c r="L20">
        <v>0.45</v>
      </c>
      <c r="M20">
        <v>23.09</v>
      </c>
      <c r="N20">
        <v>11.78</v>
      </c>
      <c r="O20" t="s">
        <v>1049</v>
      </c>
      <c r="P20">
        <v>6.56</v>
      </c>
      <c r="Q20" t="s">
        <v>379</v>
      </c>
      <c r="R20">
        <v>0.45</v>
      </c>
      <c r="S20">
        <v>1.25</v>
      </c>
      <c r="T20">
        <v>4.63</v>
      </c>
      <c r="U20" t="s">
        <v>688</v>
      </c>
      <c r="V20">
        <v>0.30199999999999999</v>
      </c>
      <c r="W20" t="s">
        <v>769</v>
      </c>
      <c r="X20" t="s">
        <v>1050</v>
      </c>
      <c r="Y20" t="s">
        <v>1051</v>
      </c>
    </row>
    <row r="21" spans="1:25" x14ac:dyDescent="0.25">
      <c r="A21">
        <v>20</v>
      </c>
      <c r="B21" t="s">
        <v>367</v>
      </c>
      <c r="C21">
        <v>-6.7999999999999996E-3</v>
      </c>
      <c r="D21">
        <v>3.0300000000000001E-2</v>
      </c>
      <c r="E21">
        <v>-0.1027</v>
      </c>
      <c r="F21">
        <v>-9.7500000000000003E-2</v>
      </c>
      <c r="G21">
        <v>-1.1999999999999999E-3</v>
      </c>
      <c r="H21">
        <v>-5.4699999999999999E-2</v>
      </c>
      <c r="I21">
        <v>-2.8299999999999999E-2</v>
      </c>
      <c r="J21">
        <v>1.72</v>
      </c>
      <c r="K21">
        <v>24.4</v>
      </c>
      <c r="L21">
        <v>0.8</v>
      </c>
      <c r="M21">
        <v>19.440000000000001</v>
      </c>
      <c r="N21">
        <v>173.1</v>
      </c>
      <c r="O21" t="s">
        <v>1052</v>
      </c>
      <c r="P21">
        <v>16.41</v>
      </c>
      <c r="Q21" t="s">
        <v>770</v>
      </c>
      <c r="R21">
        <v>2.0499999999999998</v>
      </c>
      <c r="S21">
        <v>2.92</v>
      </c>
      <c r="T21">
        <v>21.36</v>
      </c>
      <c r="U21" t="s">
        <v>942</v>
      </c>
      <c r="V21">
        <v>0.22459999999999999</v>
      </c>
      <c r="W21" t="s">
        <v>771</v>
      </c>
      <c r="X21" t="s">
        <v>772</v>
      </c>
      <c r="Y21" t="s">
        <v>1053</v>
      </c>
    </row>
    <row r="22" spans="1:25" x14ac:dyDescent="0.25">
      <c r="A22">
        <v>21</v>
      </c>
      <c r="B22" t="s">
        <v>368</v>
      </c>
      <c r="C22">
        <v>-8.6999999999999994E-3</v>
      </c>
      <c r="D22">
        <v>2.5899999999999999E-2</v>
      </c>
      <c r="E22">
        <v>-7.8899999999999998E-2</v>
      </c>
      <c r="F22">
        <v>-0.14230000000000001</v>
      </c>
      <c r="G22">
        <v>-8.9700000000000002E-2</v>
      </c>
      <c r="H22">
        <v>4.07E-2</v>
      </c>
      <c r="I22">
        <v>-5.9700000000000003E-2</v>
      </c>
      <c r="J22">
        <v>2.2400000000000002</v>
      </c>
      <c r="K22">
        <v>43.13</v>
      </c>
      <c r="L22">
        <v>0.66</v>
      </c>
      <c r="M22">
        <v>28.45</v>
      </c>
      <c r="N22">
        <v>335.63</v>
      </c>
      <c r="O22" t="s">
        <v>764</v>
      </c>
      <c r="P22">
        <v>18.04</v>
      </c>
      <c r="Q22" t="s">
        <v>806</v>
      </c>
      <c r="R22">
        <v>2.2400000000000002</v>
      </c>
      <c r="S22">
        <v>4.87</v>
      </c>
      <c r="T22">
        <v>27.29</v>
      </c>
      <c r="U22" t="s">
        <v>889</v>
      </c>
      <c r="V22">
        <v>0.1212</v>
      </c>
      <c r="W22" t="s">
        <v>695</v>
      </c>
      <c r="X22" t="s">
        <v>773</v>
      </c>
      <c r="Y22" t="s">
        <v>927</v>
      </c>
    </row>
    <row r="23" spans="1:25" x14ac:dyDescent="0.25">
      <c r="A23">
        <v>22</v>
      </c>
      <c r="B23" t="s">
        <v>369</v>
      </c>
      <c r="C23">
        <v>-1.3599999999999999E-2</v>
      </c>
      <c r="D23">
        <v>-7.6600000000000001E-2</v>
      </c>
      <c r="E23">
        <v>-0.10580000000000001</v>
      </c>
      <c r="F23">
        <v>-0.18590000000000001</v>
      </c>
      <c r="G23">
        <v>-0.14829999999999999</v>
      </c>
      <c r="H23">
        <v>-4.9700000000000001E-2</v>
      </c>
      <c r="I23">
        <v>-0.1336</v>
      </c>
      <c r="J23">
        <v>1</v>
      </c>
      <c r="K23">
        <v>1.4</v>
      </c>
      <c r="L23">
        <v>1</v>
      </c>
      <c r="M23">
        <v>1.4</v>
      </c>
      <c r="N23">
        <v>1.33</v>
      </c>
      <c r="O23" t="s">
        <v>1054</v>
      </c>
      <c r="P23">
        <v>12.35</v>
      </c>
      <c r="Q23" t="s">
        <v>379</v>
      </c>
      <c r="R23">
        <v>0.6</v>
      </c>
      <c r="S23">
        <v>0.84</v>
      </c>
      <c r="T23">
        <v>2.94</v>
      </c>
      <c r="U23" t="s">
        <v>1055</v>
      </c>
      <c r="V23">
        <v>2.3099999999999999E-2</v>
      </c>
      <c r="W23" t="s">
        <v>379</v>
      </c>
      <c r="X23" t="s">
        <v>1056</v>
      </c>
      <c r="Y23" t="s">
        <v>1057</v>
      </c>
    </row>
    <row r="24" spans="1:25" x14ac:dyDescent="0.25">
      <c r="A24">
        <v>23</v>
      </c>
      <c r="B24" t="s">
        <v>370</v>
      </c>
      <c r="C24">
        <v>-3.8999999999999998E-3</v>
      </c>
      <c r="D24">
        <v>5.4199999999999998E-2</v>
      </c>
      <c r="E24">
        <v>-0.14460000000000001</v>
      </c>
      <c r="F24">
        <v>-7.8399999999999997E-2</v>
      </c>
      <c r="G24">
        <v>0.2238</v>
      </c>
      <c r="H24">
        <v>0.33079999999999998</v>
      </c>
      <c r="I24">
        <v>-3.1600000000000003E-2</v>
      </c>
      <c r="J24">
        <v>2.0499999999999998</v>
      </c>
      <c r="K24">
        <v>334.23</v>
      </c>
      <c r="L24">
        <v>0.9</v>
      </c>
      <c r="M24">
        <v>301.58999999999997</v>
      </c>
      <c r="N24">
        <v>818.03</v>
      </c>
      <c r="O24" t="s">
        <v>1058</v>
      </c>
      <c r="P24">
        <v>14.69</v>
      </c>
      <c r="Q24" t="s">
        <v>892</v>
      </c>
      <c r="R24">
        <v>1.69</v>
      </c>
      <c r="S24">
        <v>2.4500000000000002</v>
      </c>
      <c r="T24">
        <v>3.4</v>
      </c>
      <c r="U24" t="s">
        <v>832</v>
      </c>
      <c r="V24">
        <v>0.13739999999999999</v>
      </c>
      <c r="W24" t="s">
        <v>774</v>
      </c>
      <c r="X24" t="s">
        <v>1059</v>
      </c>
      <c r="Y24" t="s">
        <v>1060</v>
      </c>
    </row>
    <row r="25" spans="1:25" x14ac:dyDescent="0.25">
      <c r="A25">
        <v>24</v>
      </c>
      <c r="B25" t="s">
        <v>371</v>
      </c>
      <c r="C25">
        <v>1E-4</v>
      </c>
      <c r="D25">
        <v>2.8400000000000002E-2</v>
      </c>
      <c r="E25">
        <v>-6.9099999999999995E-2</v>
      </c>
      <c r="F25">
        <v>-0.14460000000000001</v>
      </c>
      <c r="G25">
        <v>-0.3095</v>
      </c>
      <c r="H25">
        <v>-0.41260000000000002</v>
      </c>
      <c r="I25">
        <v>-0.1174</v>
      </c>
      <c r="J25">
        <v>2.38</v>
      </c>
      <c r="K25">
        <v>24.88</v>
      </c>
      <c r="L25">
        <v>0.71</v>
      </c>
      <c r="M25">
        <v>17.600000000000001</v>
      </c>
      <c r="N25">
        <v>47.36</v>
      </c>
      <c r="O25" t="s">
        <v>1061</v>
      </c>
      <c r="P25">
        <v>11.9</v>
      </c>
      <c r="Q25" t="s">
        <v>744</v>
      </c>
      <c r="R25">
        <v>0.49</v>
      </c>
      <c r="S25">
        <v>1.28</v>
      </c>
      <c r="T25">
        <v>5.05</v>
      </c>
      <c r="U25" t="s">
        <v>1062</v>
      </c>
      <c r="V25">
        <v>0.1021</v>
      </c>
      <c r="W25" t="s">
        <v>776</v>
      </c>
      <c r="X25" t="s">
        <v>1063</v>
      </c>
      <c r="Y25" t="s">
        <v>1064</v>
      </c>
    </row>
    <row r="26" spans="1:25" x14ac:dyDescent="0.25">
      <c r="A26">
        <v>25</v>
      </c>
      <c r="B26" t="s">
        <v>372</v>
      </c>
      <c r="C26">
        <v>2.53E-2</v>
      </c>
      <c r="D26">
        <v>-3.9199999999999999E-2</v>
      </c>
      <c r="E26">
        <v>-9.0200000000000002E-2</v>
      </c>
      <c r="F26">
        <v>-0.3054</v>
      </c>
      <c r="G26">
        <v>-0.18390000000000001</v>
      </c>
      <c r="H26">
        <v>-0.35039999999999999</v>
      </c>
      <c r="I26">
        <v>-0.19409999999999999</v>
      </c>
      <c r="J26">
        <v>2</v>
      </c>
      <c r="K26">
        <v>3.69</v>
      </c>
      <c r="L26">
        <v>0.83</v>
      </c>
      <c r="M26">
        <v>3.06</v>
      </c>
      <c r="N26">
        <v>5.62</v>
      </c>
      <c r="O26" t="s">
        <v>1065</v>
      </c>
      <c r="P26">
        <v>6.11</v>
      </c>
      <c r="Q26" t="s">
        <v>1066</v>
      </c>
      <c r="R26">
        <v>0.79</v>
      </c>
      <c r="S26">
        <v>1.17</v>
      </c>
      <c r="T26">
        <v>4.6399999999999997</v>
      </c>
      <c r="U26" t="s">
        <v>1067</v>
      </c>
      <c r="V26">
        <v>-2.8899999999999999E-2</v>
      </c>
      <c r="W26" t="s">
        <v>1068</v>
      </c>
      <c r="X26" t="s">
        <v>1069</v>
      </c>
      <c r="Y26" t="s">
        <v>1070</v>
      </c>
    </row>
    <row r="27" spans="1:25" x14ac:dyDescent="0.25">
      <c r="A27">
        <v>26</v>
      </c>
      <c r="B27" t="s">
        <v>373</v>
      </c>
      <c r="C27">
        <v>-7.3000000000000001E-3</v>
      </c>
      <c r="D27">
        <v>8.2000000000000007E-3</v>
      </c>
      <c r="E27">
        <v>-7.2499999999999995E-2</v>
      </c>
      <c r="F27">
        <v>-4.02E-2</v>
      </c>
      <c r="G27">
        <v>0.12</v>
      </c>
      <c r="H27">
        <v>0.24379999999999999</v>
      </c>
      <c r="I27">
        <v>-3.1199999999999999E-2</v>
      </c>
      <c r="J27">
        <v>2.13</v>
      </c>
      <c r="K27">
        <v>140.79</v>
      </c>
      <c r="L27">
        <v>0.95</v>
      </c>
      <c r="M27">
        <v>133.66</v>
      </c>
      <c r="N27">
        <v>479.45</v>
      </c>
      <c r="O27" t="s">
        <v>1071</v>
      </c>
      <c r="P27">
        <v>16.41</v>
      </c>
      <c r="Q27" t="s">
        <v>778</v>
      </c>
      <c r="R27">
        <v>2.46</v>
      </c>
      <c r="S27">
        <v>3.51</v>
      </c>
      <c r="T27">
        <v>7.46</v>
      </c>
      <c r="U27" t="s">
        <v>850</v>
      </c>
      <c r="V27">
        <v>0.16350000000000001</v>
      </c>
      <c r="W27" t="s">
        <v>690</v>
      </c>
      <c r="X27" t="s">
        <v>1072</v>
      </c>
      <c r="Y27" t="s">
        <v>1073</v>
      </c>
    </row>
    <row r="28" spans="1:25" x14ac:dyDescent="0.25">
      <c r="A28">
        <v>27</v>
      </c>
      <c r="B28" t="s">
        <v>374</v>
      </c>
      <c r="C28">
        <v>-1.9699999999999999E-2</v>
      </c>
      <c r="D28">
        <v>4.2999999999999997E-2</v>
      </c>
      <c r="E28">
        <v>-0.1807</v>
      </c>
      <c r="F28">
        <v>-0.15670000000000001</v>
      </c>
      <c r="G28">
        <v>-7.0099999999999996E-2</v>
      </c>
      <c r="H28">
        <v>-8.1900000000000001E-2</v>
      </c>
      <c r="I28">
        <v>-0.14960000000000001</v>
      </c>
      <c r="J28">
        <v>1.87</v>
      </c>
      <c r="K28">
        <v>443.29</v>
      </c>
      <c r="L28">
        <v>1.1299999999999999</v>
      </c>
      <c r="M28">
        <v>500.2</v>
      </c>
      <c r="N28">
        <v>330.54</v>
      </c>
      <c r="O28" t="s">
        <v>681</v>
      </c>
      <c r="P28">
        <v>13.77</v>
      </c>
      <c r="Q28" t="s">
        <v>779</v>
      </c>
      <c r="R28">
        <v>1.5</v>
      </c>
      <c r="S28">
        <v>6.68</v>
      </c>
      <c r="T28">
        <v>11.52</v>
      </c>
      <c r="U28" t="s">
        <v>746</v>
      </c>
      <c r="V28">
        <v>0.12809999999999999</v>
      </c>
      <c r="W28" t="s">
        <v>1074</v>
      </c>
      <c r="X28" t="s">
        <v>1075</v>
      </c>
      <c r="Y28" t="s">
        <v>1076</v>
      </c>
    </row>
    <row r="29" spans="1:25" x14ac:dyDescent="0.25">
      <c r="A29">
        <v>28</v>
      </c>
      <c r="B29" t="s">
        <v>375</v>
      </c>
      <c r="C29">
        <v>-6.7000000000000002E-3</v>
      </c>
      <c r="D29">
        <v>-4.9099999999999998E-2</v>
      </c>
      <c r="E29">
        <v>6.5000000000000002E-2</v>
      </c>
      <c r="F29">
        <v>4.5999999999999999E-3</v>
      </c>
      <c r="G29">
        <v>-0.14330000000000001</v>
      </c>
      <c r="H29">
        <v>-9.7799999999999998E-2</v>
      </c>
      <c r="I29">
        <v>6.1699999999999998E-2</v>
      </c>
      <c r="J29">
        <v>2.17</v>
      </c>
      <c r="K29">
        <v>12.98</v>
      </c>
      <c r="L29">
        <v>0.55000000000000004</v>
      </c>
      <c r="M29">
        <v>7.14</v>
      </c>
      <c r="N29">
        <v>120.08</v>
      </c>
      <c r="O29" t="s">
        <v>933</v>
      </c>
      <c r="P29">
        <v>23.04</v>
      </c>
      <c r="Q29" t="s">
        <v>379</v>
      </c>
      <c r="R29">
        <v>2.48</v>
      </c>
      <c r="S29">
        <v>3.89</v>
      </c>
      <c r="T29">
        <v>51.61</v>
      </c>
      <c r="U29" t="s">
        <v>1077</v>
      </c>
      <c r="V29">
        <v>7.8E-2</v>
      </c>
      <c r="W29" t="s">
        <v>943</v>
      </c>
      <c r="X29" t="s">
        <v>772</v>
      </c>
      <c r="Y29" t="s">
        <v>1078</v>
      </c>
    </row>
    <row r="30" spans="1:25" x14ac:dyDescent="0.25">
      <c r="A30">
        <v>29</v>
      </c>
      <c r="B30" t="s">
        <v>376</v>
      </c>
      <c r="C30">
        <v>-7.4999999999999997E-3</v>
      </c>
      <c r="D30">
        <v>1.18E-2</v>
      </c>
      <c r="E30">
        <v>1.9699999999999999E-2</v>
      </c>
      <c r="F30">
        <v>-1.01E-2</v>
      </c>
      <c r="G30">
        <v>5.6399999999999999E-2</v>
      </c>
      <c r="H30">
        <v>0.1908</v>
      </c>
      <c r="I30">
        <v>3.5000000000000001E-3</v>
      </c>
      <c r="J30">
        <v>2.09</v>
      </c>
      <c r="K30">
        <v>16.68</v>
      </c>
      <c r="L30">
        <v>0.71</v>
      </c>
      <c r="M30">
        <v>11.9</v>
      </c>
      <c r="N30">
        <v>247.14</v>
      </c>
      <c r="O30" t="s">
        <v>1079</v>
      </c>
      <c r="P30">
        <v>17.97</v>
      </c>
      <c r="Q30" t="s">
        <v>780</v>
      </c>
      <c r="R30">
        <v>1.79</v>
      </c>
      <c r="S30">
        <v>5.96</v>
      </c>
      <c r="T30">
        <v>6.56</v>
      </c>
      <c r="U30" t="s">
        <v>1080</v>
      </c>
      <c r="V30">
        <v>1.37E-2</v>
      </c>
      <c r="W30" t="s">
        <v>781</v>
      </c>
      <c r="X30" t="s">
        <v>1081</v>
      </c>
      <c r="Y30" t="s">
        <v>1082</v>
      </c>
    </row>
    <row r="31" spans="1:25" x14ac:dyDescent="0.25">
      <c r="A31">
        <v>30</v>
      </c>
      <c r="B31" t="s">
        <v>377</v>
      </c>
      <c r="C31">
        <v>-4.1000000000000003E-3</v>
      </c>
      <c r="D31">
        <v>8.0999999999999996E-3</v>
      </c>
      <c r="E31">
        <v>-2.98E-2</v>
      </c>
      <c r="F31">
        <v>-5.8099999999999999E-2</v>
      </c>
      <c r="G31">
        <v>-0.122</v>
      </c>
      <c r="H31">
        <v>-1.7999999999999999E-2</v>
      </c>
      <c r="I31">
        <v>-2.07E-2</v>
      </c>
      <c r="J31">
        <v>2.09</v>
      </c>
      <c r="K31">
        <v>8.7899999999999991</v>
      </c>
      <c r="L31">
        <v>0.7</v>
      </c>
      <c r="M31">
        <v>6.17</v>
      </c>
      <c r="N31">
        <v>98.45</v>
      </c>
      <c r="O31" t="s">
        <v>1083</v>
      </c>
      <c r="P31">
        <v>25.42</v>
      </c>
      <c r="Q31" t="s">
        <v>1084</v>
      </c>
      <c r="R31">
        <v>3.35</v>
      </c>
      <c r="S31">
        <v>9.0299999999999994</v>
      </c>
      <c r="T31">
        <v>49.73</v>
      </c>
      <c r="U31" t="s">
        <v>965</v>
      </c>
      <c r="V31">
        <v>0.1643</v>
      </c>
      <c r="W31" t="s">
        <v>1085</v>
      </c>
      <c r="X31" t="s">
        <v>783</v>
      </c>
      <c r="Y31" t="s">
        <v>938</v>
      </c>
    </row>
    <row r="32" spans="1:25" x14ac:dyDescent="0.25">
      <c r="A32">
        <v>31</v>
      </c>
      <c r="B32" t="s">
        <v>378</v>
      </c>
      <c r="C32">
        <v>-5.8999999999999999E-3</v>
      </c>
      <c r="D32">
        <v>-3.27E-2</v>
      </c>
      <c r="E32">
        <v>-0.1249</v>
      </c>
      <c r="F32">
        <v>-0.13389999999999999</v>
      </c>
      <c r="G32">
        <v>-3.2800000000000003E-2</v>
      </c>
      <c r="H32">
        <v>0.23449999999999999</v>
      </c>
      <c r="I32">
        <v>-0.14050000000000001</v>
      </c>
      <c r="J32">
        <v>2.12</v>
      </c>
      <c r="K32">
        <v>67.7</v>
      </c>
      <c r="L32">
        <v>0.95</v>
      </c>
      <c r="M32">
        <v>64.27</v>
      </c>
      <c r="N32">
        <v>3348.36</v>
      </c>
      <c r="O32" t="s">
        <v>1086</v>
      </c>
      <c r="P32">
        <v>25.52</v>
      </c>
      <c r="Q32" t="s">
        <v>784</v>
      </c>
      <c r="R32">
        <v>6.56</v>
      </c>
      <c r="S32">
        <v>26.76</v>
      </c>
      <c r="T32">
        <v>44.97</v>
      </c>
      <c r="U32" t="s">
        <v>1087</v>
      </c>
      <c r="V32">
        <v>0.1454</v>
      </c>
      <c r="W32" t="s">
        <v>786</v>
      </c>
      <c r="X32" t="s">
        <v>787</v>
      </c>
      <c r="Y32" t="s">
        <v>1088</v>
      </c>
    </row>
    <row r="33" spans="1:25" x14ac:dyDescent="0.25">
      <c r="A33">
        <v>32</v>
      </c>
      <c r="B33" t="s">
        <v>175</v>
      </c>
      <c r="C33">
        <v>9.2999999999999992E-3</v>
      </c>
      <c r="D33">
        <v>0.11260000000000001</v>
      </c>
      <c r="E33">
        <v>9.4999999999999998E-3</v>
      </c>
      <c r="F33">
        <v>-3.6299999999999999E-2</v>
      </c>
      <c r="G33">
        <v>-2.2200000000000001E-2</v>
      </c>
      <c r="H33">
        <v>-8.3000000000000001E-3</v>
      </c>
      <c r="I33">
        <v>7.0000000000000007E-2</v>
      </c>
      <c r="J33">
        <v>2.72</v>
      </c>
      <c r="K33">
        <v>31.01</v>
      </c>
      <c r="L33">
        <v>1.52</v>
      </c>
      <c r="M33">
        <v>47.27</v>
      </c>
      <c r="N33">
        <v>142.59</v>
      </c>
      <c r="O33" t="s">
        <v>1089</v>
      </c>
      <c r="P33">
        <v>18.78</v>
      </c>
      <c r="Q33" t="s">
        <v>788</v>
      </c>
      <c r="R33">
        <v>3.61</v>
      </c>
      <c r="S33">
        <v>4.63</v>
      </c>
      <c r="T33">
        <v>15.5</v>
      </c>
      <c r="U33" t="s">
        <v>925</v>
      </c>
      <c r="V33">
        <v>0.17710000000000001</v>
      </c>
      <c r="W33" t="s">
        <v>922</v>
      </c>
      <c r="X33" t="s">
        <v>789</v>
      </c>
      <c r="Y33" t="s">
        <v>1090</v>
      </c>
    </row>
    <row r="34" spans="1:25" x14ac:dyDescent="0.25">
      <c r="A34">
        <v>33</v>
      </c>
      <c r="B34" t="s">
        <v>380</v>
      </c>
      <c r="C34">
        <v>-6.9999999999999999E-4</v>
      </c>
      <c r="D34">
        <v>1.34E-2</v>
      </c>
      <c r="E34">
        <v>-8.7999999999999995E-2</v>
      </c>
      <c r="F34">
        <v>-2.3800000000000002E-2</v>
      </c>
      <c r="G34">
        <v>0.1116</v>
      </c>
      <c r="H34">
        <v>0.15740000000000001</v>
      </c>
      <c r="I34">
        <v>-1.2500000000000001E-2</v>
      </c>
      <c r="J34">
        <v>1.82</v>
      </c>
      <c r="K34">
        <v>115.39</v>
      </c>
      <c r="L34">
        <v>0.96</v>
      </c>
      <c r="M34">
        <v>110.59</v>
      </c>
      <c r="N34">
        <v>1605.22</v>
      </c>
      <c r="O34" t="s">
        <v>856</v>
      </c>
      <c r="P34">
        <v>19.690000000000001</v>
      </c>
      <c r="Q34" t="s">
        <v>806</v>
      </c>
      <c r="R34">
        <v>4.63</v>
      </c>
      <c r="S34">
        <v>6.38</v>
      </c>
      <c r="T34">
        <v>12.78</v>
      </c>
      <c r="U34" t="s">
        <v>1091</v>
      </c>
      <c r="V34">
        <v>0.1113</v>
      </c>
      <c r="W34" t="s">
        <v>702</v>
      </c>
      <c r="X34" t="s">
        <v>790</v>
      </c>
      <c r="Y34" t="s">
        <v>1092</v>
      </c>
    </row>
    <row r="35" spans="1:25" x14ac:dyDescent="0.25">
      <c r="A35">
        <v>34</v>
      </c>
      <c r="B35" t="s">
        <v>381</v>
      </c>
      <c r="C35">
        <v>-3.8999999999999998E-3</v>
      </c>
      <c r="D35">
        <v>-1.24E-2</v>
      </c>
      <c r="E35">
        <v>-0.1658</v>
      </c>
      <c r="F35">
        <v>-0.13039999999999999</v>
      </c>
      <c r="G35">
        <v>-5.5199999999999999E-2</v>
      </c>
      <c r="H35">
        <v>-0.2077</v>
      </c>
      <c r="I35">
        <v>-0.15490000000000001</v>
      </c>
      <c r="J35">
        <v>3.44</v>
      </c>
      <c r="K35">
        <v>19.52</v>
      </c>
      <c r="L35">
        <v>0.8</v>
      </c>
      <c r="M35">
        <v>15.61</v>
      </c>
      <c r="N35">
        <v>14.46</v>
      </c>
      <c r="O35" t="s">
        <v>1093</v>
      </c>
      <c r="P35">
        <v>10.45</v>
      </c>
      <c r="Q35" t="s">
        <v>379</v>
      </c>
      <c r="R35">
        <v>0.24</v>
      </c>
      <c r="S35">
        <v>1.28</v>
      </c>
      <c r="T35">
        <v>4.1100000000000003</v>
      </c>
      <c r="U35" t="s">
        <v>680</v>
      </c>
      <c r="V35">
        <v>0.1709</v>
      </c>
      <c r="W35" t="s">
        <v>1094</v>
      </c>
      <c r="X35" t="s">
        <v>1095</v>
      </c>
      <c r="Y35" t="s">
        <v>818</v>
      </c>
    </row>
    <row r="36" spans="1:25" x14ac:dyDescent="0.25">
      <c r="A36">
        <v>35</v>
      </c>
      <c r="B36" t="s">
        <v>382</v>
      </c>
      <c r="C36">
        <v>1.1000000000000001E-3</v>
      </c>
      <c r="D36">
        <v>1.7899999999999999E-2</v>
      </c>
      <c r="E36">
        <v>-2.46E-2</v>
      </c>
      <c r="F36">
        <v>-6.9500000000000006E-2</v>
      </c>
      <c r="G36">
        <v>-0.15229999999999999</v>
      </c>
      <c r="H36">
        <v>-0.11650000000000001</v>
      </c>
      <c r="I36">
        <v>-4.1799999999999997E-2</v>
      </c>
      <c r="J36">
        <v>1.77</v>
      </c>
      <c r="K36">
        <v>65.91</v>
      </c>
      <c r="L36">
        <v>0.64</v>
      </c>
      <c r="M36">
        <v>41.93</v>
      </c>
      <c r="N36">
        <v>667</v>
      </c>
      <c r="O36" t="s">
        <v>1096</v>
      </c>
      <c r="P36">
        <v>21.91</v>
      </c>
      <c r="Q36" t="s">
        <v>692</v>
      </c>
      <c r="R36">
        <v>4.1399999999999997</v>
      </c>
      <c r="S36">
        <v>3.81</v>
      </c>
      <c r="T36">
        <v>24.98</v>
      </c>
      <c r="U36" t="s">
        <v>1097</v>
      </c>
      <c r="V36">
        <v>0.1</v>
      </c>
      <c r="W36" t="s">
        <v>672</v>
      </c>
      <c r="X36" t="s">
        <v>739</v>
      </c>
      <c r="Y36" t="s">
        <v>1098</v>
      </c>
    </row>
    <row r="37" spans="1:25" x14ac:dyDescent="0.25">
      <c r="A37">
        <v>36</v>
      </c>
      <c r="B37" t="s">
        <v>383</v>
      </c>
      <c r="C37">
        <v>-1.9900000000000001E-2</v>
      </c>
      <c r="D37">
        <v>-2.6800000000000001E-2</v>
      </c>
      <c r="E37">
        <v>-0.1653</v>
      </c>
      <c r="F37">
        <v>-9.3600000000000003E-2</v>
      </c>
      <c r="G37">
        <v>1.0200000000000001E-2</v>
      </c>
      <c r="H37">
        <v>0.2296</v>
      </c>
      <c r="I37">
        <v>-4.7699999999999999E-2</v>
      </c>
      <c r="J37">
        <v>1.7</v>
      </c>
      <c r="K37">
        <v>38.67</v>
      </c>
      <c r="L37">
        <v>0.86</v>
      </c>
      <c r="M37">
        <v>33.409999999999997</v>
      </c>
      <c r="N37">
        <v>1190.1199999999999</v>
      </c>
      <c r="O37" t="s">
        <v>1099</v>
      </c>
      <c r="P37">
        <v>29.33</v>
      </c>
      <c r="Q37" t="s">
        <v>722</v>
      </c>
      <c r="R37">
        <v>1.03</v>
      </c>
      <c r="S37">
        <v>7.88</v>
      </c>
      <c r="T37">
        <v>40.53</v>
      </c>
      <c r="U37" t="s">
        <v>1100</v>
      </c>
      <c r="V37">
        <v>9.6000000000000002E-2</v>
      </c>
      <c r="W37" t="s">
        <v>791</v>
      </c>
      <c r="X37" t="s">
        <v>792</v>
      </c>
      <c r="Y37" t="s">
        <v>1101</v>
      </c>
    </row>
    <row r="38" spans="1:25" x14ac:dyDescent="0.25">
      <c r="A38">
        <v>37</v>
      </c>
      <c r="B38" t="s">
        <v>384</v>
      </c>
      <c r="C38">
        <v>5.9999999999999995E-4</v>
      </c>
      <c r="D38">
        <v>3.3E-3</v>
      </c>
      <c r="E38">
        <v>5.0200000000000002E-2</v>
      </c>
      <c r="F38">
        <v>6.4299999999999996E-2</v>
      </c>
      <c r="G38">
        <v>-8.0399999999999999E-2</v>
      </c>
      <c r="H38">
        <v>8.3999999999999995E-3</v>
      </c>
      <c r="I38">
        <v>9.5899999999999999E-2</v>
      </c>
      <c r="J38">
        <v>1.91</v>
      </c>
      <c r="K38">
        <v>129.91</v>
      </c>
      <c r="L38">
        <v>0.81</v>
      </c>
      <c r="M38">
        <v>105.57</v>
      </c>
      <c r="N38">
        <v>3361.98</v>
      </c>
      <c r="O38" t="s">
        <v>1102</v>
      </c>
      <c r="P38">
        <v>14.55</v>
      </c>
      <c r="Q38" t="s">
        <v>794</v>
      </c>
      <c r="R38">
        <v>4.93</v>
      </c>
      <c r="S38">
        <v>6.92</v>
      </c>
      <c r="T38">
        <v>23.68</v>
      </c>
      <c r="U38" t="s">
        <v>1103</v>
      </c>
      <c r="V38">
        <v>6.4799999999999996E-2</v>
      </c>
      <c r="W38" t="s">
        <v>1104</v>
      </c>
      <c r="X38" t="s">
        <v>795</v>
      </c>
      <c r="Y38" t="s">
        <v>1105</v>
      </c>
    </row>
    <row r="39" spans="1:25" x14ac:dyDescent="0.25">
      <c r="A39">
        <v>37</v>
      </c>
      <c r="B39" t="s">
        <v>384</v>
      </c>
      <c r="C39">
        <v>5.9999999999999995E-4</v>
      </c>
      <c r="D39">
        <v>3.3E-3</v>
      </c>
      <c r="E39">
        <v>5.0200000000000002E-2</v>
      </c>
      <c r="F39">
        <v>6.4299999999999996E-2</v>
      </c>
      <c r="G39">
        <v>-8.0399999999999999E-2</v>
      </c>
      <c r="H39">
        <v>8.3999999999999995E-3</v>
      </c>
      <c r="I39">
        <v>9.5899999999999999E-2</v>
      </c>
      <c r="J39">
        <v>1.91</v>
      </c>
      <c r="K39">
        <v>129.91</v>
      </c>
      <c r="L39">
        <v>0.81</v>
      </c>
      <c r="M39">
        <v>105.57</v>
      </c>
      <c r="N39">
        <v>298.10000000000002</v>
      </c>
      <c r="O39" t="s">
        <v>1106</v>
      </c>
      <c r="P39">
        <v>14.23</v>
      </c>
      <c r="Q39" t="s">
        <v>1107</v>
      </c>
      <c r="R39">
        <v>2.2599999999999998</v>
      </c>
      <c r="S39">
        <v>2.2400000000000002</v>
      </c>
      <c r="T39">
        <v>11.14</v>
      </c>
      <c r="U39" t="s">
        <v>1108</v>
      </c>
      <c r="V39">
        <v>0.104</v>
      </c>
      <c r="W39" t="s">
        <v>796</v>
      </c>
      <c r="X39" t="s">
        <v>1109</v>
      </c>
      <c r="Y39" t="s">
        <v>1110</v>
      </c>
    </row>
    <row r="40" spans="1:25" x14ac:dyDescent="0.25">
      <c r="A40">
        <v>38</v>
      </c>
      <c r="B40" t="s">
        <v>385</v>
      </c>
      <c r="C40">
        <v>-1E-3</v>
      </c>
      <c r="D40">
        <v>1.04E-2</v>
      </c>
      <c r="E40">
        <v>3.1600000000000003E-2</v>
      </c>
      <c r="F40">
        <v>-9.1999999999999998E-3</v>
      </c>
      <c r="G40">
        <v>-5.96E-2</v>
      </c>
      <c r="H40">
        <v>8.9999999999999993E-3</v>
      </c>
      <c r="I40">
        <v>-1.1000000000000001E-3</v>
      </c>
      <c r="J40">
        <v>1.92</v>
      </c>
      <c r="K40">
        <v>184.89</v>
      </c>
      <c r="L40">
        <v>0.88</v>
      </c>
      <c r="M40">
        <v>162.57</v>
      </c>
      <c r="N40">
        <v>298.10000000000002</v>
      </c>
      <c r="O40" t="s">
        <v>1106</v>
      </c>
      <c r="P40">
        <v>14.23</v>
      </c>
      <c r="Q40" t="s">
        <v>1107</v>
      </c>
      <c r="R40">
        <v>2.2599999999999998</v>
      </c>
      <c r="S40">
        <v>2.2400000000000002</v>
      </c>
      <c r="T40">
        <v>11.14</v>
      </c>
      <c r="U40" t="s">
        <v>1108</v>
      </c>
      <c r="V40">
        <v>0.104</v>
      </c>
      <c r="W40" t="s">
        <v>796</v>
      </c>
      <c r="X40" t="s">
        <v>1109</v>
      </c>
      <c r="Y40" t="s">
        <v>1110</v>
      </c>
    </row>
    <row r="41" spans="1:25" x14ac:dyDescent="0.25">
      <c r="A41">
        <v>38</v>
      </c>
      <c r="B41" t="s">
        <v>385</v>
      </c>
      <c r="C41">
        <v>-1E-3</v>
      </c>
      <c r="D41">
        <v>1.04E-2</v>
      </c>
      <c r="E41">
        <v>3.1600000000000003E-2</v>
      </c>
      <c r="F41">
        <v>-9.1999999999999998E-3</v>
      </c>
      <c r="G41">
        <v>-5.96E-2</v>
      </c>
      <c r="H41">
        <v>8.9999999999999993E-3</v>
      </c>
      <c r="I41">
        <v>-1.1000000000000001E-3</v>
      </c>
      <c r="J41">
        <v>1.92</v>
      </c>
      <c r="K41">
        <v>184.89</v>
      </c>
      <c r="L41">
        <v>0.88</v>
      </c>
      <c r="M41">
        <v>162.57</v>
      </c>
      <c r="N41">
        <v>3361.98</v>
      </c>
      <c r="O41" t="s">
        <v>1102</v>
      </c>
      <c r="P41">
        <v>14.55</v>
      </c>
      <c r="Q41" t="s">
        <v>794</v>
      </c>
      <c r="R41">
        <v>4.93</v>
      </c>
      <c r="S41">
        <v>6.92</v>
      </c>
      <c r="T41">
        <v>23.68</v>
      </c>
      <c r="U41" t="s">
        <v>1103</v>
      </c>
      <c r="V41">
        <v>6.4799999999999996E-2</v>
      </c>
      <c r="W41" t="s">
        <v>1104</v>
      </c>
      <c r="X41" t="s">
        <v>795</v>
      </c>
      <c r="Y41" t="s">
        <v>1105</v>
      </c>
    </row>
    <row r="42" spans="1:25" x14ac:dyDescent="0.25">
      <c r="A42">
        <v>39</v>
      </c>
      <c r="B42" t="s">
        <v>386</v>
      </c>
      <c r="C42">
        <v>5.0000000000000001E-4</v>
      </c>
      <c r="D42">
        <v>2.9000000000000001E-2</v>
      </c>
      <c r="E42">
        <v>-8.6599999999999996E-2</v>
      </c>
      <c r="F42">
        <v>-0.12189999999999999</v>
      </c>
      <c r="G42">
        <v>-6.1699999999999998E-2</v>
      </c>
      <c r="H42">
        <v>-0.41299999999999998</v>
      </c>
      <c r="I42">
        <v>-0.15759999999999999</v>
      </c>
      <c r="J42">
        <v>1.76</v>
      </c>
      <c r="K42">
        <v>53.79</v>
      </c>
      <c r="L42">
        <v>0.38</v>
      </c>
      <c r="M42">
        <v>20.420000000000002</v>
      </c>
      <c r="N42">
        <v>49.93</v>
      </c>
      <c r="O42" t="s">
        <v>683</v>
      </c>
      <c r="P42">
        <v>16.97</v>
      </c>
      <c r="Q42" t="s">
        <v>673</v>
      </c>
      <c r="R42">
        <v>1.57</v>
      </c>
      <c r="S42">
        <v>2.27</v>
      </c>
      <c r="T42">
        <v>3.12</v>
      </c>
      <c r="U42" t="s">
        <v>797</v>
      </c>
      <c r="V42">
        <v>0.13689999999999999</v>
      </c>
      <c r="W42" t="s">
        <v>1111</v>
      </c>
      <c r="X42" t="s">
        <v>1112</v>
      </c>
      <c r="Y42" t="s">
        <v>1113</v>
      </c>
    </row>
    <row r="43" spans="1:25" x14ac:dyDescent="0.25">
      <c r="A43">
        <v>40</v>
      </c>
      <c r="B43" t="s">
        <v>387</v>
      </c>
      <c r="C43">
        <v>-2.7199999999999998E-2</v>
      </c>
      <c r="D43">
        <v>7.3000000000000001E-3</v>
      </c>
      <c r="E43">
        <v>-0.16470000000000001</v>
      </c>
      <c r="F43">
        <v>-0.2429</v>
      </c>
      <c r="G43">
        <v>-3.39E-2</v>
      </c>
      <c r="H43">
        <v>-4.48E-2</v>
      </c>
      <c r="I43">
        <v>-0.18279999999999999</v>
      </c>
      <c r="J43">
        <v>1.9</v>
      </c>
      <c r="K43">
        <v>159.03</v>
      </c>
      <c r="L43">
        <v>0.7</v>
      </c>
      <c r="M43">
        <v>110.61</v>
      </c>
      <c r="N43">
        <v>98.59</v>
      </c>
      <c r="O43" t="s">
        <v>1114</v>
      </c>
      <c r="P43">
        <v>17.350000000000001</v>
      </c>
      <c r="Q43" t="s">
        <v>676</v>
      </c>
      <c r="R43">
        <v>2.4700000000000002</v>
      </c>
      <c r="S43">
        <v>4.1500000000000004</v>
      </c>
      <c r="T43">
        <v>12.69</v>
      </c>
      <c r="U43" t="s">
        <v>1115</v>
      </c>
      <c r="V43">
        <v>0.23530000000000001</v>
      </c>
      <c r="W43" t="s">
        <v>1116</v>
      </c>
      <c r="X43" t="s">
        <v>1117</v>
      </c>
      <c r="Y43" t="s">
        <v>1118</v>
      </c>
    </row>
    <row r="44" spans="1:25" x14ac:dyDescent="0.25">
      <c r="A44">
        <v>41</v>
      </c>
      <c r="B44" t="s">
        <v>388</v>
      </c>
      <c r="C44">
        <v>-3.8999999999999998E-3</v>
      </c>
      <c r="D44">
        <v>3.3599999999999998E-2</v>
      </c>
      <c r="E44">
        <v>-0.1023</v>
      </c>
      <c r="F44">
        <v>-8.2000000000000003E-2</v>
      </c>
      <c r="G44">
        <v>5.3199999999999997E-2</v>
      </c>
      <c r="H44">
        <v>0.1542</v>
      </c>
      <c r="I44">
        <v>-4.7500000000000001E-2</v>
      </c>
      <c r="J44">
        <v>1.91</v>
      </c>
      <c r="K44">
        <v>101.89</v>
      </c>
      <c r="L44">
        <v>0.68</v>
      </c>
      <c r="M44">
        <v>69.67</v>
      </c>
      <c r="N44">
        <v>246.35</v>
      </c>
      <c r="O44" t="s">
        <v>1119</v>
      </c>
      <c r="P44">
        <v>18.18</v>
      </c>
      <c r="Q44" t="s">
        <v>655</v>
      </c>
      <c r="R44">
        <v>1.78</v>
      </c>
      <c r="S44">
        <v>4.09</v>
      </c>
      <c r="T44">
        <v>14.7</v>
      </c>
      <c r="U44" t="s">
        <v>1120</v>
      </c>
      <c r="V44">
        <v>0.1487</v>
      </c>
      <c r="W44" t="s">
        <v>1121</v>
      </c>
      <c r="X44" t="s">
        <v>1122</v>
      </c>
      <c r="Y44" t="s">
        <v>1123</v>
      </c>
    </row>
    <row r="45" spans="1:25" x14ac:dyDescent="0.25">
      <c r="A45">
        <v>42</v>
      </c>
      <c r="B45" t="s">
        <v>389</v>
      </c>
      <c r="C45">
        <v>-1.34E-2</v>
      </c>
      <c r="D45">
        <v>-5.1000000000000004E-3</v>
      </c>
      <c r="E45">
        <v>-3.9600000000000003E-2</v>
      </c>
      <c r="F45">
        <v>-2.8799999999999999E-2</v>
      </c>
      <c r="G45">
        <v>0.18360000000000001</v>
      </c>
      <c r="H45">
        <v>0.10829999999999999</v>
      </c>
      <c r="I45">
        <v>3.9E-2</v>
      </c>
      <c r="J45">
        <v>1.78</v>
      </c>
      <c r="K45">
        <v>32.85</v>
      </c>
      <c r="L45">
        <v>0.75</v>
      </c>
      <c r="M45">
        <v>24.64</v>
      </c>
      <c r="N45">
        <v>184.42</v>
      </c>
      <c r="O45" t="s">
        <v>1124</v>
      </c>
      <c r="P45">
        <v>17.57</v>
      </c>
      <c r="Q45" t="s">
        <v>798</v>
      </c>
      <c r="R45">
        <v>4.6500000000000004</v>
      </c>
      <c r="S45">
        <v>4.96</v>
      </c>
      <c r="T45">
        <v>5.91</v>
      </c>
      <c r="U45" t="s">
        <v>1125</v>
      </c>
      <c r="V45">
        <v>-0.109</v>
      </c>
      <c r="W45" t="s">
        <v>921</v>
      </c>
      <c r="X45" t="s">
        <v>1126</v>
      </c>
      <c r="Y45" t="s">
        <v>1127</v>
      </c>
    </row>
    <row r="46" spans="1:25" x14ac:dyDescent="0.25">
      <c r="A46">
        <v>43</v>
      </c>
      <c r="B46" t="s">
        <v>390</v>
      </c>
      <c r="C46">
        <v>8.0000000000000002E-3</v>
      </c>
      <c r="D46">
        <v>1.0200000000000001E-2</v>
      </c>
      <c r="E46">
        <v>-6.9400000000000003E-2</v>
      </c>
      <c r="F46">
        <v>-6.1899999999999997E-2</v>
      </c>
      <c r="G46">
        <v>-5.9900000000000002E-2</v>
      </c>
      <c r="H46">
        <v>0.02</v>
      </c>
      <c r="I46">
        <v>-1.1000000000000001E-3</v>
      </c>
      <c r="J46">
        <v>2.48</v>
      </c>
      <c r="K46">
        <v>2.84</v>
      </c>
      <c r="L46">
        <v>0.82</v>
      </c>
      <c r="M46">
        <v>2.34</v>
      </c>
      <c r="N46">
        <v>28.65</v>
      </c>
      <c r="O46" t="s">
        <v>934</v>
      </c>
      <c r="P46">
        <v>9.32</v>
      </c>
      <c r="Q46" t="s">
        <v>1128</v>
      </c>
      <c r="R46">
        <v>0.23</v>
      </c>
      <c r="S46">
        <v>1.28</v>
      </c>
      <c r="T46">
        <v>12.58</v>
      </c>
      <c r="U46" t="s">
        <v>1129</v>
      </c>
      <c r="V46">
        <v>5.33E-2</v>
      </c>
      <c r="W46" t="s">
        <v>660</v>
      </c>
      <c r="X46" t="s">
        <v>1130</v>
      </c>
      <c r="Y46" t="s">
        <v>1131</v>
      </c>
    </row>
    <row r="47" spans="1:25" x14ac:dyDescent="0.25">
      <c r="A47">
        <v>44</v>
      </c>
      <c r="B47" t="s">
        <v>391</v>
      </c>
      <c r="C47">
        <v>-1.09E-2</v>
      </c>
      <c r="D47">
        <v>3.5299999999999998E-2</v>
      </c>
      <c r="E47">
        <v>-7.8700000000000006E-2</v>
      </c>
      <c r="F47">
        <v>-0.19070000000000001</v>
      </c>
      <c r="G47">
        <v>-5.9900000000000002E-2</v>
      </c>
      <c r="H47">
        <v>5.0500000000000003E-2</v>
      </c>
      <c r="I47">
        <v>-0.1361</v>
      </c>
      <c r="J47">
        <v>1.63</v>
      </c>
      <c r="K47">
        <v>34.049999999999997</v>
      </c>
      <c r="L47">
        <v>0.66</v>
      </c>
      <c r="M47">
        <v>22.56</v>
      </c>
      <c r="N47">
        <v>201.57</v>
      </c>
      <c r="O47" t="s">
        <v>924</v>
      </c>
      <c r="P47">
        <v>17.350000000000001</v>
      </c>
      <c r="Q47" t="s">
        <v>799</v>
      </c>
      <c r="R47">
        <v>1.1100000000000001</v>
      </c>
      <c r="S47">
        <v>3.92</v>
      </c>
      <c r="T47">
        <v>12.76</v>
      </c>
      <c r="U47" t="s">
        <v>800</v>
      </c>
      <c r="V47">
        <v>0.1595</v>
      </c>
      <c r="W47" t="s">
        <v>801</v>
      </c>
      <c r="X47" t="s">
        <v>802</v>
      </c>
      <c r="Y47" t="s">
        <v>1132</v>
      </c>
    </row>
    <row r="48" spans="1:25" x14ac:dyDescent="0.25">
      <c r="A48">
        <v>45</v>
      </c>
      <c r="B48" t="s">
        <v>392</v>
      </c>
      <c r="C48">
        <v>-1.34E-2</v>
      </c>
      <c r="D48">
        <v>2.2700000000000001E-2</v>
      </c>
      <c r="E48">
        <v>-0.1202</v>
      </c>
      <c r="F48">
        <v>-5.4899999999999997E-2</v>
      </c>
      <c r="G48">
        <v>0.21790000000000001</v>
      </c>
      <c r="H48">
        <v>0.21340000000000001</v>
      </c>
      <c r="I48">
        <v>-1.67E-2</v>
      </c>
      <c r="J48">
        <v>1.83</v>
      </c>
      <c r="K48">
        <v>135.53</v>
      </c>
      <c r="L48">
        <v>0.99</v>
      </c>
      <c r="M48">
        <v>133.56</v>
      </c>
      <c r="N48">
        <v>876.21</v>
      </c>
      <c r="O48" t="s">
        <v>1133</v>
      </c>
      <c r="P48">
        <v>26.61</v>
      </c>
      <c r="Q48" t="s">
        <v>643</v>
      </c>
      <c r="R48">
        <v>2.57</v>
      </c>
      <c r="S48">
        <v>3.77</v>
      </c>
      <c r="T48">
        <v>15.46</v>
      </c>
      <c r="U48" t="s">
        <v>785</v>
      </c>
      <c r="V48">
        <v>0.1641</v>
      </c>
      <c r="W48" t="s">
        <v>1134</v>
      </c>
      <c r="X48" t="s">
        <v>1135</v>
      </c>
      <c r="Y48" t="s">
        <v>1136</v>
      </c>
    </row>
    <row r="49" spans="1:25" x14ac:dyDescent="0.25">
      <c r="A49">
        <v>46</v>
      </c>
      <c r="B49" t="s">
        <v>393</v>
      </c>
      <c r="C49">
        <v>-1.0500000000000001E-2</v>
      </c>
      <c r="D49">
        <v>-6.6E-3</v>
      </c>
      <c r="E49">
        <v>-3.0599999999999999E-2</v>
      </c>
      <c r="F49">
        <v>-3.9699999999999999E-2</v>
      </c>
      <c r="G49">
        <v>6.9099999999999995E-2</v>
      </c>
      <c r="H49">
        <v>3.85E-2</v>
      </c>
      <c r="I49">
        <v>5.7999999999999996E-3</v>
      </c>
      <c r="J49">
        <v>2.44</v>
      </c>
      <c r="K49">
        <v>31.35</v>
      </c>
      <c r="L49">
        <v>0.89</v>
      </c>
      <c r="M49">
        <v>27.92</v>
      </c>
      <c r="N49">
        <v>387.03</v>
      </c>
      <c r="O49" t="s">
        <v>946</v>
      </c>
      <c r="P49">
        <v>15.34</v>
      </c>
      <c r="Q49" t="s">
        <v>1137</v>
      </c>
      <c r="R49">
        <v>1.81</v>
      </c>
      <c r="S49">
        <v>4.67</v>
      </c>
      <c r="T49">
        <v>12.51</v>
      </c>
      <c r="U49" t="s">
        <v>947</v>
      </c>
      <c r="V49">
        <v>0.16189999999999999</v>
      </c>
      <c r="W49" t="s">
        <v>804</v>
      </c>
      <c r="X49" t="s">
        <v>805</v>
      </c>
      <c r="Y49" t="s">
        <v>1138</v>
      </c>
    </row>
    <row r="50" spans="1:25" x14ac:dyDescent="0.25">
      <c r="A50">
        <v>47</v>
      </c>
      <c r="B50" t="s">
        <v>394</v>
      </c>
      <c r="C50">
        <v>-3.2000000000000002E-3</v>
      </c>
      <c r="D50">
        <v>-6.7999999999999996E-3</v>
      </c>
      <c r="E50">
        <v>1.8800000000000001E-2</v>
      </c>
      <c r="F50">
        <v>-7.8399999999999997E-2</v>
      </c>
      <c r="G50">
        <v>-0.13339999999999999</v>
      </c>
      <c r="H50">
        <v>-8.72E-2</v>
      </c>
      <c r="I50">
        <v>-2.8299999999999999E-2</v>
      </c>
      <c r="J50">
        <v>2.46</v>
      </c>
      <c r="K50">
        <v>14.38</v>
      </c>
      <c r="L50">
        <v>0.84</v>
      </c>
      <c r="M50">
        <v>12.14</v>
      </c>
      <c r="N50">
        <v>73.069999999999993</v>
      </c>
      <c r="O50" t="s">
        <v>743</v>
      </c>
      <c r="P50">
        <v>11.7</v>
      </c>
      <c r="Q50" t="s">
        <v>770</v>
      </c>
      <c r="R50">
        <v>0.28999999999999998</v>
      </c>
      <c r="S50">
        <v>1.1599999999999999</v>
      </c>
      <c r="T50">
        <v>5.79</v>
      </c>
      <c r="U50" t="s">
        <v>674</v>
      </c>
      <c r="V50">
        <v>3.2000000000000001E-2</v>
      </c>
      <c r="W50" t="s">
        <v>807</v>
      </c>
      <c r="X50" t="s">
        <v>697</v>
      </c>
      <c r="Y50" t="s">
        <v>1139</v>
      </c>
    </row>
    <row r="51" spans="1:25" x14ac:dyDescent="0.25">
      <c r="A51">
        <v>48</v>
      </c>
      <c r="B51" t="s">
        <v>395</v>
      </c>
      <c r="C51">
        <v>-5.0000000000000001E-3</v>
      </c>
      <c r="D51">
        <v>3.0499999999999999E-2</v>
      </c>
      <c r="E51">
        <v>-3.1E-2</v>
      </c>
      <c r="F51">
        <v>-2.5899999999999999E-2</v>
      </c>
      <c r="G51">
        <v>-5.0500000000000003E-2</v>
      </c>
      <c r="H51">
        <v>8.8700000000000001E-2</v>
      </c>
      <c r="I51">
        <v>1.0800000000000001E-2</v>
      </c>
      <c r="J51">
        <v>2.0099999999999998</v>
      </c>
      <c r="K51">
        <v>3.93</v>
      </c>
      <c r="L51">
        <v>0.63</v>
      </c>
      <c r="M51">
        <v>2.48</v>
      </c>
      <c r="N51">
        <v>40.56</v>
      </c>
      <c r="O51" t="s">
        <v>1140</v>
      </c>
      <c r="P51">
        <v>2.74</v>
      </c>
      <c r="Q51" t="s">
        <v>808</v>
      </c>
      <c r="R51">
        <v>1.23</v>
      </c>
      <c r="S51">
        <v>1.21</v>
      </c>
      <c r="T51">
        <v>4.13</v>
      </c>
      <c r="U51" t="s">
        <v>686</v>
      </c>
      <c r="V51">
        <v>0.23200000000000001</v>
      </c>
      <c r="W51" t="s">
        <v>809</v>
      </c>
      <c r="X51" t="s">
        <v>667</v>
      </c>
      <c r="Y51" t="s">
        <v>982</v>
      </c>
    </row>
    <row r="52" spans="1:25" x14ac:dyDescent="0.25">
      <c r="A52">
        <v>49</v>
      </c>
      <c r="B52" t="s">
        <v>396</v>
      </c>
      <c r="C52">
        <v>-2.8999999999999998E-3</v>
      </c>
      <c r="D52">
        <v>2.0400000000000001E-2</v>
      </c>
      <c r="E52">
        <v>-6.6900000000000001E-2</v>
      </c>
      <c r="F52">
        <v>-5.4899999999999997E-2</v>
      </c>
      <c r="G52">
        <v>2.1299999999999999E-2</v>
      </c>
      <c r="H52">
        <v>0.1358</v>
      </c>
      <c r="I52">
        <v>-4.7999999999999996E-3</v>
      </c>
      <c r="J52">
        <v>1.96</v>
      </c>
      <c r="K52">
        <v>51.38</v>
      </c>
      <c r="L52">
        <v>0.66</v>
      </c>
      <c r="M52">
        <v>34.01</v>
      </c>
      <c r="N52">
        <v>633.36</v>
      </c>
      <c r="O52" t="s">
        <v>1141</v>
      </c>
      <c r="P52">
        <v>24.14</v>
      </c>
      <c r="Q52" t="s">
        <v>1142</v>
      </c>
      <c r="R52">
        <v>8.85</v>
      </c>
      <c r="S52">
        <v>5.0199999999999996</v>
      </c>
      <c r="T52">
        <v>26.31</v>
      </c>
      <c r="U52" t="s">
        <v>1143</v>
      </c>
      <c r="V52">
        <v>9.06E-2</v>
      </c>
      <c r="W52" t="s">
        <v>810</v>
      </c>
      <c r="X52" t="s">
        <v>1144</v>
      </c>
      <c r="Y52" t="s">
        <v>1145</v>
      </c>
    </row>
    <row r="53" spans="1:25" x14ac:dyDescent="0.25">
      <c r="A53">
        <v>50</v>
      </c>
      <c r="B53" t="s">
        <v>397</v>
      </c>
      <c r="C53">
        <v>-7.3000000000000001E-3</v>
      </c>
      <c r="D53">
        <v>3.7000000000000002E-3</v>
      </c>
      <c r="E53">
        <v>-3.4599999999999999E-2</v>
      </c>
      <c r="F53">
        <v>-7.5300000000000006E-2</v>
      </c>
      <c r="G53">
        <v>1.7500000000000002E-2</v>
      </c>
      <c r="H53">
        <v>1.1299999999999999E-2</v>
      </c>
      <c r="I53">
        <v>-4.07E-2</v>
      </c>
      <c r="J53">
        <v>1.84</v>
      </c>
      <c r="K53">
        <v>10.95</v>
      </c>
      <c r="L53">
        <v>0.67</v>
      </c>
      <c r="M53">
        <v>7.31</v>
      </c>
      <c r="N53">
        <v>70.78</v>
      </c>
      <c r="O53" t="s">
        <v>1146</v>
      </c>
      <c r="P53">
        <v>14.74</v>
      </c>
      <c r="Q53" t="s">
        <v>1147</v>
      </c>
      <c r="R53">
        <v>0.28999999999999998</v>
      </c>
      <c r="S53">
        <v>4.18</v>
      </c>
      <c r="T53">
        <v>39.479999999999997</v>
      </c>
      <c r="U53" t="s">
        <v>1148</v>
      </c>
      <c r="V53">
        <v>5.8500000000000003E-2</v>
      </c>
      <c r="W53" t="s">
        <v>1149</v>
      </c>
      <c r="X53" t="s">
        <v>1150</v>
      </c>
      <c r="Y53" t="s">
        <v>1151</v>
      </c>
    </row>
    <row r="54" spans="1:25" x14ac:dyDescent="0.25">
      <c r="A54">
        <v>51</v>
      </c>
      <c r="B54" t="s">
        <v>398</v>
      </c>
      <c r="C54">
        <v>-1.0699999999999999E-2</v>
      </c>
      <c r="D54">
        <v>-9.4000000000000004E-3</v>
      </c>
      <c r="E54">
        <v>-7.9899999999999999E-2</v>
      </c>
      <c r="F54">
        <v>-0.1673</v>
      </c>
      <c r="G54">
        <v>-0.11559999999999999</v>
      </c>
      <c r="H54">
        <v>-0.20910000000000001</v>
      </c>
      <c r="I54">
        <v>-0.14829999999999999</v>
      </c>
      <c r="J54">
        <v>1.95</v>
      </c>
      <c r="K54">
        <v>33.32</v>
      </c>
      <c r="L54">
        <v>0.75</v>
      </c>
      <c r="M54">
        <v>25.08</v>
      </c>
      <c r="N54">
        <v>167.11</v>
      </c>
      <c r="O54" t="s">
        <v>1152</v>
      </c>
      <c r="P54">
        <v>25.53</v>
      </c>
      <c r="Q54" t="s">
        <v>379</v>
      </c>
      <c r="R54">
        <v>2.06</v>
      </c>
      <c r="S54">
        <v>6.45</v>
      </c>
      <c r="T54">
        <v>10.87</v>
      </c>
      <c r="U54" t="s">
        <v>1153</v>
      </c>
      <c r="V54">
        <v>0.12670000000000001</v>
      </c>
      <c r="W54" t="s">
        <v>1154</v>
      </c>
      <c r="X54" t="s">
        <v>1155</v>
      </c>
      <c r="Y54" t="s">
        <v>1156</v>
      </c>
    </row>
    <row r="55" spans="1:25" x14ac:dyDescent="0.25">
      <c r="A55">
        <v>52</v>
      </c>
      <c r="B55" t="s">
        <v>399</v>
      </c>
      <c r="C55">
        <v>-1.6899999999999998E-2</v>
      </c>
      <c r="D55">
        <v>-1.3100000000000001E-2</v>
      </c>
      <c r="E55">
        <v>-0.16919999999999999</v>
      </c>
      <c r="F55">
        <v>-0.15040000000000001</v>
      </c>
      <c r="G55">
        <v>-0.14230000000000001</v>
      </c>
      <c r="H55">
        <v>-3.8999999999999998E-3</v>
      </c>
      <c r="I55">
        <v>-9.8799999999999999E-2</v>
      </c>
      <c r="J55">
        <v>1.75</v>
      </c>
      <c r="K55">
        <v>19.989999999999998</v>
      </c>
      <c r="L55">
        <v>1.04</v>
      </c>
      <c r="M55">
        <v>20.71</v>
      </c>
      <c r="N55">
        <v>52.75</v>
      </c>
      <c r="O55" t="s">
        <v>1157</v>
      </c>
      <c r="P55">
        <v>11.92</v>
      </c>
      <c r="Q55" t="s">
        <v>948</v>
      </c>
      <c r="R55">
        <v>0.73</v>
      </c>
      <c r="S55">
        <v>2.23</v>
      </c>
      <c r="T55">
        <v>10.89</v>
      </c>
      <c r="U55" t="s">
        <v>851</v>
      </c>
      <c r="V55">
        <v>3.9399999999999998E-2</v>
      </c>
      <c r="W55" t="s">
        <v>1158</v>
      </c>
      <c r="X55" t="s">
        <v>1159</v>
      </c>
      <c r="Y55" t="s">
        <v>1160</v>
      </c>
    </row>
    <row r="56" spans="1:25" x14ac:dyDescent="0.25">
      <c r="A56">
        <v>53</v>
      </c>
      <c r="B56" t="s">
        <v>400</v>
      </c>
      <c r="C56">
        <v>-2.35E-2</v>
      </c>
      <c r="D56">
        <v>0</v>
      </c>
      <c r="E56">
        <v>-0.19889999999999999</v>
      </c>
      <c r="F56">
        <v>-0.12479999999999999</v>
      </c>
      <c r="G56">
        <v>-5.4000000000000003E-3</v>
      </c>
      <c r="H56">
        <v>1.3599999999999999E-2</v>
      </c>
      <c r="I56">
        <v>-5.3100000000000001E-2</v>
      </c>
      <c r="J56">
        <v>1.36</v>
      </c>
      <c r="K56">
        <v>31.7</v>
      </c>
      <c r="L56">
        <v>0.55000000000000004</v>
      </c>
      <c r="M56">
        <v>17.559999999999999</v>
      </c>
      <c r="N56">
        <v>104.06</v>
      </c>
      <c r="O56" t="s">
        <v>1161</v>
      </c>
      <c r="P56">
        <v>20.52</v>
      </c>
      <c r="Q56" t="s">
        <v>651</v>
      </c>
      <c r="R56">
        <v>3.07</v>
      </c>
      <c r="S56">
        <v>6.79</v>
      </c>
      <c r="T56">
        <v>14.41</v>
      </c>
      <c r="U56" t="s">
        <v>1162</v>
      </c>
      <c r="V56">
        <v>-0.17910000000000001</v>
      </c>
      <c r="W56" t="s">
        <v>1163</v>
      </c>
      <c r="X56" t="s">
        <v>1164</v>
      </c>
      <c r="Y56" t="s">
        <v>1165</v>
      </c>
    </row>
    <row r="57" spans="1:25" x14ac:dyDescent="0.25">
      <c r="A57">
        <v>54</v>
      </c>
      <c r="B57" t="s">
        <v>401</v>
      </c>
      <c r="C57">
        <v>6.4000000000000003E-3</v>
      </c>
      <c r="D57">
        <v>6.93E-2</v>
      </c>
      <c r="E57">
        <v>8.7300000000000003E-2</v>
      </c>
      <c r="F57">
        <v>0.2079</v>
      </c>
      <c r="G57">
        <v>0.1147</v>
      </c>
      <c r="H57">
        <v>0.53239999999999998</v>
      </c>
      <c r="I57">
        <v>0.32569999999999999</v>
      </c>
      <c r="J57">
        <v>1.83</v>
      </c>
      <c r="K57">
        <v>202</v>
      </c>
      <c r="L57">
        <v>1.3</v>
      </c>
      <c r="M57">
        <v>262.99</v>
      </c>
      <c r="N57">
        <v>337.02</v>
      </c>
      <c r="O57" t="s">
        <v>1166</v>
      </c>
      <c r="P57">
        <v>14.32</v>
      </c>
      <c r="Q57" t="s">
        <v>669</v>
      </c>
      <c r="R57">
        <v>4.22</v>
      </c>
      <c r="S57">
        <v>2.2599999999999998</v>
      </c>
      <c r="T57">
        <v>16.760000000000002</v>
      </c>
      <c r="U57" t="s">
        <v>1167</v>
      </c>
      <c r="V57">
        <v>0.125</v>
      </c>
      <c r="W57" t="s">
        <v>1112</v>
      </c>
      <c r="X57" t="s">
        <v>712</v>
      </c>
      <c r="Y57" t="s">
        <v>1168</v>
      </c>
    </row>
    <row r="58" spans="1:25" x14ac:dyDescent="0.25">
      <c r="A58">
        <v>55</v>
      </c>
      <c r="B58" t="s">
        <v>402</v>
      </c>
      <c r="C58">
        <v>-6.8999999999999999E-3</v>
      </c>
      <c r="D58">
        <v>2.7000000000000001E-3</v>
      </c>
      <c r="E58">
        <v>-4.2700000000000002E-2</v>
      </c>
      <c r="F58">
        <v>1.0200000000000001E-2</v>
      </c>
      <c r="G58">
        <v>0.1646</v>
      </c>
      <c r="H58">
        <v>0.21740000000000001</v>
      </c>
      <c r="I58">
        <v>6.7799999999999999E-2</v>
      </c>
      <c r="J58">
        <v>2.2000000000000002</v>
      </c>
      <c r="K58">
        <v>21.14</v>
      </c>
      <c r="L58">
        <v>0.93</v>
      </c>
      <c r="M58">
        <v>19.690000000000001</v>
      </c>
      <c r="N58">
        <v>81.459999999999994</v>
      </c>
      <c r="O58" t="s">
        <v>696</v>
      </c>
      <c r="P58">
        <v>14.02</v>
      </c>
      <c r="Q58" t="s">
        <v>643</v>
      </c>
      <c r="R58">
        <v>0.32</v>
      </c>
      <c r="S58">
        <v>4.1900000000000004</v>
      </c>
      <c r="T58">
        <v>11.18</v>
      </c>
      <c r="U58" t="s">
        <v>1169</v>
      </c>
      <c r="V58">
        <v>0.20960000000000001</v>
      </c>
      <c r="W58" t="s">
        <v>865</v>
      </c>
      <c r="X58" t="s">
        <v>815</v>
      </c>
      <c r="Y58" t="s">
        <v>1170</v>
      </c>
    </row>
    <row r="59" spans="1:25" x14ac:dyDescent="0.25">
      <c r="A59">
        <v>56</v>
      </c>
      <c r="B59" t="s">
        <v>403</v>
      </c>
      <c r="C59">
        <v>-7.4000000000000003E-3</v>
      </c>
      <c r="D59">
        <v>1.44E-2</v>
      </c>
      <c r="E59">
        <v>-0.12939999999999999</v>
      </c>
      <c r="F59">
        <v>2.1399999999999999E-2</v>
      </c>
      <c r="G59">
        <v>6.8199999999999997E-2</v>
      </c>
      <c r="H59">
        <v>-2.75E-2</v>
      </c>
      <c r="I59">
        <v>8.5900000000000004E-2</v>
      </c>
      <c r="J59">
        <v>2.0099999999999998</v>
      </c>
      <c r="K59">
        <v>75.459999999999994</v>
      </c>
      <c r="L59">
        <v>0.7</v>
      </c>
      <c r="M59">
        <v>52.73</v>
      </c>
      <c r="N59">
        <v>112.92</v>
      </c>
      <c r="O59" t="s">
        <v>1171</v>
      </c>
      <c r="P59">
        <v>28.45</v>
      </c>
      <c r="Q59" t="s">
        <v>1172</v>
      </c>
      <c r="R59">
        <v>2.7</v>
      </c>
      <c r="S59">
        <v>3.91</v>
      </c>
      <c r="T59">
        <v>8.24</v>
      </c>
      <c r="U59" t="s">
        <v>706</v>
      </c>
      <c r="V59">
        <v>0.28299999999999997</v>
      </c>
      <c r="W59" t="s">
        <v>1173</v>
      </c>
      <c r="X59" t="s">
        <v>1174</v>
      </c>
      <c r="Y59" t="s">
        <v>1175</v>
      </c>
    </row>
    <row r="60" spans="1:25" x14ac:dyDescent="0.25">
      <c r="A60">
        <v>57</v>
      </c>
      <c r="B60" t="s">
        <v>404</v>
      </c>
      <c r="C60">
        <v>1.15E-2</v>
      </c>
      <c r="D60">
        <v>3.3399999999999999E-2</v>
      </c>
      <c r="E60">
        <v>1.0999999999999999E-2</v>
      </c>
      <c r="F60">
        <v>4.9799999999999997E-2</v>
      </c>
      <c r="G60">
        <v>-0.13239999999999999</v>
      </c>
      <c r="H60">
        <v>-4.9200000000000001E-2</v>
      </c>
      <c r="I60">
        <v>7.7399999999999997E-2</v>
      </c>
      <c r="J60">
        <v>1.55</v>
      </c>
      <c r="K60">
        <v>42.61</v>
      </c>
      <c r="L60">
        <v>0.94</v>
      </c>
      <c r="M60">
        <v>40.200000000000003</v>
      </c>
      <c r="N60">
        <v>823.43</v>
      </c>
      <c r="O60" t="s">
        <v>1176</v>
      </c>
      <c r="P60">
        <v>12.71</v>
      </c>
      <c r="Q60" t="s">
        <v>675</v>
      </c>
      <c r="R60">
        <v>0.54</v>
      </c>
      <c r="S60">
        <v>2.75</v>
      </c>
      <c r="T60">
        <v>72.77</v>
      </c>
      <c r="U60" t="s">
        <v>1153</v>
      </c>
      <c r="V60">
        <v>4.7000000000000002E-3</v>
      </c>
      <c r="W60" t="s">
        <v>841</v>
      </c>
      <c r="X60" t="s">
        <v>817</v>
      </c>
      <c r="Y60" t="s">
        <v>1177</v>
      </c>
    </row>
    <row r="61" spans="1:25" x14ac:dyDescent="0.25">
      <c r="A61">
        <v>58</v>
      </c>
      <c r="B61" t="s">
        <v>405</v>
      </c>
      <c r="C61">
        <v>-1.2999999999999999E-2</v>
      </c>
      <c r="D61">
        <v>-4.8500000000000001E-2</v>
      </c>
      <c r="E61">
        <v>-0.1381</v>
      </c>
      <c r="F61">
        <v>-0.15770000000000001</v>
      </c>
      <c r="G61">
        <v>-9.7000000000000003E-2</v>
      </c>
      <c r="H61">
        <v>-7.9899999999999999E-2</v>
      </c>
      <c r="I61">
        <v>-0.1012</v>
      </c>
      <c r="J61">
        <v>1.96</v>
      </c>
      <c r="K61">
        <v>8.0399999999999991</v>
      </c>
      <c r="L61">
        <v>0.88</v>
      </c>
      <c r="M61">
        <v>7.06</v>
      </c>
      <c r="N61">
        <v>482.83</v>
      </c>
      <c r="O61" t="s">
        <v>1178</v>
      </c>
      <c r="P61">
        <v>19.899999999999999</v>
      </c>
      <c r="Q61" t="s">
        <v>819</v>
      </c>
      <c r="R61">
        <v>1.93</v>
      </c>
      <c r="S61">
        <v>57.22</v>
      </c>
      <c r="T61">
        <v>116.59</v>
      </c>
      <c r="U61" t="s">
        <v>1179</v>
      </c>
      <c r="V61">
        <v>0.10249999999999999</v>
      </c>
      <c r="W61" t="s">
        <v>1180</v>
      </c>
      <c r="X61" t="s">
        <v>697</v>
      </c>
      <c r="Y61" t="s">
        <v>1181</v>
      </c>
    </row>
    <row r="62" spans="1:25" x14ac:dyDescent="0.25">
      <c r="A62">
        <v>59</v>
      </c>
      <c r="B62" t="s">
        <v>406</v>
      </c>
      <c r="C62">
        <v>-1.35E-2</v>
      </c>
      <c r="D62">
        <v>-2.8299999999999999E-2</v>
      </c>
      <c r="E62">
        <v>2.7400000000000001E-2</v>
      </c>
      <c r="F62">
        <v>-2.46E-2</v>
      </c>
      <c r="G62">
        <v>-6.54E-2</v>
      </c>
      <c r="H62">
        <v>2.0799999999999999E-2</v>
      </c>
      <c r="I62">
        <v>2.0999999999999999E-3</v>
      </c>
      <c r="J62">
        <v>2.1</v>
      </c>
      <c r="K62">
        <v>94.84</v>
      </c>
      <c r="L62">
        <v>0.73</v>
      </c>
      <c r="M62">
        <v>69.7</v>
      </c>
      <c r="N62">
        <v>802.4</v>
      </c>
      <c r="O62" t="s">
        <v>699</v>
      </c>
      <c r="P62">
        <v>20.66</v>
      </c>
      <c r="Q62" t="s">
        <v>1182</v>
      </c>
      <c r="R62">
        <v>3.05</v>
      </c>
      <c r="S62">
        <v>7.64</v>
      </c>
      <c r="T62">
        <v>28.84</v>
      </c>
      <c r="U62" t="s">
        <v>1183</v>
      </c>
      <c r="V62">
        <v>0.16220000000000001</v>
      </c>
      <c r="W62" t="s">
        <v>820</v>
      </c>
      <c r="X62" t="s">
        <v>952</v>
      </c>
      <c r="Y62" t="s">
        <v>1184</v>
      </c>
    </row>
    <row r="63" spans="1:25" x14ac:dyDescent="0.25">
      <c r="A63">
        <v>60</v>
      </c>
      <c r="B63" t="s">
        <v>407</v>
      </c>
      <c r="C63">
        <v>-1.1999999999999999E-3</v>
      </c>
      <c r="D63">
        <v>1E-4</v>
      </c>
      <c r="E63">
        <v>-5.96E-2</v>
      </c>
      <c r="F63">
        <v>-0.1056</v>
      </c>
      <c r="G63">
        <v>-1.5E-3</v>
      </c>
      <c r="H63">
        <v>-4.3999999999999997E-2</v>
      </c>
      <c r="I63">
        <v>-2.5000000000000001E-2</v>
      </c>
      <c r="J63">
        <v>2.4900000000000002</v>
      </c>
      <c r="K63">
        <v>13.89</v>
      </c>
      <c r="L63">
        <v>0.9</v>
      </c>
      <c r="M63">
        <v>12.54</v>
      </c>
      <c r="N63">
        <v>208.91</v>
      </c>
      <c r="O63" t="s">
        <v>966</v>
      </c>
      <c r="P63">
        <v>20.97</v>
      </c>
      <c r="Q63" t="s">
        <v>742</v>
      </c>
      <c r="R63">
        <v>1.5</v>
      </c>
      <c r="S63">
        <v>5.73</v>
      </c>
      <c r="T63">
        <v>34.92</v>
      </c>
      <c r="U63" t="s">
        <v>1185</v>
      </c>
      <c r="V63">
        <v>0.16109999999999999</v>
      </c>
      <c r="W63" t="s">
        <v>821</v>
      </c>
      <c r="X63" t="s">
        <v>822</v>
      </c>
      <c r="Y63" t="s">
        <v>1186</v>
      </c>
    </row>
    <row r="64" spans="1:25" x14ac:dyDescent="0.25">
      <c r="A64">
        <v>61</v>
      </c>
      <c r="B64" t="s">
        <v>408</v>
      </c>
      <c r="C64">
        <v>-1.03E-2</v>
      </c>
      <c r="D64">
        <v>-2.7000000000000001E-3</v>
      </c>
      <c r="E64">
        <v>-0.10639999999999999</v>
      </c>
      <c r="F64">
        <v>-5.4800000000000001E-2</v>
      </c>
      <c r="G64">
        <v>-4.5999999999999999E-3</v>
      </c>
      <c r="H64">
        <v>4.9200000000000001E-2</v>
      </c>
      <c r="I64">
        <v>-2.0299999999999999E-2</v>
      </c>
      <c r="J64">
        <v>2.1</v>
      </c>
      <c r="K64">
        <v>210.94</v>
      </c>
      <c r="L64">
        <v>0.8</v>
      </c>
      <c r="M64">
        <v>168.34</v>
      </c>
      <c r="N64">
        <v>998.95</v>
      </c>
      <c r="O64" t="s">
        <v>1187</v>
      </c>
      <c r="P64">
        <v>19.47</v>
      </c>
      <c r="Q64" t="s">
        <v>1188</v>
      </c>
      <c r="R64">
        <v>2.6</v>
      </c>
      <c r="S64">
        <v>5.0599999999999996</v>
      </c>
      <c r="T64">
        <v>16.97</v>
      </c>
      <c r="U64" t="s">
        <v>1189</v>
      </c>
      <c r="V64">
        <v>6.9599999999999995E-2</v>
      </c>
      <c r="W64" t="s">
        <v>757</v>
      </c>
      <c r="X64" t="s">
        <v>661</v>
      </c>
      <c r="Y64" t="s">
        <v>1190</v>
      </c>
    </row>
    <row r="65" spans="1:25" x14ac:dyDescent="0.25">
      <c r="A65">
        <v>62</v>
      </c>
      <c r="B65" t="s">
        <v>701</v>
      </c>
      <c r="C65">
        <v>5.4000000000000003E-3</v>
      </c>
      <c r="D65">
        <v>3.04E-2</v>
      </c>
      <c r="E65">
        <v>-4.2900000000000001E-2</v>
      </c>
      <c r="F65">
        <v>2.5000000000000001E-3</v>
      </c>
      <c r="G65">
        <v>1.67E-2</v>
      </c>
      <c r="H65">
        <v>0.1673</v>
      </c>
      <c r="I65">
        <v>2.7400000000000001E-2</v>
      </c>
      <c r="J65">
        <v>1.54</v>
      </c>
      <c r="K65">
        <v>1.28</v>
      </c>
      <c r="L65">
        <v>1.1100000000000001</v>
      </c>
      <c r="M65">
        <v>1.42</v>
      </c>
      <c r="N65">
        <v>35.32</v>
      </c>
      <c r="O65" t="s">
        <v>1191</v>
      </c>
      <c r="P65">
        <v>148.61000000000001</v>
      </c>
      <c r="Q65" t="s">
        <v>691</v>
      </c>
      <c r="R65">
        <v>3.27</v>
      </c>
      <c r="S65">
        <v>5.21</v>
      </c>
      <c r="T65">
        <v>6.93</v>
      </c>
      <c r="U65" t="s">
        <v>1192</v>
      </c>
      <c r="V65">
        <v>0.5776</v>
      </c>
      <c r="W65" t="s">
        <v>824</v>
      </c>
      <c r="X65" t="s">
        <v>738</v>
      </c>
      <c r="Y65" t="s">
        <v>1193</v>
      </c>
    </row>
    <row r="66" spans="1:25" x14ac:dyDescent="0.25">
      <c r="A66">
        <v>63</v>
      </c>
      <c r="B66" t="s">
        <v>409</v>
      </c>
      <c r="C66">
        <v>-8.0000000000000004E-4</v>
      </c>
      <c r="D66">
        <v>5.1900000000000002E-2</v>
      </c>
      <c r="E66">
        <v>8.5999999999999993E-2</v>
      </c>
      <c r="F66">
        <v>0.12670000000000001</v>
      </c>
      <c r="G66">
        <v>0.14990000000000001</v>
      </c>
      <c r="H66">
        <v>0.2581</v>
      </c>
      <c r="I66">
        <v>0.13950000000000001</v>
      </c>
      <c r="J66">
        <v>2.62</v>
      </c>
      <c r="K66">
        <v>18.41</v>
      </c>
      <c r="L66">
        <v>1.21</v>
      </c>
      <c r="M66">
        <v>22.29</v>
      </c>
      <c r="N66">
        <v>2398.2800000000002</v>
      </c>
      <c r="O66" t="s">
        <v>657</v>
      </c>
      <c r="P66">
        <v>39.39</v>
      </c>
      <c r="Q66" t="s">
        <v>1194</v>
      </c>
      <c r="R66">
        <v>2.76</v>
      </c>
      <c r="S66">
        <v>3.16</v>
      </c>
      <c r="T66">
        <v>3.59</v>
      </c>
      <c r="U66" t="s">
        <v>953</v>
      </c>
      <c r="V66">
        <v>4.65E-2</v>
      </c>
      <c r="W66" t="s">
        <v>826</v>
      </c>
      <c r="X66" t="s">
        <v>827</v>
      </c>
      <c r="Y66" t="s">
        <v>1195</v>
      </c>
    </row>
    <row r="67" spans="1:25" x14ac:dyDescent="0.25">
      <c r="A67">
        <v>64</v>
      </c>
      <c r="B67" t="s">
        <v>410</v>
      </c>
      <c r="C67">
        <v>-6.0000000000000001E-3</v>
      </c>
      <c r="D67">
        <v>3.61E-2</v>
      </c>
      <c r="E67">
        <v>1.29E-2</v>
      </c>
      <c r="F67">
        <v>1.23E-2</v>
      </c>
      <c r="G67">
        <v>7.0599999999999996E-2</v>
      </c>
      <c r="H67">
        <v>0.1658</v>
      </c>
      <c r="I67">
        <v>2.8199999999999999E-2</v>
      </c>
      <c r="J67">
        <v>2.31</v>
      </c>
      <c r="K67">
        <v>20.95</v>
      </c>
      <c r="L67">
        <v>0.9</v>
      </c>
      <c r="M67">
        <v>18.75</v>
      </c>
      <c r="N67">
        <v>294.56</v>
      </c>
      <c r="O67" t="s">
        <v>828</v>
      </c>
      <c r="P67">
        <v>8.51</v>
      </c>
      <c r="Q67" t="s">
        <v>708</v>
      </c>
      <c r="R67">
        <v>1.04</v>
      </c>
      <c r="S67">
        <v>1.61</v>
      </c>
      <c r="T67">
        <v>15175.76</v>
      </c>
      <c r="U67" t="s">
        <v>829</v>
      </c>
      <c r="V67">
        <v>3.27E-2</v>
      </c>
      <c r="W67" t="s">
        <v>830</v>
      </c>
      <c r="X67" t="s">
        <v>831</v>
      </c>
      <c r="Y67" t="s">
        <v>1196</v>
      </c>
    </row>
    <row r="68" spans="1:25" x14ac:dyDescent="0.25">
      <c r="A68">
        <v>65</v>
      </c>
      <c r="B68" t="s">
        <v>411</v>
      </c>
      <c r="C68">
        <v>-1.5699999999999999E-2</v>
      </c>
      <c r="D68">
        <v>2.1299999999999999E-2</v>
      </c>
      <c r="E68">
        <v>7.1499999999999994E-2</v>
      </c>
      <c r="F68">
        <v>7.3599999999999999E-2</v>
      </c>
      <c r="G68">
        <v>8.5400000000000004E-2</v>
      </c>
      <c r="H68">
        <v>0.2341</v>
      </c>
      <c r="I68">
        <v>8.8099999999999998E-2</v>
      </c>
      <c r="J68">
        <v>2.2400000000000002</v>
      </c>
      <c r="K68">
        <v>23.86</v>
      </c>
      <c r="L68">
        <v>0.97</v>
      </c>
      <c r="M68">
        <v>23.26</v>
      </c>
      <c r="N68">
        <v>633.80999999999995</v>
      </c>
      <c r="O68" t="s">
        <v>1197</v>
      </c>
      <c r="P68">
        <v>13.4</v>
      </c>
      <c r="Q68" t="s">
        <v>1198</v>
      </c>
      <c r="R68">
        <v>1.52</v>
      </c>
      <c r="S68">
        <v>2.4</v>
      </c>
      <c r="U68" t="s">
        <v>1199</v>
      </c>
      <c r="V68">
        <v>0.13550000000000001</v>
      </c>
      <c r="W68" t="s">
        <v>833</v>
      </c>
      <c r="X68" t="s">
        <v>811</v>
      </c>
      <c r="Y68" t="s">
        <v>1200</v>
      </c>
    </row>
    <row r="69" spans="1:25" x14ac:dyDescent="0.25">
      <c r="A69">
        <v>66</v>
      </c>
      <c r="B69" t="s">
        <v>412</v>
      </c>
      <c r="C69">
        <v>-1.3100000000000001E-2</v>
      </c>
      <c r="D69">
        <v>1.2699999999999999E-2</v>
      </c>
      <c r="E69">
        <v>3.0200000000000001E-2</v>
      </c>
      <c r="F69">
        <v>-6.1600000000000002E-2</v>
      </c>
      <c r="G69">
        <v>-6.6299999999999998E-2</v>
      </c>
      <c r="H69">
        <v>6.6E-3</v>
      </c>
      <c r="I69">
        <v>-4.82E-2</v>
      </c>
      <c r="J69">
        <v>2.08</v>
      </c>
      <c r="K69">
        <v>2.93</v>
      </c>
      <c r="L69">
        <v>0.99</v>
      </c>
      <c r="M69">
        <v>2.9</v>
      </c>
      <c r="N69">
        <v>45.01</v>
      </c>
      <c r="O69" t="s">
        <v>1201</v>
      </c>
      <c r="P69">
        <v>6.55</v>
      </c>
      <c r="Q69" t="s">
        <v>760</v>
      </c>
      <c r="R69">
        <v>0.79</v>
      </c>
      <c r="S69">
        <v>1.1499999999999999</v>
      </c>
      <c r="U69" t="s">
        <v>666</v>
      </c>
      <c r="V69">
        <v>4.24E-2</v>
      </c>
      <c r="W69" t="s">
        <v>1202</v>
      </c>
      <c r="X69" t="s">
        <v>1203</v>
      </c>
      <c r="Y69" t="s">
        <v>1204</v>
      </c>
    </row>
    <row r="70" spans="1:25" x14ac:dyDescent="0.25">
      <c r="A70">
        <v>67</v>
      </c>
      <c r="B70" t="s">
        <v>413</v>
      </c>
      <c r="C70">
        <v>-4.4999999999999997E-3</v>
      </c>
      <c r="D70">
        <v>2.7900000000000001E-2</v>
      </c>
      <c r="E70">
        <v>2.07E-2</v>
      </c>
      <c r="F70">
        <v>1E-3</v>
      </c>
      <c r="G70">
        <v>1.1299999999999999E-2</v>
      </c>
      <c r="H70">
        <v>0.17630000000000001</v>
      </c>
      <c r="I70">
        <v>4.7699999999999999E-2</v>
      </c>
      <c r="J70">
        <v>2.13</v>
      </c>
      <c r="K70">
        <v>10.29</v>
      </c>
      <c r="L70">
        <v>1.1100000000000001</v>
      </c>
      <c r="M70">
        <v>11.46</v>
      </c>
      <c r="N70">
        <v>83.11</v>
      </c>
      <c r="O70" t="s">
        <v>834</v>
      </c>
      <c r="P70">
        <v>10.94</v>
      </c>
      <c r="Q70" t="s">
        <v>664</v>
      </c>
      <c r="R70">
        <v>2.12</v>
      </c>
      <c r="S70">
        <v>1.65</v>
      </c>
      <c r="T70">
        <v>153.84</v>
      </c>
      <c r="U70" t="s">
        <v>954</v>
      </c>
      <c r="V70">
        <v>4.6899999999999997E-2</v>
      </c>
      <c r="W70" t="s">
        <v>1205</v>
      </c>
      <c r="X70" t="s">
        <v>790</v>
      </c>
      <c r="Y70" t="s">
        <v>1206</v>
      </c>
    </row>
    <row r="71" spans="1:25" x14ac:dyDescent="0.25">
      <c r="A71">
        <v>68</v>
      </c>
      <c r="B71" t="s">
        <v>414</v>
      </c>
      <c r="C71">
        <v>-1E-3</v>
      </c>
      <c r="D71">
        <v>-4.1000000000000003E-3</v>
      </c>
      <c r="E71">
        <v>2.23E-2</v>
      </c>
      <c r="F71">
        <v>9.5200000000000007E-2</v>
      </c>
      <c r="G71">
        <v>6.4799999999999996E-2</v>
      </c>
      <c r="H71">
        <v>0.20699999999999999</v>
      </c>
      <c r="I71">
        <v>0.1022</v>
      </c>
      <c r="J71">
        <v>2.39</v>
      </c>
      <c r="K71">
        <v>18.78</v>
      </c>
      <c r="L71">
        <v>0.53</v>
      </c>
      <c r="M71">
        <v>9.8699999999999992</v>
      </c>
      <c r="N71">
        <v>387.36</v>
      </c>
      <c r="O71" t="s">
        <v>955</v>
      </c>
      <c r="P71">
        <v>22.72</v>
      </c>
      <c r="Q71" t="s">
        <v>700</v>
      </c>
      <c r="R71">
        <v>4.9000000000000004</v>
      </c>
      <c r="S71">
        <v>6.56</v>
      </c>
      <c r="T71">
        <v>15.67</v>
      </c>
      <c r="U71" t="s">
        <v>956</v>
      </c>
      <c r="V71">
        <v>0.16209999999999999</v>
      </c>
      <c r="W71" t="s">
        <v>1207</v>
      </c>
      <c r="X71" t="s">
        <v>726</v>
      </c>
      <c r="Y71" t="s">
        <v>1208</v>
      </c>
    </row>
    <row r="72" spans="1:25" x14ac:dyDescent="0.25">
      <c r="A72">
        <v>69</v>
      </c>
      <c r="B72" t="s">
        <v>415</v>
      </c>
      <c r="C72">
        <v>2.8999999999999998E-3</v>
      </c>
      <c r="D72">
        <v>1.6199999999999999E-2</v>
      </c>
      <c r="E72">
        <v>-2.3199999999999998E-2</v>
      </c>
      <c r="F72">
        <v>-9.7600000000000006E-2</v>
      </c>
      <c r="G72">
        <v>-8.9800000000000005E-2</v>
      </c>
      <c r="H72">
        <v>-0.13850000000000001</v>
      </c>
      <c r="I72">
        <v>-6.9000000000000006E-2</v>
      </c>
      <c r="J72">
        <v>2.15</v>
      </c>
      <c r="K72">
        <v>24.59</v>
      </c>
      <c r="L72">
        <v>0.85</v>
      </c>
      <c r="M72">
        <v>20.8</v>
      </c>
      <c r="N72">
        <v>232.54</v>
      </c>
      <c r="O72" t="s">
        <v>1209</v>
      </c>
      <c r="P72">
        <v>13.52</v>
      </c>
      <c r="Q72" t="s">
        <v>658</v>
      </c>
      <c r="R72">
        <v>0.92</v>
      </c>
      <c r="S72">
        <v>3.6</v>
      </c>
      <c r="T72">
        <v>12.74</v>
      </c>
      <c r="U72" t="s">
        <v>1210</v>
      </c>
      <c r="V72">
        <v>0.17780000000000001</v>
      </c>
      <c r="W72" t="s">
        <v>836</v>
      </c>
      <c r="X72" t="s">
        <v>837</v>
      </c>
      <c r="Y72" t="s">
        <v>1211</v>
      </c>
    </row>
    <row r="73" spans="1:25" x14ac:dyDescent="0.25">
      <c r="A73">
        <v>70</v>
      </c>
      <c r="B73" t="s">
        <v>416</v>
      </c>
      <c r="C73">
        <v>-2.86E-2</v>
      </c>
      <c r="D73">
        <v>-2.0500000000000001E-2</v>
      </c>
      <c r="E73">
        <v>-0.16159999999999999</v>
      </c>
      <c r="F73">
        <v>-0.11509999999999999</v>
      </c>
      <c r="G73">
        <v>8.09E-2</v>
      </c>
      <c r="H73">
        <v>0.1628</v>
      </c>
      <c r="I73">
        <v>-8.0500000000000002E-2</v>
      </c>
      <c r="J73">
        <v>1.54</v>
      </c>
      <c r="K73">
        <v>226.85</v>
      </c>
      <c r="L73">
        <v>1.29</v>
      </c>
      <c r="M73">
        <v>293.13</v>
      </c>
      <c r="N73">
        <v>5794.89</v>
      </c>
      <c r="O73" t="s">
        <v>1212</v>
      </c>
      <c r="P73">
        <v>30.1</v>
      </c>
      <c r="Q73" t="s">
        <v>1213</v>
      </c>
      <c r="R73">
        <v>6</v>
      </c>
      <c r="S73">
        <v>10.56</v>
      </c>
      <c r="T73">
        <v>17.02</v>
      </c>
      <c r="U73" t="s">
        <v>1214</v>
      </c>
      <c r="V73">
        <v>0.27260000000000001</v>
      </c>
      <c r="W73" t="s">
        <v>1215</v>
      </c>
      <c r="X73" t="s">
        <v>1216</v>
      </c>
      <c r="Y73" t="s">
        <v>1217</v>
      </c>
    </row>
    <row r="74" spans="1:25" x14ac:dyDescent="0.25">
      <c r="A74">
        <v>71</v>
      </c>
      <c r="B74" t="s">
        <v>417</v>
      </c>
      <c r="C74">
        <v>-1.9699999999999999E-2</v>
      </c>
      <c r="D74">
        <v>-4.3E-3</v>
      </c>
      <c r="E74">
        <v>-0.10970000000000001</v>
      </c>
      <c r="F74">
        <v>-6.8400000000000002E-2</v>
      </c>
      <c r="G74">
        <v>0.1118</v>
      </c>
      <c r="H74">
        <v>0.16450000000000001</v>
      </c>
      <c r="I74">
        <v>-2.1600000000000001E-2</v>
      </c>
      <c r="J74">
        <v>1.31</v>
      </c>
      <c r="K74">
        <v>154.68</v>
      </c>
      <c r="L74">
        <v>0.88</v>
      </c>
      <c r="M74">
        <v>135.43</v>
      </c>
      <c r="N74">
        <v>2915.34</v>
      </c>
      <c r="O74" t="s">
        <v>1218</v>
      </c>
      <c r="P74">
        <v>20.57</v>
      </c>
      <c r="Q74" t="s">
        <v>707</v>
      </c>
      <c r="R74">
        <v>2.57</v>
      </c>
      <c r="S74">
        <v>5.5</v>
      </c>
      <c r="T74">
        <v>9.6199999999999992</v>
      </c>
      <c r="U74" t="s">
        <v>1219</v>
      </c>
      <c r="V74">
        <v>0.30859999999999999</v>
      </c>
      <c r="W74" t="s">
        <v>1220</v>
      </c>
      <c r="X74" t="s">
        <v>1221</v>
      </c>
      <c r="Y74" t="s">
        <v>1222</v>
      </c>
    </row>
    <row r="75" spans="1:25" x14ac:dyDescent="0.25">
      <c r="A75">
        <v>72</v>
      </c>
      <c r="B75" t="s">
        <v>418</v>
      </c>
      <c r="C75">
        <v>-1.0500000000000001E-2</v>
      </c>
      <c r="D75">
        <v>1.9699999999999999E-2</v>
      </c>
      <c r="E75">
        <v>-0.1028</v>
      </c>
      <c r="F75">
        <v>-5.4199999999999998E-2</v>
      </c>
      <c r="G75">
        <v>0.1149</v>
      </c>
      <c r="H75">
        <v>0.2321</v>
      </c>
      <c r="I75">
        <v>-2.3599999999999999E-2</v>
      </c>
      <c r="J75">
        <v>1.77</v>
      </c>
      <c r="K75">
        <v>52.88</v>
      </c>
      <c r="L75">
        <v>0.86</v>
      </c>
      <c r="M75">
        <v>45.68</v>
      </c>
      <c r="N75">
        <v>69.040000000000006</v>
      </c>
      <c r="O75" t="s">
        <v>1223</v>
      </c>
      <c r="P75">
        <v>18.260000000000002</v>
      </c>
      <c r="Q75" t="s">
        <v>744</v>
      </c>
      <c r="R75">
        <v>1.7</v>
      </c>
      <c r="S75">
        <v>3.71</v>
      </c>
      <c r="T75">
        <v>12.82</v>
      </c>
      <c r="U75" t="s">
        <v>671</v>
      </c>
      <c r="V75">
        <v>-0.1885</v>
      </c>
      <c r="W75" t="s">
        <v>761</v>
      </c>
      <c r="X75" t="s">
        <v>1224</v>
      </c>
      <c r="Y75" t="s">
        <v>1225</v>
      </c>
    </row>
    <row r="76" spans="1:25" x14ac:dyDescent="0.25">
      <c r="A76">
        <v>73</v>
      </c>
      <c r="B76" t="s">
        <v>419</v>
      </c>
      <c r="C76">
        <v>-2.63E-2</v>
      </c>
      <c r="D76">
        <v>-1.6899999999999998E-2</v>
      </c>
      <c r="E76">
        <v>-0.13569999999999999</v>
      </c>
      <c r="F76">
        <v>-0.1241</v>
      </c>
      <c r="G76">
        <v>6.5299999999999997E-2</v>
      </c>
      <c r="H76">
        <v>2.7199999999999998E-2</v>
      </c>
      <c r="I76">
        <v>-9.5200000000000007E-2</v>
      </c>
      <c r="J76">
        <v>2.48</v>
      </c>
      <c r="K76">
        <v>9.3800000000000008</v>
      </c>
      <c r="L76">
        <v>1.04</v>
      </c>
      <c r="M76">
        <v>9.73</v>
      </c>
      <c r="N76">
        <v>180.66</v>
      </c>
      <c r="O76" t="s">
        <v>978</v>
      </c>
      <c r="P76">
        <v>22.68</v>
      </c>
      <c r="Q76" t="s">
        <v>687</v>
      </c>
      <c r="R76">
        <v>3.13</v>
      </c>
      <c r="S76">
        <v>38.67</v>
      </c>
      <c r="T76">
        <v>27.24</v>
      </c>
      <c r="U76" t="s">
        <v>1226</v>
      </c>
      <c r="V76">
        <v>0.19309999999999999</v>
      </c>
      <c r="W76" t="s">
        <v>1227</v>
      </c>
      <c r="X76" t="s">
        <v>838</v>
      </c>
      <c r="Y76" t="s">
        <v>1228</v>
      </c>
    </row>
    <row r="77" spans="1:25" x14ac:dyDescent="0.25">
      <c r="A77">
        <v>74</v>
      </c>
      <c r="B77" t="s">
        <v>420</v>
      </c>
      <c r="C77">
        <v>2.7000000000000001E-3</v>
      </c>
      <c r="D77">
        <v>1.2699999999999999E-2</v>
      </c>
      <c r="E77">
        <v>-6.3299999999999995E-2</v>
      </c>
      <c r="F77">
        <v>-0.1525</v>
      </c>
      <c r="G77">
        <v>-0.12609999999999999</v>
      </c>
      <c r="H77">
        <v>-0.1016</v>
      </c>
      <c r="I77">
        <v>-6.13E-2</v>
      </c>
      <c r="J77">
        <v>1.8</v>
      </c>
      <c r="L77">
        <v>1.03</v>
      </c>
      <c r="N77">
        <v>19.46</v>
      </c>
      <c r="O77" t="s">
        <v>1229</v>
      </c>
      <c r="P77">
        <v>13.36</v>
      </c>
      <c r="Q77" t="s">
        <v>379</v>
      </c>
      <c r="R77">
        <v>1.29</v>
      </c>
      <c r="S77">
        <v>1.64</v>
      </c>
      <c r="T77">
        <v>9.2799999999999994</v>
      </c>
      <c r="U77" t="s">
        <v>1230</v>
      </c>
      <c r="V77">
        <v>0.28620000000000001</v>
      </c>
      <c r="W77" t="s">
        <v>379</v>
      </c>
      <c r="X77" t="s">
        <v>1231</v>
      </c>
      <c r="Y77" t="s">
        <v>1232</v>
      </c>
    </row>
    <row r="78" spans="1:25" x14ac:dyDescent="0.25">
      <c r="A78">
        <v>75</v>
      </c>
      <c r="B78" t="s">
        <v>421</v>
      </c>
      <c r="C78">
        <v>-9.5999999999999992E-3</v>
      </c>
      <c r="D78">
        <v>0</v>
      </c>
      <c r="E78">
        <v>-0.17119999999999999</v>
      </c>
      <c r="F78">
        <v>-2.3E-3</v>
      </c>
      <c r="G78">
        <v>0.1434</v>
      </c>
      <c r="H78">
        <v>1.11E-2</v>
      </c>
      <c r="I78">
        <v>-3.7499999999999999E-2</v>
      </c>
      <c r="J78">
        <v>2.0699999999999998</v>
      </c>
      <c r="K78">
        <v>14.4</v>
      </c>
      <c r="L78">
        <v>0.88</v>
      </c>
      <c r="M78">
        <v>12.69</v>
      </c>
      <c r="N78">
        <v>21.43</v>
      </c>
      <c r="O78" t="s">
        <v>1233</v>
      </c>
      <c r="P78">
        <v>12.4</v>
      </c>
      <c r="Q78" t="s">
        <v>1234</v>
      </c>
      <c r="R78">
        <v>0.99</v>
      </c>
      <c r="S78">
        <v>4.0599999999999996</v>
      </c>
      <c r="T78">
        <v>10.18</v>
      </c>
      <c r="U78" t="s">
        <v>725</v>
      </c>
      <c r="V78">
        <v>9.3899999999999997E-2</v>
      </c>
      <c r="W78" t="s">
        <v>929</v>
      </c>
      <c r="X78" t="s">
        <v>1235</v>
      </c>
      <c r="Y78" t="s">
        <v>1236</v>
      </c>
    </row>
    <row r="79" spans="1:25" x14ac:dyDescent="0.25">
      <c r="A79">
        <v>76</v>
      </c>
      <c r="B79" t="s">
        <v>422</v>
      </c>
      <c r="C79">
        <v>1E-4</v>
      </c>
      <c r="D79">
        <v>0.02</v>
      </c>
      <c r="E79">
        <v>-8.6199999999999999E-2</v>
      </c>
      <c r="F79">
        <v>-9.5600000000000004E-2</v>
      </c>
      <c r="G79">
        <v>-0.1865</v>
      </c>
      <c r="H79">
        <v>-9.4700000000000006E-2</v>
      </c>
      <c r="I79">
        <v>-7.8299999999999995E-2</v>
      </c>
      <c r="J79">
        <v>1.97</v>
      </c>
      <c r="K79">
        <v>35.4</v>
      </c>
      <c r="L79">
        <v>1.45</v>
      </c>
      <c r="M79">
        <v>51.47</v>
      </c>
      <c r="N79">
        <v>30.12</v>
      </c>
      <c r="O79" t="s">
        <v>839</v>
      </c>
      <c r="P79">
        <v>7.79</v>
      </c>
      <c r="Q79" t="s">
        <v>654</v>
      </c>
      <c r="R79">
        <v>0.93</v>
      </c>
      <c r="S79">
        <v>0.82</v>
      </c>
      <c r="T79">
        <v>4.16</v>
      </c>
      <c r="U79" t="s">
        <v>1237</v>
      </c>
      <c r="V79">
        <v>0.30890000000000001</v>
      </c>
      <c r="W79" t="s">
        <v>1238</v>
      </c>
      <c r="X79" t="s">
        <v>1239</v>
      </c>
      <c r="Y79" t="s">
        <v>1240</v>
      </c>
    </row>
    <row r="80" spans="1:25" x14ac:dyDescent="0.25">
      <c r="A80">
        <v>77</v>
      </c>
      <c r="B80" t="s">
        <v>423</v>
      </c>
      <c r="C80">
        <v>1.6999999999999999E-3</v>
      </c>
      <c r="D80">
        <v>1.5599999999999999E-2</v>
      </c>
      <c r="E80">
        <v>-2E-3</v>
      </c>
      <c r="F80">
        <v>7.7999999999999996E-3</v>
      </c>
      <c r="G80">
        <v>-0.15809999999999999</v>
      </c>
      <c r="H80">
        <v>-1.14E-2</v>
      </c>
      <c r="I80">
        <v>5.2200000000000003E-2</v>
      </c>
      <c r="J80">
        <v>1.91</v>
      </c>
      <c r="K80">
        <v>46.56</v>
      </c>
      <c r="L80">
        <v>0.84</v>
      </c>
      <c r="M80">
        <v>39.22</v>
      </c>
      <c r="N80">
        <v>202.17</v>
      </c>
      <c r="O80" t="s">
        <v>1241</v>
      </c>
      <c r="P80">
        <v>12.77</v>
      </c>
      <c r="Q80" t="s">
        <v>642</v>
      </c>
      <c r="R80">
        <v>0.88</v>
      </c>
      <c r="S80">
        <v>3.93</v>
      </c>
      <c r="T80">
        <v>14.87</v>
      </c>
      <c r="U80" t="s">
        <v>1242</v>
      </c>
      <c r="V80">
        <v>0.1115</v>
      </c>
      <c r="W80" t="s">
        <v>1243</v>
      </c>
      <c r="X80" t="s">
        <v>958</v>
      </c>
      <c r="Y80" t="s">
        <v>1244</v>
      </c>
    </row>
    <row r="81" spans="1:25" x14ac:dyDescent="0.25">
      <c r="A81">
        <v>78</v>
      </c>
      <c r="B81" t="s">
        <v>163</v>
      </c>
      <c r="C81">
        <v>-5.0000000000000001E-3</v>
      </c>
      <c r="D81">
        <v>-1.9E-3</v>
      </c>
      <c r="E81">
        <v>-5.0700000000000002E-2</v>
      </c>
      <c r="F81">
        <v>2.9899999999999999E-2</v>
      </c>
      <c r="G81">
        <v>3.2800000000000003E-2</v>
      </c>
      <c r="H81">
        <v>3.9E-2</v>
      </c>
      <c r="I81">
        <v>5.3100000000000001E-2</v>
      </c>
      <c r="J81">
        <v>1.83</v>
      </c>
      <c r="K81">
        <v>186.97</v>
      </c>
      <c r="L81">
        <v>0.7</v>
      </c>
      <c r="M81">
        <v>130.1</v>
      </c>
      <c r="N81">
        <v>946.8</v>
      </c>
      <c r="O81" t="s">
        <v>1245</v>
      </c>
      <c r="P81">
        <v>22.29</v>
      </c>
      <c r="Q81" t="s">
        <v>646</v>
      </c>
      <c r="R81">
        <v>4.2</v>
      </c>
      <c r="S81">
        <v>4.0199999999999996</v>
      </c>
      <c r="T81">
        <v>18.87</v>
      </c>
      <c r="U81" t="s">
        <v>1246</v>
      </c>
      <c r="V81">
        <v>8.0500000000000002E-2</v>
      </c>
      <c r="W81" t="s">
        <v>840</v>
      </c>
      <c r="X81" t="s">
        <v>1247</v>
      </c>
      <c r="Y81" t="s">
        <v>1248</v>
      </c>
    </row>
    <row r="82" spans="1:25" x14ac:dyDescent="0.25">
      <c r="A82">
        <v>79</v>
      </c>
      <c r="B82" t="s">
        <v>424</v>
      </c>
      <c r="C82">
        <v>0.01</v>
      </c>
      <c r="D82">
        <v>1.8499999999999999E-2</v>
      </c>
      <c r="E82">
        <v>8.1500000000000003E-2</v>
      </c>
      <c r="F82">
        <v>0.1176</v>
      </c>
      <c r="G82">
        <v>0.18140000000000001</v>
      </c>
      <c r="H82">
        <v>0.16489999999999999</v>
      </c>
      <c r="I82">
        <v>0.14230000000000001</v>
      </c>
      <c r="J82">
        <v>1.79</v>
      </c>
      <c r="K82">
        <v>10.26</v>
      </c>
      <c r="L82">
        <v>0.74</v>
      </c>
      <c r="M82">
        <v>7.57</v>
      </c>
      <c r="N82">
        <v>178.79</v>
      </c>
      <c r="O82" t="s">
        <v>1249</v>
      </c>
      <c r="P82">
        <v>16.07</v>
      </c>
      <c r="Q82" t="s">
        <v>1084</v>
      </c>
      <c r="R82">
        <v>0.2</v>
      </c>
      <c r="S82">
        <v>32.9</v>
      </c>
      <c r="T82">
        <v>19.920000000000002</v>
      </c>
      <c r="U82" t="s">
        <v>1250</v>
      </c>
      <c r="V82">
        <v>0.79249999999999998</v>
      </c>
      <c r="W82" t="s">
        <v>841</v>
      </c>
      <c r="X82" t="s">
        <v>711</v>
      </c>
      <c r="Y82" t="s">
        <v>1251</v>
      </c>
    </row>
    <row r="83" spans="1:25" x14ac:dyDescent="0.25">
      <c r="A83">
        <v>80</v>
      </c>
      <c r="B83" t="s">
        <v>425</v>
      </c>
      <c r="C83">
        <v>-2.5999999999999999E-3</v>
      </c>
      <c r="D83">
        <v>-5.0000000000000001E-3</v>
      </c>
      <c r="E83">
        <v>-9.0499999999999997E-2</v>
      </c>
      <c r="F83">
        <v>-9.8699999999999996E-2</v>
      </c>
      <c r="G83">
        <v>-9.6799999999999997E-2</v>
      </c>
      <c r="H83">
        <v>-2.3099999999999999E-2</v>
      </c>
      <c r="I83">
        <v>-6.2799999999999995E-2</v>
      </c>
      <c r="J83">
        <v>1.9</v>
      </c>
      <c r="K83">
        <v>69.95</v>
      </c>
      <c r="L83">
        <v>0.77</v>
      </c>
      <c r="M83">
        <v>53.53</v>
      </c>
      <c r="N83">
        <v>472.83</v>
      </c>
      <c r="O83" t="s">
        <v>1252</v>
      </c>
      <c r="P83">
        <v>23.69</v>
      </c>
      <c r="Q83" t="s">
        <v>724</v>
      </c>
      <c r="R83">
        <v>4.4400000000000004</v>
      </c>
      <c r="S83">
        <v>3.6</v>
      </c>
      <c r="T83">
        <v>24.62</v>
      </c>
      <c r="U83" t="s">
        <v>1253</v>
      </c>
      <c r="V83">
        <v>0.10290000000000001</v>
      </c>
      <c r="W83" t="s">
        <v>842</v>
      </c>
      <c r="X83" t="s">
        <v>740</v>
      </c>
      <c r="Y83" t="s">
        <v>1254</v>
      </c>
    </row>
    <row r="84" spans="1:25" x14ac:dyDescent="0.25">
      <c r="A84">
        <v>81</v>
      </c>
      <c r="B84" t="s">
        <v>426</v>
      </c>
      <c r="C84">
        <v>-1.6400000000000001E-2</v>
      </c>
      <c r="D84">
        <v>-1.8800000000000001E-2</v>
      </c>
      <c r="E84">
        <v>-7.9100000000000004E-2</v>
      </c>
      <c r="F84">
        <v>-5.0999999999999997E-2</v>
      </c>
      <c r="G84">
        <v>7.4700000000000003E-2</v>
      </c>
      <c r="H84">
        <v>0.3508</v>
      </c>
      <c r="I84">
        <v>-5.4999999999999997E-3</v>
      </c>
      <c r="J84">
        <v>1.73</v>
      </c>
      <c r="K84">
        <v>12</v>
      </c>
      <c r="L84">
        <v>0.48</v>
      </c>
      <c r="M84">
        <v>5.73</v>
      </c>
      <c r="N84">
        <v>39.01</v>
      </c>
      <c r="O84" t="s">
        <v>1255</v>
      </c>
      <c r="P84">
        <v>15.54</v>
      </c>
      <c r="Q84" t="s">
        <v>843</v>
      </c>
      <c r="R84">
        <v>1.68</v>
      </c>
      <c r="S84">
        <v>3.3</v>
      </c>
      <c r="T84">
        <v>14.25</v>
      </c>
      <c r="U84" t="s">
        <v>754</v>
      </c>
      <c r="V84">
        <v>0.14319999999999999</v>
      </c>
      <c r="W84" t="s">
        <v>844</v>
      </c>
      <c r="X84" t="s">
        <v>773</v>
      </c>
      <c r="Y84" t="s">
        <v>1256</v>
      </c>
    </row>
    <row r="85" spans="1:25" x14ac:dyDescent="0.25">
      <c r="A85">
        <v>82</v>
      </c>
      <c r="B85" t="s">
        <v>427</v>
      </c>
      <c r="C85">
        <v>4.0000000000000002E-4</v>
      </c>
      <c r="D85">
        <v>3.4700000000000002E-2</v>
      </c>
      <c r="E85">
        <v>-1.2999999999999999E-2</v>
      </c>
      <c r="F85">
        <v>-1.5699999999999999E-2</v>
      </c>
      <c r="G85">
        <v>-0.1101</v>
      </c>
      <c r="H85">
        <v>0.1525</v>
      </c>
      <c r="I85">
        <v>2.5000000000000001E-2</v>
      </c>
      <c r="J85">
        <v>2.85</v>
      </c>
      <c r="K85">
        <v>10.82</v>
      </c>
      <c r="L85">
        <v>0.99</v>
      </c>
      <c r="M85">
        <v>10.75</v>
      </c>
      <c r="N85">
        <v>57.91</v>
      </c>
      <c r="O85" t="s">
        <v>845</v>
      </c>
      <c r="P85">
        <v>23.51</v>
      </c>
      <c r="Q85" t="s">
        <v>846</v>
      </c>
      <c r="R85">
        <v>3.1</v>
      </c>
      <c r="S85">
        <v>4.0599999999999996</v>
      </c>
      <c r="T85">
        <v>10.46</v>
      </c>
      <c r="U85" t="s">
        <v>1257</v>
      </c>
      <c r="V85">
        <v>0.1431</v>
      </c>
      <c r="W85" t="s">
        <v>847</v>
      </c>
      <c r="X85" t="s">
        <v>930</v>
      </c>
      <c r="Y85" t="s">
        <v>874</v>
      </c>
    </row>
    <row r="86" spans="1:25" x14ac:dyDescent="0.25">
      <c r="A86">
        <v>83</v>
      </c>
      <c r="B86" t="s">
        <v>428</v>
      </c>
      <c r="C86">
        <v>8.8000000000000005E-3</v>
      </c>
      <c r="D86">
        <v>4.9599999999999998E-2</v>
      </c>
      <c r="E86">
        <v>-0.13320000000000001</v>
      </c>
      <c r="F86">
        <v>-0.17630000000000001</v>
      </c>
      <c r="G86">
        <v>-0.21110000000000001</v>
      </c>
      <c r="H86">
        <v>-0.38240000000000002</v>
      </c>
      <c r="I86">
        <v>-0.17960000000000001</v>
      </c>
      <c r="J86">
        <v>1.96</v>
      </c>
      <c r="K86">
        <v>53.5</v>
      </c>
      <c r="L86">
        <v>0.94</v>
      </c>
      <c r="M86">
        <v>50.5</v>
      </c>
      <c r="N86">
        <v>17.989999999999998</v>
      </c>
      <c r="O86" t="s">
        <v>1258</v>
      </c>
      <c r="P86">
        <v>10.73</v>
      </c>
      <c r="Q86" t="s">
        <v>1147</v>
      </c>
      <c r="R86">
        <v>0.84</v>
      </c>
      <c r="S86">
        <v>0.67</v>
      </c>
      <c r="T86">
        <v>5.33</v>
      </c>
      <c r="U86" t="s">
        <v>1259</v>
      </c>
      <c r="V86">
        <v>0.14699999999999999</v>
      </c>
      <c r="W86" t="s">
        <v>698</v>
      </c>
      <c r="X86" t="s">
        <v>710</v>
      </c>
      <c r="Y86" t="s">
        <v>1260</v>
      </c>
    </row>
    <row r="87" spans="1:25" x14ac:dyDescent="0.25">
      <c r="A87">
        <v>84</v>
      </c>
      <c r="B87" t="s">
        <v>429</v>
      </c>
      <c r="C87">
        <v>7.1000000000000004E-3</v>
      </c>
      <c r="D87">
        <v>4.2900000000000001E-2</v>
      </c>
      <c r="E87">
        <v>-1.18E-2</v>
      </c>
      <c r="F87">
        <v>-6.4999999999999997E-3</v>
      </c>
      <c r="G87">
        <v>3.5400000000000001E-2</v>
      </c>
      <c r="H87">
        <v>-8.1799999999999998E-2</v>
      </c>
      <c r="I87">
        <v>9.5999999999999992E-3</v>
      </c>
      <c r="J87">
        <v>1.82</v>
      </c>
      <c r="K87">
        <v>205.79</v>
      </c>
      <c r="L87">
        <v>0.96</v>
      </c>
      <c r="M87">
        <v>197.3</v>
      </c>
      <c r="N87">
        <v>694.09</v>
      </c>
      <c r="O87" t="s">
        <v>1261</v>
      </c>
      <c r="P87">
        <v>10.71</v>
      </c>
      <c r="Q87" t="s">
        <v>641</v>
      </c>
      <c r="R87">
        <v>2.42</v>
      </c>
      <c r="S87">
        <v>1.66</v>
      </c>
      <c r="T87">
        <v>23.09</v>
      </c>
      <c r="U87" t="s">
        <v>866</v>
      </c>
      <c r="V87">
        <v>0.19109999999999999</v>
      </c>
      <c r="W87" t="s">
        <v>782</v>
      </c>
      <c r="X87" t="s">
        <v>1262</v>
      </c>
      <c r="Y87" t="s">
        <v>1263</v>
      </c>
    </row>
    <row r="88" spans="1:25" x14ac:dyDescent="0.25">
      <c r="A88">
        <v>85</v>
      </c>
      <c r="B88" t="s">
        <v>430</v>
      </c>
      <c r="C88">
        <v>-1E-3</v>
      </c>
      <c r="D88">
        <v>4.1000000000000002E-2</v>
      </c>
      <c r="E88">
        <v>-5.8799999999999998E-2</v>
      </c>
      <c r="F88">
        <v>-4.3200000000000002E-2</v>
      </c>
      <c r="G88">
        <v>6.6699999999999995E-2</v>
      </c>
      <c r="H88">
        <v>-0.10050000000000001</v>
      </c>
      <c r="I88">
        <v>-4.4000000000000003E-3</v>
      </c>
      <c r="J88">
        <v>1.72</v>
      </c>
      <c r="K88">
        <v>78.150000000000006</v>
      </c>
      <c r="L88">
        <v>1.03</v>
      </c>
      <c r="M88">
        <v>80.41</v>
      </c>
      <c r="N88">
        <v>223.07</v>
      </c>
      <c r="O88" t="s">
        <v>871</v>
      </c>
      <c r="P88">
        <v>11.49</v>
      </c>
      <c r="Q88" t="s">
        <v>961</v>
      </c>
      <c r="R88">
        <v>1.33</v>
      </c>
      <c r="S88">
        <v>2.13</v>
      </c>
      <c r="T88">
        <v>9.6199999999999992</v>
      </c>
      <c r="U88" t="s">
        <v>736</v>
      </c>
      <c r="V88">
        <v>0.3785</v>
      </c>
      <c r="W88" t="s">
        <v>1264</v>
      </c>
      <c r="X88" t="s">
        <v>1265</v>
      </c>
      <c r="Y88" t="s">
        <v>1266</v>
      </c>
    </row>
    <row r="89" spans="1:25" x14ac:dyDescent="0.25">
      <c r="A89">
        <v>86</v>
      </c>
      <c r="B89" t="s">
        <v>431</v>
      </c>
      <c r="C89">
        <v>5.1000000000000004E-3</v>
      </c>
      <c r="D89">
        <v>4.8899999999999999E-2</v>
      </c>
      <c r="E89">
        <v>2.8799999999999999E-2</v>
      </c>
      <c r="F89">
        <v>4.9700000000000001E-2</v>
      </c>
      <c r="G89">
        <v>3.9100000000000003E-2</v>
      </c>
      <c r="H89">
        <v>4.4999999999999997E-3</v>
      </c>
      <c r="I89">
        <v>9.2100000000000001E-2</v>
      </c>
      <c r="J89">
        <v>1.86</v>
      </c>
      <c r="K89">
        <v>108.35</v>
      </c>
      <c r="L89">
        <v>0.7</v>
      </c>
      <c r="M89">
        <v>76.349999999999994</v>
      </c>
      <c r="N89">
        <v>1568.95</v>
      </c>
      <c r="O89" t="s">
        <v>1267</v>
      </c>
      <c r="P89">
        <v>9.5</v>
      </c>
      <c r="Q89" t="s">
        <v>762</v>
      </c>
      <c r="R89">
        <v>0.9</v>
      </c>
      <c r="S89">
        <v>1.51</v>
      </c>
      <c r="T89">
        <v>7.6</v>
      </c>
      <c r="U89" t="s">
        <v>1268</v>
      </c>
      <c r="V89">
        <v>0.18729999999999999</v>
      </c>
      <c r="W89" t="s">
        <v>1269</v>
      </c>
      <c r="X89" t="s">
        <v>849</v>
      </c>
      <c r="Y89" t="s">
        <v>1270</v>
      </c>
    </row>
    <row r="90" spans="1:25" x14ac:dyDescent="0.25">
      <c r="A90">
        <v>87</v>
      </c>
      <c r="B90" t="s">
        <v>432</v>
      </c>
      <c r="C90">
        <v>-2.8999999999999998E-3</v>
      </c>
      <c r="D90">
        <v>4.3700000000000003E-2</v>
      </c>
      <c r="E90">
        <v>3.2000000000000002E-3</v>
      </c>
      <c r="F90">
        <v>2.2700000000000001E-2</v>
      </c>
      <c r="G90">
        <v>0.1439</v>
      </c>
      <c r="H90">
        <v>0.29830000000000001</v>
      </c>
      <c r="I90">
        <v>3.73E-2</v>
      </c>
      <c r="J90">
        <v>2.0299999999999998</v>
      </c>
      <c r="K90">
        <v>101.27</v>
      </c>
      <c r="L90">
        <v>0.7</v>
      </c>
      <c r="M90">
        <v>70.67</v>
      </c>
      <c r="N90">
        <v>829.12</v>
      </c>
      <c r="O90" t="s">
        <v>931</v>
      </c>
      <c r="P90">
        <v>15.7</v>
      </c>
      <c r="Q90" t="s">
        <v>675</v>
      </c>
      <c r="R90">
        <v>1.85</v>
      </c>
      <c r="S90">
        <v>3.15</v>
      </c>
      <c r="T90">
        <v>37.68</v>
      </c>
      <c r="U90" t="s">
        <v>932</v>
      </c>
      <c r="V90">
        <v>9.8599999999999993E-2</v>
      </c>
      <c r="W90" t="s">
        <v>1271</v>
      </c>
      <c r="X90" t="s">
        <v>812</v>
      </c>
      <c r="Y90" t="s">
        <v>1272</v>
      </c>
    </row>
    <row r="91" spans="1:25" x14ac:dyDescent="0.25">
      <c r="A91">
        <v>88</v>
      </c>
      <c r="B91" t="s">
        <v>433</v>
      </c>
      <c r="C91">
        <v>-5.0000000000000001E-3</v>
      </c>
      <c r="D91">
        <v>6.4399999999999999E-2</v>
      </c>
      <c r="E91">
        <v>-2.8299999999999999E-2</v>
      </c>
      <c r="F91">
        <v>5.0000000000000001E-3</v>
      </c>
      <c r="G91">
        <v>-6.6600000000000006E-2</v>
      </c>
      <c r="H91">
        <v>-0.2374</v>
      </c>
      <c r="I91">
        <v>7.2400000000000006E-2</v>
      </c>
      <c r="J91">
        <v>1.88</v>
      </c>
      <c r="K91">
        <v>28.35</v>
      </c>
      <c r="L91">
        <v>1</v>
      </c>
      <c r="M91">
        <v>28.36</v>
      </c>
      <c r="N91">
        <v>177.71</v>
      </c>
      <c r="O91" t="s">
        <v>1273</v>
      </c>
      <c r="P91">
        <v>11.01</v>
      </c>
      <c r="Q91" t="s">
        <v>852</v>
      </c>
      <c r="R91">
        <v>0.28999999999999998</v>
      </c>
      <c r="S91">
        <v>1.76</v>
      </c>
      <c r="T91">
        <v>7.75</v>
      </c>
      <c r="U91" t="s">
        <v>853</v>
      </c>
      <c r="V91">
        <v>6.2600000000000003E-2</v>
      </c>
      <c r="W91" t="s">
        <v>854</v>
      </c>
      <c r="X91" t="s">
        <v>855</v>
      </c>
      <c r="Y91" t="s">
        <v>718</v>
      </c>
    </row>
    <row r="92" spans="1:25" x14ac:dyDescent="0.25">
      <c r="A92">
        <v>89</v>
      </c>
      <c r="B92" t="s">
        <v>434</v>
      </c>
      <c r="C92">
        <v>3.8E-3</v>
      </c>
      <c r="D92">
        <v>4.1200000000000001E-2</v>
      </c>
      <c r="E92">
        <v>-1E-3</v>
      </c>
      <c r="F92">
        <v>-9.4999999999999998E-3</v>
      </c>
      <c r="G92">
        <v>-1.8100000000000002E-2</v>
      </c>
      <c r="H92">
        <v>-6.6799999999999998E-2</v>
      </c>
      <c r="I92">
        <v>6.6900000000000001E-2</v>
      </c>
      <c r="J92">
        <v>2.16</v>
      </c>
      <c r="K92">
        <v>122.11</v>
      </c>
      <c r="L92">
        <v>2.06</v>
      </c>
      <c r="M92">
        <v>251.16</v>
      </c>
      <c r="N92">
        <v>291.24</v>
      </c>
      <c r="O92" t="s">
        <v>1274</v>
      </c>
      <c r="P92">
        <v>10.130000000000001</v>
      </c>
      <c r="Q92" t="s">
        <v>379</v>
      </c>
      <c r="R92">
        <v>1.79</v>
      </c>
      <c r="S92">
        <v>1.97</v>
      </c>
      <c r="T92">
        <v>9.1</v>
      </c>
      <c r="U92" t="s">
        <v>1275</v>
      </c>
      <c r="V92">
        <v>-1.8800000000000001E-2</v>
      </c>
      <c r="W92" t="s">
        <v>1276</v>
      </c>
      <c r="X92" t="s">
        <v>962</v>
      </c>
      <c r="Y92" t="s">
        <v>1277</v>
      </c>
    </row>
    <row r="93" spans="1:25" x14ac:dyDescent="0.25">
      <c r="A93">
        <v>90</v>
      </c>
      <c r="B93" t="s">
        <v>435</v>
      </c>
      <c r="C93">
        <v>1.6199999999999999E-2</v>
      </c>
      <c r="D93">
        <v>0.1003</v>
      </c>
      <c r="E93">
        <v>0.10929999999999999</v>
      </c>
      <c r="F93">
        <v>9.4899999999999998E-2</v>
      </c>
      <c r="G93">
        <v>5.7599999999999998E-2</v>
      </c>
      <c r="H93">
        <v>0.155</v>
      </c>
      <c r="I93">
        <v>0.2437</v>
      </c>
      <c r="J93">
        <v>1.81</v>
      </c>
      <c r="K93">
        <v>33.11</v>
      </c>
      <c r="L93">
        <v>1.45</v>
      </c>
      <c r="M93">
        <v>48.04</v>
      </c>
      <c r="N93">
        <v>17.670000000000002</v>
      </c>
      <c r="O93" t="s">
        <v>1278</v>
      </c>
      <c r="P93">
        <v>14.32</v>
      </c>
      <c r="Q93" t="s">
        <v>682</v>
      </c>
      <c r="R93">
        <v>2.02</v>
      </c>
      <c r="S93">
        <v>1.63</v>
      </c>
      <c r="T93">
        <v>11.29</v>
      </c>
      <c r="U93" t="s">
        <v>1279</v>
      </c>
      <c r="V93">
        <v>-2.8299999999999999E-2</v>
      </c>
      <c r="W93" t="s">
        <v>1280</v>
      </c>
      <c r="X93" t="s">
        <v>1281</v>
      </c>
      <c r="Y93" t="s">
        <v>1282</v>
      </c>
    </row>
    <row r="94" spans="1:25" x14ac:dyDescent="0.25">
      <c r="A94">
        <v>91</v>
      </c>
      <c r="B94" t="s">
        <v>436</v>
      </c>
      <c r="C94">
        <v>-6.1000000000000004E-3</v>
      </c>
      <c r="D94">
        <v>-1.26E-2</v>
      </c>
      <c r="E94">
        <v>2.0999999999999999E-3</v>
      </c>
      <c r="F94">
        <v>-7.7499999999999999E-2</v>
      </c>
      <c r="G94">
        <v>-9.9199999999999997E-2</v>
      </c>
      <c r="H94">
        <v>-2.5999999999999999E-2</v>
      </c>
      <c r="I94">
        <v>-3.8399999999999997E-2</v>
      </c>
      <c r="J94">
        <v>2.5499999999999998</v>
      </c>
      <c r="K94">
        <v>74.28</v>
      </c>
      <c r="L94">
        <v>0.76</v>
      </c>
      <c r="M94">
        <v>56.69</v>
      </c>
      <c r="N94">
        <v>264.88</v>
      </c>
      <c r="O94" t="s">
        <v>1283</v>
      </c>
      <c r="P94">
        <v>14.38</v>
      </c>
      <c r="Q94" t="s">
        <v>767</v>
      </c>
      <c r="R94">
        <v>1.25</v>
      </c>
      <c r="S94">
        <v>2</v>
      </c>
      <c r="T94">
        <v>15.92</v>
      </c>
      <c r="U94" t="s">
        <v>1284</v>
      </c>
      <c r="V94">
        <v>5.8700000000000002E-2</v>
      </c>
      <c r="W94" t="s">
        <v>1285</v>
      </c>
      <c r="X94" t="s">
        <v>1286</v>
      </c>
      <c r="Y94" t="s">
        <v>1287</v>
      </c>
    </row>
    <row r="95" spans="1:25" x14ac:dyDescent="0.25">
      <c r="A95">
        <v>92</v>
      </c>
      <c r="B95" t="s">
        <v>437</v>
      </c>
      <c r="C95">
        <v>1.1000000000000001E-3</v>
      </c>
      <c r="D95">
        <v>9.7999999999999997E-3</v>
      </c>
      <c r="E95">
        <v>-4.8099999999999997E-2</v>
      </c>
      <c r="F95">
        <v>-8.9499999999999996E-2</v>
      </c>
      <c r="G95">
        <v>-5.8599999999999999E-2</v>
      </c>
      <c r="H95">
        <v>2.0500000000000001E-2</v>
      </c>
      <c r="I95">
        <v>-5.0299999999999997E-2</v>
      </c>
      <c r="J95">
        <v>2.09</v>
      </c>
      <c r="K95">
        <v>54.12</v>
      </c>
      <c r="L95">
        <v>0.95</v>
      </c>
      <c r="M95">
        <v>51.48</v>
      </c>
      <c r="N95">
        <v>169.97</v>
      </c>
      <c r="O95" t="s">
        <v>1288</v>
      </c>
      <c r="P95">
        <v>12.52</v>
      </c>
      <c r="Q95" t="s">
        <v>705</v>
      </c>
      <c r="R95">
        <v>1.06</v>
      </c>
      <c r="S95">
        <v>2.58</v>
      </c>
      <c r="T95">
        <v>16.12</v>
      </c>
      <c r="U95" t="s">
        <v>1289</v>
      </c>
      <c r="V95">
        <v>2.8999999999999998E-3</v>
      </c>
      <c r="W95" t="s">
        <v>1290</v>
      </c>
      <c r="X95" t="s">
        <v>857</v>
      </c>
      <c r="Y95" t="s">
        <v>1291</v>
      </c>
    </row>
    <row r="96" spans="1:25" x14ac:dyDescent="0.25">
      <c r="A96">
        <v>93</v>
      </c>
      <c r="B96" t="s">
        <v>438</v>
      </c>
      <c r="C96">
        <v>6.3E-3</v>
      </c>
      <c r="D96">
        <v>1.37E-2</v>
      </c>
      <c r="E96">
        <v>-7.3499999999999996E-2</v>
      </c>
      <c r="F96">
        <v>-8.72E-2</v>
      </c>
      <c r="G96">
        <v>-2.0500000000000001E-2</v>
      </c>
      <c r="H96">
        <v>-0.14499999999999999</v>
      </c>
      <c r="I96">
        <v>-6.6400000000000001E-2</v>
      </c>
      <c r="J96">
        <v>1.6</v>
      </c>
      <c r="K96">
        <v>6.74</v>
      </c>
      <c r="L96">
        <v>0.55000000000000004</v>
      </c>
      <c r="M96">
        <v>3.68</v>
      </c>
      <c r="N96">
        <v>16.16</v>
      </c>
      <c r="O96" t="s">
        <v>1292</v>
      </c>
      <c r="P96">
        <v>6.8</v>
      </c>
      <c r="Q96" t="s">
        <v>379</v>
      </c>
      <c r="R96">
        <v>0.91</v>
      </c>
      <c r="S96">
        <v>1.87</v>
      </c>
      <c r="T96">
        <v>3.8</v>
      </c>
      <c r="U96" t="s">
        <v>1293</v>
      </c>
      <c r="V96">
        <v>-0.1399</v>
      </c>
      <c r="W96" t="s">
        <v>379</v>
      </c>
      <c r="X96" t="s">
        <v>1294</v>
      </c>
      <c r="Y96" t="s">
        <v>835</v>
      </c>
    </row>
    <row r="97" spans="1:25" x14ac:dyDescent="0.25">
      <c r="A97">
        <v>94</v>
      </c>
      <c r="B97" t="s">
        <v>439</v>
      </c>
      <c r="C97">
        <v>-2.3E-3</v>
      </c>
      <c r="D97">
        <v>-1E-3</v>
      </c>
      <c r="E97">
        <v>-1.9400000000000001E-2</v>
      </c>
      <c r="F97">
        <v>-1.47E-2</v>
      </c>
      <c r="G97">
        <v>-4.2000000000000003E-2</v>
      </c>
      <c r="H97">
        <v>0.109</v>
      </c>
      <c r="I97">
        <v>3.9100000000000003E-2</v>
      </c>
      <c r="J97">
        <v>2.13</v>
      </c>
      <c r="K97">
        <v>24.78</v>
      </c>
      <c r="L97">
        <v>0.65</v>
      </c>
      <c r="M97">
        <v>16.23</v>
      </c>
      <c r="N97">
        <v>54.77</v>
      </c>
      <c r="O97" t="s">
        <v>1295</v>
      </c>
      <c r="P97">
        <v>22.05</v>
      </c>
      <c r="Q97" t="s">
        <v>733</v>
      </c>
      <c r="R97">
        <v>3.03</v>
      </c>
      <c r="S97">
        <v>9.01</v>
      </c>
      <c r="T97">
        <v>27.33</v>
      </c>
      <c r="U97" t="s">
        <v>957</v>
      </c>
      <c r="V97">
        <v>0.13009999999999999</v>
      </c>
      <c r="W97" t="s">
        <v>858</v>
      </c>
      <c r="X97" t="s">
        <v>1296</v>
      </c>
      <c r="Y97" t="s">
        <v>694</v>
      </c>
    </row>
    <row r="98" spans="1:25" x14ac:dyDescent="0.25">
      <c r="A98">
        <v>95</v>
      </c>
      <c r="B98" t="s">
        <v>440</v>
      </c>
      <c r="C98">
        <v>-8.6E-3</v>
      </c>
      <c r="D98">
        <v>2.7000000000000001E-3</v>
      </c>
      <c r="E98">
        <v>0.1381</v>
      </c>
      <c r="F98">
        <v>0.12529999999999999</v>
      </c>
      <c r="G98">
        <v>0.20300000000000001</v>
      </c>
      <c r="H98">
        <v>-0.4526</v>
      </c>
      <c r="I98">
        <v>0.1744</v>
      </c>
      <c r="J98">
        <v>2.83</v>
      </c>
      <c r="K98">
        <v>30.51</v>
      </c>
      <c r="L98">
        <v>2.4300000000000002</v>
      </c>
      <c r="M98">
        <v>74.09</v>
      </c>
      <c r="N98">
        <v>10.14</v>
      </c>
      <c r="O98" t="s">
        <v>379</v>
      </c>
      <c r="P98">
        <v>7.84</v>
      </c>
      <c r="Q98" t="s">
        <v>379</v>
      </c>
      <c r="R98">
        <v>7.0000000000000007E-2</v>
      </c>
      <c r="S98">
        <v>0.99</v>
      </c>
      <c r="T98">
        <v>7.71</v>
      </c>
      <c r="U98" t="s">
        <v>1297</v>
      </c>
      <c r="V98">
        <v>0.4798</v>
      </c>
      <c r="W98" t="s">
        <v>859</v>
      </c>
      <c r="X98" t="s">
        <v>1298</v>
      </c>
      <c r="Y98" t="s">
        <v>1299</v>
      </c>
    </row>
    <row r="99" spans="1:25" x14ac:dyDescent="0.25">
      <c r="A99">
        <v>96</v>
      </c>
      <c r="B99" t="s">
        <v>441</v>
      </c>
      <c r="C99">
        <v>-2.9999999999999997E-4</v>
      </c>
      <c r="D99">
        <v>6.4999999999999997E-3</v>
      </c>
      <c r="E99">
        <v>-4.6800000000000001E-2</v>
      </c>
      <c r="F99">
        <v>-0.1231</v>
      </c>
      <c r="G99">
        <v>-8.4500000000000006E-2</v>
      </c>
      <c r="H99">
        <v>0.1109</v>
      </c>
      <c r="I99">
        <v>-7.7299999999999994E-2</v>
      </c>
      <c r="J99">
        <v>1.99</v>
      </c>
      <c r="K99">
        <v>9.0500000000000007</v>
      </c>
      <c r="L99">
        <v>1.03</v>
      </c>
      <c r="M99">
        <v>9.3699999999999992</v>
      </c>
      <c r="N99">
        <v>41.49</v>
      </c>
      <c r="O99" t="s">
        <v>937</v>
      </c>
      <c r="P99">
        <v>22.56</v>
      </c>
      <c r="Q99" t="s">
        <v>900</v>
      </c>
      <c r="R99">
        <v>3.71</v>
      </c>
      <c r="S99">
        <v>6.86</v>
      </c>
      <c r="T99">
        <v>23.17</v>
      </c>
      <c r="U99" t="s">
        <v>728</v>
      </c>
      <c r="V99">
        <v>-0.1401</v>
      </c>
      <c r="W99" t="s">
        <v>1300</v>
      </c>
      <c r="X99" t="s">
        <v>1301</v>
      </c>
      <c r="Y99" t="s">
        <v>1302</v>
      </c>
    </row>
    <row r="100" spans="1:25" x14ac:dyDescent="0.25">
      <c r="A100">
        <v>97</v>
      </c>
      <c r="B100" t="s">
        <v>442</v>
      </c>
      <c r="C100">
        <v>-4.8999999999999998E-3</v>
      </c>
      <c r="D100">
        <v>-9.1999999999999998E-3</v>
      </c>
      <c r="E100">
        <v>-3.0099999999999998E-2</v>
      </c>
      <c r="F100">
        <v>-6.2399999999999997E-2</v>
      </c>
      <c r="G100">
        <v>1.26E-2</v>
      </c>
      <c r="H100">
        <v>0.16420000000000001</v>
      </c>
      <c r="I100">
        <v>-3.04E-2</v>
      </c>
      <c r="J100">
        <v>2.1</v>
      </c>
      <c r="K100">
        <v>4.3</v>
      </c>
      <c r="L100">
        <v>0.99</v>
      </c>
      <c r="M100">
        <v>4.24</v>
      </c>
      <c r="N100">
        <v>22.67</v>
      </c>
      <c r="O100" t="s">
        <v>1303</v>
      </c>
      <c r="P100">
        <v>17.96</v>
      </c>
      <c r="Q100" t="s">
        <v>896</v>
      </c>
      <c r="R100">
        <v>1.66</v>
      </c>
      <c r="S100">
        <v>2.6</v>
      </c>
      <c r="T100">
        <v>13.99</v>
      </c>
      <c r="U100" t="s">
        <v>877</v>
      </c>
      <c r="V100">
        <v>0.14779999999999999</v>
      </c>
      <c r="W100" t="s">
        <v>860</v>
      </c>
      <c r="X100" t="s">
        <v>1304</v>
      </c>
      <c r="Y100" t="s">
        <v>944</v>
      </c>
    </row>
    <row r="101" spans="1:25" x14ac:dyDescent="0.25">
      <c r="A101">
        <v>98</v>
      </c>
      <c r="B101" t="s">
        <v>443</v>
      </c>
      <c r="C101">
        <v>-4.7000000000000002E-3</v>
      </c>
      <c r="D101">
        <v>1.14E-2</v>
      </c>
      <c r="E101">
        <v>-5.7200000000000001E-2</v>
      </c>
      <c r="F101">
        <v>-3.8899999999999997E-2</v>
      </c>
      <c r="G101">
        <v>-8.3799999999999999E-2</v>
      </c>
      <c r="H101">
        <v>-0.106</v>
      </c>
      <c r="I101">
        <v>-2.8999999999999998E-3</v>
      </c>
      <c r="J101">
        <v>1.96</v>
      </c>
      <c r="K101">
        <v>32.630000000000003</v>
      </c>
      <c r="L101">
        <v>0.68</v>
      </c>
      <c r="M101">
        <v>22.23</v>
      </c>
      <c r="N101">
        <v>421.06</v>
      </c>
      <c r="O101" t="s">
        <v>1305</v>
      </c>
      <c r="P101">
        <v>16.739999999999998</v>
      </c>
      <c r="Q101" t="s">
        <v>967</v>
      </c>
      <c r="R101">
        <v>4.57</v>
      </c>
      <c r="S101">
        <v>4.03</v>
      </c>
      <c r="T101">
        <v>70.989999999999995</v>
      </c>
      <c r="U101" t="s">
        <v>777</v>
      </c>
      <c r="V101">
        <v>5.8299999999999998E-2</v>
      </c>
      <c r="W101" t="s">
        <v>861</v>
      </c>
      <c r="X101" t="s">
        <v>862</v>
      </c>
      <c r="Y101" t="s">
        <v>1306</v>
      </c>
    </row>
    <row r="102" spans="1:25" x14ac:dyDescent="0.25">
      <c r="A102">
        <v>99</v>
      </c>
      <c r="B102" t="s">
        <v>444</v>
      </c>
      <c r="C102">
        <v>-9.4000000000000004E-3</v>
      </c>
      <c r="D102">
        <v>-2.12E-2</v>
      </c>
      <c r="E102">
        <v>-0.1021</v>
      </c>
      <c r="F102">
        <v>-0.15509999999999999</v>
      </c>
      <c r="G102">
        <v>-0.25159999999999999</v>
      </c>
      <c r="H102">
        <v>-0.29859999999999998</v>
      </c>
      <c r="I102">
        <v>-8.8300000000000003E-2</v>
      </c>
      <c r="J102">
        <v>2.1</v>
      </c>
      <c r="K102">
        <v>3.14</v>
      </c>
      <c r="L102">
        <v>0.34</v>
      </c>
      <c r="M102">
        <v>1.08</v>
      </c>
      <c r="N102">
        <v>8.49</v>
      </c>
      <c r="O102" t="s">
        <v>968</v>
      </c>
      <c r="P102">
        <v>10.74</v>
      </c>
      <c r="Q102" t="s">
        <v>379</v>
      </c>
      <c r="R102">
        <v>0.88</v>
      </c>
      <c r="S102">
        <v>0.93</v>
      </c>
      <c r="T102">
        <v>6.51</v>
      </c>
      <c r="U102" t="s">
        <v>755</v>
      </c>
      <c r="V102">
        <v>0.23230000000000001</v>
      </c>
      <c r="W102" t="s">
        <v>1307</v>
      </c>
      <c r="X102" t="s">
        <v>1308</v>
      </c>
      <c r="Y102" t="s">
        <v>1309</v>
      </c>
    </row>
    <row r="103" spans="1:25" x14ac:dyDescent="0.25">
      <c r="A103">
        <v>100</v>
      </c>
      <c r="B103" t="s">
        <v>445</v>
      </c>
      <c r="C103">
        <v>3.3999999999999998E-3</v>
      </c>
      <c r="D103">
        <v>3.3799999999999997E-2</v>
      </c>
      <c r="E103">
        <v>-2.12E-2</v>
      </c>
      <c r="F103">
        <v>-7.5999999999999998E-2</v>
      </c>
      <c r="G103">
        <v>-0.1135</v>
      </c>
      <c r="H103">
        <v>-1.9300000000000001E-2</v>
      </c>
      <c r="I103">
        <v>-8.0999999999999996E-3</v>
      </c>
      <c r="J103">
        <v>1.42</v>
      </c>
      <c r="L103">
        <v>0.79</v>
      </c>
      <c r="N103">
        <v>6.69</v>
      </c>
      <c r="O103" t="s">
        <v>1310</v>
      </c>
      <c r="P103">
        <v>27.87</v>
      </c>
      <c r="Q103" t="s">
        <v>379</v>
      </c>
      <c r="R103">
        <v>2.91</v>
      </c>
      <c r="S103">
        <v>1.79</v>
      </c>
      <c r="T103">
        <v>5.93</v>
      </c>
      <c r="U103" t="s">
        <v>1311</v>
      </c>
      <c r="V103">
        <v>0.19470000000000001</v>
      </c>
      <c r="W103" t="s">
        <v>379</v>
      </c>
      <c r="X103" t="s">
        <v>863</v>
      </c>
      <c r="Y103" t="s">
        <v>1312</v>
      </c>
    </row>
    <row r="104" spans="1:25" x14ac:dyDescent="0.25">
      <c r="A104">
        <v>101</v>
      </c>
      <c r="B104" t="s">
        <v>446</v>
      </c>
      <c r="C104">
        <v>-2.9100000000000001E-2</v>
      </c>
      <c r="D104">
        <v>7.1999999999999998E-3</v>
      </c>
      <c r="E104">
        <v>-2.9499999999999998E-2</v>
      </c>
      <c r="F104">
        <v>-4.7699999999999999E-2</v>
      </c>
      <c r="G104">
        <v>5.5100000000000003E-2</v>
      </c>
      <c r="H104">
        <v>0.1721</v>
      </c>
      <c r="I104">
        <v>3.5400000000000001E-2</v>
      </c>
      <c r="J104">
        <v>1.74</v>
      </c>
      <c r="K104">
        <v>99.16</v>
      </c>
      <c r="L104">
        <v>0.83</v>
      </c>
      <c r="M104">
        <v>82.54</v>
      </c>
      <c r="N104">
        <v>143.80000000000001</v>
      </c>
      <c r="O104" t="s">
        <v>1313</v>
      </c>
      <c r="P104">
        <v>21.11</v>
      </c>
      <c r="Q104" t="s">
        <v>716</v>
      </c>
      <c r="R104">
        <v>1.1499999999999999</v>
      </c>
      <c r="S104">
        <v>3</v>
      </c>
      <c r="T104">
        <v>7</v>
      </c>
      <c r="U104" t="s">
        <v>1314</v>
      </c>
      <c r="V104">
        <v>2.8E-3</v>
      </c>
      <c r="W104" t="s">
        <v>963</v>
      </c>
      <c r="X104" t="s">
        <v>1315</v>
      </c>
      <c r="Y104" t="s">
        <v>1316</v>
      </c>
    </row>
    <row r="105" spans="1:25" x14ac:dyDescent="0.25">
      <c r="A105">
        <v>102</v>
      </c>
      <c r="B105" t="s">
        <v>447</v>
      </c>
      <c r="C105">
        <v>-1.8599999999999998E-2</v>
      </c>
      <c r="D105">
        <v>-8.9999999999999993E-3</v>
      </c>
      <c r="E105">
        <v>-0.13850000000000001</v>
      </c>
      <c r="F105">
        <v>-0.25829999999999997</v>
      </c>
      <c r="G105">
        <v>-0.31019999999999998</v>
      </c>
      <c r="H105">
        <v>-0.35449999999999998</v>
      </c>
      <c r="I105">
        <v>-0.1719</v>
      </c>
      <c r="J105">
        <v>2.36</v>
      </c>
      <c r="K105">
        <v>14.16</v>
      </c>
      <c r="L105">
        <v>0.42</v>
      </c>
      <c r="M105">
        <v>5.89</v>
      </c>
      <c r="N105">
        <v>21.04</v>
      </c>
      <c r="O105" t="s">
        <v>1317</v>
      </c>
      <c r="P105">
        <v>11.37</v>
      </c>
      <c r="Q105" t="s">
        <v>969</v>
      </c>
      <c r="R105">
        <v>0.51</v>
      </c>
      <c r="S105">
        <v>1.48</v>
      </c>
      <c r="T105">
        <v>6.23</v>
      </c>
      <c r="U105" t="s">
        <v>1318</v>
      </c>
      <c r="V105">
        <v>5.21E-2</v>
      </c>
      <c r="W105" t="s">
        <v>814</v>
      </c>
      <c r="X105" t="s">
        <v>1122</v>
      </c>
      <c r="Y105" t="s">
        <v>1319</v>
      </c>
    </row>
    <row r="106" spans="1:25" x14ac:dyDescent="0.25">
      <c r="A106">
        <v>103</v>
      </c>
      <c r="B106" t="s">
        <v>448</v>
      </c>
      <c r="C106">
        <v>4.0000000000000002E-4</v>
      </c>
      <c r="D106">
        <v>1.4E-3</v>
      </c>
      <c r="E106">
        <v>5.7099999999999998E-2</v>
      </c>
      <c r="F106">
        <v>2.76E-2</v>
      </c>
      <c r="G106">
        <v>-6.1899999999999997E-2</v>
      </c>
      <c r="H106">
        <v>0.1109</v>
      </c>
      <c r="I106">
        <v>8.2400000000000001E-2</v>
      </c>
      <c r="J106">
        <v>1.86</v>
      </c>
      <c r="K106">
        <v>15.51</v>
      </c>
      <c r="L106">
        <v>1.1599999999999999</v>
      </c>
      <c r="M106">
        <v>17.989999999999998</v>
      </c>
      <c r="N106">
        <v>60.24</v>
      </c>
      <c r="O106" t="s">
        <v>1320</v>
      </c>
      <c r="P106">
        <v>15.25</v>
      </c>
      <c r="Q106" t="s">
        <v>936</v>
      </c>
      <c r="R106">
        <v>6.37</v>
      </c>
      <c r="S106">
        <v>1.27</v>
      </c>
      <c r="T106">
        <v>23.2</v>
      </c>
      <c r="U106" t="s">
        <v>1321</v>
      </c>
      <c r="V106">
        <v>9.7900000000000001E-2</v>
      </c>
      <c r="W106" t="s">
        <v>867</v>
      </c>
      <c r="X106" t="s">
        <v>868</v>
      </c>
      <c r="Y106" t="s">
        <v>766</v>
      </c>
    </row>
    <row r="107" spans="1:25" x14ac:dyDescent="0.25">
      <c r="A107">
        <v>104</v>
      </c>
      <c r="B107" t="s">
        <v>449</v>
      </c>
      <c r="C107">
        <v>-5.7999999999999996E-3</v>
      </c>
      <c r="D107">
        <v>2.4299999999999999E-2</v>
      </c>
      <c r="E107">
        <v>2.2800000000000001E-2</v>
      </c>
      <c r="F107">
        <v>0.11219999999999999</v>
      </c>
      <c r="G107">
        <v>6.2799999999999995E-2</v>
      </c>
      <c r="H107">
        <v>0.50549999999999995</v>
      </c>
      <c r="I107">
        <v>0.13700000000000001</v>
      </c>
      <c r="J107">
        <v>1.68</v>
      </c>
      <c r="K107">
        <v>37.33</v>
      </c>
      <c r="L107">
        <v>0.96</v>
      </c>
      <c r="M107">
        <v>35.729999999999997</v>
      </c>
      <c r="N107">
        <v>185.06</v>
      </c>
      <c r="O107" t="s">
        <v>1322</v>
      </c>
      <c r="P107">
        <v>53.61</v>
      </c>
      <c r="Q107" t="s">
        <v>1323</v>
      </c>
      <c r="R107">
        <v>7.48</v>
      </c>
      <c r="S107">
        <v>2.29</v>
      </c>
      <c r="T107">
        <v>28.28</v>
      </c>
      <c r="U107" t="s">
        <v>721</v>
      </c>
      <c r="V107">
        <v>-4.2900000000000001E-2</v>
      </c>
      <c r="W107" t="s">
        <v>1324</v>
      </c>
      <c r="X107" t="s">
        <v>1325</v>
      </c>
      <c r="Y107" t="s">
        <v>1326</v>
      </c>
    </row>
    <row r="108" spans="1:25" x14ac:dyDescent="0.25">
      <c r="A108">
        <v>105</v>
      </c>
      <c r="B108" t="s">
        <v>450</v>
      </c>
      <c r="C108">
        <v>-1.95E-2</v>
      </c>
      <c r="D108">
        <v>-2.0299999999999999E-2</v>
      </c>
      <c r="E108">
        <v>-9.4100000000000003E-2</v>
      </c>
      <c r="F108">
        <v>-0.19040000000000001</v>
      </c>
      <c r="G108">
        <v>-0.107</v>
      </c>
      <c r="H108">
        <v>-0.23769999999999999</v>
      </c>
      <c r="I108">
        <v>-0.13550000000000001</v>
      </c>
      <c r="J108">
        <v>2.12</v>
      </c>
      <c r="K108">
        <v>27.9</v>
      </c>
      <c r="L108">
        <v>0.95</v>
      </c>
      <c r="M108">
        <v>26.38</v>
      </c>
      <c r="N108">
        <v>31.07</v>
      </c>
      <c r="O108" t="s">
        <v>1327</v>
      </c>
      <c r="P108">
        <v>21.2</v>
      </c>
      <c r="Q108" t="s">
        <v>980</v>
      </c>
      <c r="R108">
        <v>1.35</v>
      </c>
      <c r="S108">
        <v>1.19</v>
      </c>
      <c r="T108">
        <v>9.2100000000000009</v>
      </c>
      <c r="U108" t="s">
        <v>1328</v>
      </c>
      <c r="V108">
        <v>-5.4300000000000001E-2</v>
      </c>
      <c r="W108" t="s">
        <v>1329</v>
      </c>
      <c r="X108" t="s">
        <v>869</v>
      </c>
      <c r="Y108" t="s">
        <v>1330</v>
      </c>
    </row>
    <row r="109" spans="1:25" x14ac:dyDescent="0.25">
      <c r="A109">
        <v>106</v>
      </c>
      <c r="B109" t="s">
        <v>451</v>
      </c>
      <c r="C109">
        <v>-6.8999999999999999E-3</v>
      </c>
      <c r="D109">
        <v>-2.4199999999999999E-2</v>
      </c>
      <c r="E109">
        <v>-2.8199999999999999E-2</v>
      </c>
      <c r="F109">
        <v>-2.5899999999999999E-2</v>
      </c>
      <c r="G109">
        <v>-0.159</v>
      </c>
      <c r="H109">
        <v>-7.4499999999999997E-2</v>
      </c>
      <c r="I109">
        <v>3.7699999999999997E-2</v>
      </c>
      <c r="J109">
        <v>2.13</v>
      </c>
      <c r="K109">
        <v>21.29</v>
      </c>
      <c r="L109">
        <v>0.87</v>
      </c>
      <c r="M109">
        <v>18.62</v>
      </c>
      <c r="N109">
        <v>272.07</v>
      </c>
      <c r="O109" t="s">
        <v>928</v>
      </c>
      <c r="P109">
        <v>34.47</v>
      </c>
      <c r="Q109" t="s">
        <v>1331</v>
      </c>
      <c r="R109">
        <v>10.71</v>
      </c>
      <c r="S109">
        <v>2.35</v>
      </c>
      <c r="T109">
        <v>84.38</v>
      </c>
      <c r="U109" t="s">
        <v>951</v>
      </c>
      <c r="V109">
        <v>9.6199999999999994E-2</v>
      </c>
      <c r="W109" t="s">
        <v>970</v>
      </c>
      <c r="X109" t="s">
        <v>870</v>
      </c>
      <c r="Y109" t="s">
        <v>1332</v>
      </c>
    </row>
    <row r="110" spans="1:25" x14ac:dyDescent="0.25">
      <c r="A110">
        <v>107</v>
      </c>
      <c r="B110" t="s">
        <v>452</v>
      </c>
      <c r="C110">
        <v>3.0999999999999999E-3</v>
      </c>
      <c r="D110">
        <v>2.9499999999999998E-2</v>
      </c>
      <c r="E110">
        <v>2.0999999999999999E-3</v>
      </c>
      <c r="F110">
        <v>2.81E-2</v>
      </c>
      <c r="G110">
        <v>-1.6299999999999999E-2</v>
      </c>
      <c r="H110">
        <v>4.3499999999999997E-2</v>
      </c>
      <c r="I110">
        <v>9.1700000000000004E-2</v>
      </c>
      <c r="J110">
        <v>1.94</v>
      </c>
      <c r="K110">
        <v>67.67</v>
      </c>
      <c r="L110">
        <v>0.88</v>
      </c>
      <c r="M110">
        <v>59.44</v>
      </c>
      <c r="N110">
        <v>62.94</v>
      </c>
      <c r="O110" t="s">
        <v>1333</v>
      </c>
      <c r="P110">
        <v>7.69</v>
      </c>
      <c r="Q110" t="s">
        <v>1334</v>
      </c>
      <c r="R110">
        <v>1.85</v>
      </c>
      <c r="S110">
        <v>0.92</v>
      </c>
      <c r="T110">
        <v>4.28</v>
      </c>
      <c r="U110" t="s">
        <v>1335</v>
      </c>
      <c r="V110">
        <v>-5.0900000000000001E-2</v>
      </c>
      <c r="W110" t="s">
        <v>1336</v>
      </c>
      <c r="X110" t="s">
        <v>1337</v>
      </c>
      <c r="Y110" t="s">
        <v>1338</v>
      </c>
    </row>
    <row r="111" spans="1:25" x14ac:dyDescent="0.25">
      <c r="A111">
        <v>108</v>
      </c>
      <c r="B111" t="s">
        <v>453</v>
      </c>
      <c r="C111">
        <v>-6.0000000000000001E-3</v>
      </c>
      <c r="D111">
        <v>2.0199999999999999E-2</v>
      </c>
      <c r="E111">
        <v>-2.7E-2</v>
      </c>
      <c r="F111">
        <v>-0.1153</v>
      </c>
      <c r="G111">
        <v>-0.1356</v>
      </c>
      <c r="H111">
        <v>1.83E-2</v>
      </c>
      <c r="I111">
        <v>-7.3700000000000002E-2</v>
      </c>
      <c r="J111">
        <v>2.59</v>
      </c>
      <c r="K111">
        <v>26.32</v>
      </c>
      <c r="L111">
        <v>0.88</v>
      </c>
      <c r="M111">
        <v>23.26</v>
      </c>
      <c r="N111">
        <v>80.13</v>
      </c>
      <c r="O111" t="s">
        <v>1339</v>
      </c>
      <c r="P111">
        <v>54.23</v>
      </c>
      <c r="Q111" t="s">
        <v>872</v>
      </c>
      <c r="R111">
        <v>4.07</v>
      </c>
      <c r="S111">
        <v>1.21</v>
      </c>
      <c r="T111">
        <v>9.7200000000000006</v>
      </c>
      <c r="U111" t="s">
        <v>1340</v>
      </c>
      <c r="V111">
        <v>-0.2979</v>
      </c>
      <c r="W111" t="s">
        <v>1341</v>
      </c>
      <c r="X111" t="s">
        <v>1342</v>
      </c>
      <c r="Y111" t="s">
        <v>1200</v>
      </c>
    </row>
    <row r="112" spans="1:25" x14ac:dyDescent="0.25">
      <c r="A112">
        <v>109</v>
      </c>
      <c r="B112" t="s">
        <v>454</v>
      </c>
      <c r="C112">
        <v>-1.8E-3</v>
      </c>
      <c r="D112">
        <v>2.3E-3</v>
      </c>
      <c r="E112">
        <v>1.7600000000000001E-2</v>
      </c>
      <c r="F112">
        <v>-1.7299999999999999E-2</v>
      </c>
      <c r="G112">
        <v>-7.9500000000000001E-2</v>
      </c>
      <c r="H112">
        <v>0.1303</v>
      </c>
      <c r="I112">
        <v>1.46E-2</v>
      </c>
      <c r="J112">
        <v>2.2200000000000002</v>
      </c>
      <c r="K112">
        <v>21.67</v>
      </c>
      <c r="L112">
        <v>1.07</v>
      </c>
      <c r="M112">
        <v>23.25</v>
      </c>
      <c r="N112">
        <v>205.78</v>
      </c>
      <c r="O112" t="s">
        <v>1343</v>
      </c>
      <c r="P112">
        <v>48.16</v>
      </c>
      <c r="Q112" t="s">
        <v>1344</v>
      </c>
      <c r="R112">
        <v>8.31</v>
      </c>
      <c r="S112">
        <v>2.71</v>
      </c>
      <c r="T112">
        <v>100.99</v>
      </c>
      <c r="U112" t="s">
        <v>797</v>
      </c>
      <c r="V112">
        <v>4.6899999999999997E-2</v>
      </c>
      <c r="W112" t="s">
        <v>1345</v>
      </c>
      <c r="X112" t="s">
        <v>833</v>
      </c>
      <c r="Y112" t="s">
        <v>1346</v>
      </c>
    </row>
    <row r="113" spans="1:25" x14ac:dyDescent="0.25">
      <c r="A113">
        <v>110</v>
      </c>
      <c r="B113" t="s">
        <v>455</v>
      </c>
      <c r="C113">
        <v>-3.2000000000000002E-3</v>
      </c>
      <c r="D113">
        <v>2.7000000000000001E-3</v>
      </c>
      <c r="E113">
        <v>-3.3799999999999997E-2</v>
      </c>
      <c r="F113">
        <v>-5.4699999999999999E-2</v>
      </c>
      <c r="G113">
        <v>-6.0900000000000003E-2</v>
      </c>
      <c r="H113">
        <v>0.1162</v>
      </c>
      <c r="I113">
        <v>-2.2200000000000001E-2</v>
      </c>
      <c r="J113">
        <v>2.19</v>
      </c>
      <c r="K113">
        <v>33.43</v>
      </c>
      <c r="L113">
        <v>1.01</v>
      </c>
      <c r="M113">
        <v>33.79</v>
      </c>
      <c r="N113">
        <v>217.87</v>
      </c>
      <c r="O113" t="s">
        <v>971</v>
      </c>
      <c r="P113">
        <v>31.75</v>
      </c>
      <c r="Q113" t="s">
        <v>1347</v>
      </c>
      <c r="R113">
        <v>8.41</v>
      </c>
      <c r="S113">
        <v>2.16</v>
      </c>
      <c r="T113">
        <v>39.590000000000003</v>
      </c>
      <c r="U113" t="s">
        <v>972</v>
      </c>
      <c r="V113">
        <v>-5.1000000000000004E-3</v>
      </c>
      <c r="W113" t="s">
        <v>821</v>
      </c>
      <c r="X113" t="s">
        <v>1348</v>
      </c>
      <c r="Y113" t="s">
        <v>1349</v>
      </c>
    </row>
    <row r="114" spans="1:25" x14ac:dyDescent="0.25">
      <c r="A114">
        <v>111</v>
      </c>
      <c r="B114" t="s">
        <v>456</v>
      </c>
      <c r="C114">
        <v>-2.5000000000000001E-3</v>
      </c>
      <c r="D114">
        <v>2.07E-2</v>
      </c>
      <c r="E114">
        <v>1.0699999999999999E-2</v>
      </c>
      <c r="F114">
        <v>-5.67E-2</v>
      </c>
      <c r="G114">
        <v>-8.8599999999999998E-2</v>
      </c>
      <c r="H114">
        <v>2.2599999999999999E-2</v>
      </c>
      <c r="I114">
        <v>1.1999999999999999E-3</v>
      </c>
      <c r="J114">
        <v>1.73</v>
      </c>
      <c r="K114">
        <v>24.14</v>
      </c>
      <c r="L114">
        <v>1.05</v>
      </c>
      <c r="M114">
        <v>25.3</v>
      </c>
      <c r="N114">
        <v>391.94</v>
      </c>
      <c r="O114" t="s">
        <v>1350</v>
      </c>
      <c r="P114">
        <v>36.630000000000003</v>
      </c>
      <c r="Q114" t="s">
        <v>936</v>
      </c>
      <c r="R114">
        <v>6.81</v>
      </c>
      <c r="S114">
        <v>6.48</v>
      </c>
      <c r="T114">
        <v>27.91</v>
      </c>
      <c r="U114" t="s">
        <v>1351</v>
      </c>
      <c r="V114">
        <v>4.8899999999999999E-2</v>
      </c>
      <c r="W114" t="s">
        <v>873</v>
      </c>
      <c r="X114" t="s">
        <v>1352</v>
      </c>
      <c r="Y114" t="s">
        <v>1353</v>
      </c>
    </row>
    <row r="115" spans="1:25" x14ac:dyDescent="0.25">
      <c r="A115">
        <v>112</v>
      </c>
      <c r="B115" t="s">
        <v>457</v>
      </c>
      <c r="C115">
        <v>-1.4E-2</v>
      </c>
      <c r="D115">
        <v>6.7000000000000002E-3</v>
      </c>
      <c r="E115">
        <v>-0.1351</v>
      </c>
      <c r="F115">
        <v>-0.15770000000000001</v>
      </c>
      <c r="G115">
        <v>-8.2299999999999998E-2</v>
      </c>
      <c r="H115">
        <v>-2.23E-2</v>
      </c>
      <c r="I115">
        <v>-0.105</v>
      </c>
      <c r="J115">
        <v>2.1</v>
      </c>
      <c r="K115">
        <v>23.26</v>
      </c>
      <c r="L115">
        <v>0.95</v>
      </c>
      <c r="M115">
        <v>22.05</v>
      </c>
      <c r="N115">
        <v>133.41</v>
      </c>
      <c r="O115" t="s">
        <v>926</v>
      </c>
      <c r="P115">
        <v>12.86</v>
      </c>
      <c r="Q115" t="s">
        <v>735</v>
      </c>
      <c r="R115">
        <v>1.44</v>
      </c>
      <c r="S115">
        <v>2.41</v>
      </c>
      <c r="T115">
        <v>18.22</v>
      </c>
      <c r="U115" t="s">
        <v>1354</v>
      </c>
      <c r="V115">
        <v>3.8699999999999998E-2</v>
      </c>
      <c r="W115" t="s">
        <v>723</v>
      </c>
      <c r="X115" t="s">
        <v>1315</v>
      </c>
      <c r="Y115" t="s">
        <v>1355</v>
      </c>
    </row>
    <row r="116" spans="1:25" x14ac:dyDescent="0.25">
      <c r="A116">
        <v>113</v>
      </c>
      <c r="B116" t="s">
        <v>458</v>
      </c>
      <c r="C116">
        <v>-2.3999999999999998E-3</v>
      </c>
      <c r="D116">
        <v>-2.76E-2</v>
      </c>
      <c r="E116">
        <v>-5.28E-2</v>
      </c>
      <c r="F116">
        <v>-0.1767</v>
      </c>
      <c r="G116">
        <v>-0.28689999999999999</v>
      </c>
      <c r="H116">
        <v>-0.1113</v>
      </c>
      <c r="I116">
        <v>-8.43E-2</v>
      </c>
      <c r="J116">
        <v>2.29</v>
      </c>
      <c r="K116">
        <v>19.61</v>
      </c>
      <c r="L116">
        <v>0.65</v>
      </c>
      <c r="M116">
        <v>12.75</v>
      </c>
      <c r="N116">
        <v>168.26</v>
      </c>
      <c r="O116" t="s">
        <v>1356</v>
      </c>
      <c r="P116">
        <v>8.8699999999999992</v>
      </c>
      <c r="Q116" t="s">
        <v>816</v>
      </c>
      <c r="R116">
        <v>1.03</v>
      </c>
      <c r="S116">
        <v>1.61</v>
      </c>
      <c r="T116">
        <v>9</v>
      </c>
      <c r="U116" t="s">
        <v>1357</v>
      </c>
      <c r="V116">
        <v>0.25979999999999998</v>
      </c>
      <c r="W116" t="s">
        <v>1358</v>
      </c>
      <c r="X116" t="s">
        <v>875</v>
      </c>
      <c r="Y116" t="s">
        <v>1359</v>
      </c>
    </row>
    <row r="117" spans="1:25" x14ac:dyDescent="0.25">
      <c r="A117">
        <v>114</v>
      </c>
      <c r="B117" t="s">
        <v>459</v>
      </c>
      <c r="C117">
        <v>-1.47E-2</v>
      </c>
      <c r="D117">
        <v>-1.5299999999999999E-2</v>
      </c>
      <c r="E117">
        <v>-0.10299999999999999</v>
      </c>
      <c r="F117">
        <v>-0.16600000000000001</v>
      </c>
      <c r="G117">
        <v>-2.3599999999999999E-2</v>
      </c>
      <c r="H117">
        <v>-0.1855</v>
      </c>
      <c r="I117">
        <v>-0.1177</v>
      </c>
      <c r="J117">
        <v>1.77</v>
      </c>
      <c r="K117">
        <v>34.08</v>
      </c>
      <c r="L117">
        <v>0.72</v>
      </c>
      <c r="M117">
        <v>24.46</v>
      </c>
      <c r="N117">
        <v>87.73</v>
      </c>
      <c r="O117" t="s">
        <v>876</v>
      </c>
      <c r="P117">
        <v>13.66</v>
      </c>
      <c r="Q117" t="s">
        <v>659</v>
      </c>
      <c r="R117">
        <v>1.06</v>
      </c>
      <c r="S117">
        <v>4.0199999999999996</v>
      </c>
      <c r="T117">
        <v>6.06</v>
      </c>
      <c r="U117" t="s">
        <v>877</v>
      </c>
      <c r="V117">
        <v>-1.38E-2</v>
      </c>
      <c r="W117" t="s">
        <v>1360</v>
      </c>
      <c r="X117" t="s">
        <v>1361</v>
      </c>
      <c r="Y117" t="s">
        <v>1362</v>
      </c>
    </row>
    <row r="118" spans="1:25" x14ac:dyDescent="0.25">
      <c r="A118">
        <v>115</v>
      </c>
      <c r="B118" t="s">
        <v>460</v>
      </c>
      <c r="C118">
        <v>-7.4999999999999997E-3</v>
      </c>
      <c r="D118">
        <v>-0.01</v>
      </c>
      <c r="E118">
        <v>-7.0499999999999993E-2</v>
      </c>
      <c r="F118">
        <v>-4.41E-2</v>
      </c>
      <c r="G118">
        <v>5.7000000000000002E-3</v>
      </c>
      <c r="H118">
        <v>3.2399999999999998E-2</v>
      </c>
      <c r="I118">
        <v>8.0000000000000004E-4</v>
      </c>
      <c r="J118">
        <v>2</v>
      </c>
      <c r="K118">
        <v>73.06</v>
      </c>
      <c r="L118">
        <v>0.9</v>
      </c>
      <c r="M118">
        <v>65.83</v>
      </c>
      <c r="N118">
        <v>585.70000000000005</v>
      </c>
      <c r="O118" t="s">
        <v>937</v>
      </c>
      <c r="P118">
        <v>23.68</v>
      </c>
      <c r="Q118" t="s">
        <v>745</v>
      </c>
      <c r="R118">
        <v>3.54</v>
      </c>
      <c r="S118">
        <v>23.39</v>
      </c>
      <c r="T118">
        <v>38.270000000000003</v>
      </c>
      <c r="U118" t="s">
        <v>1363</v>
      </c>
      <c r="V118">
        <v>9.3200000000000005E-2</v>
      </c>
      <c r="W118" t="s">
        <v>729</v>
      </c>
      <c r="X118" t="s">
        <v>747</v>
      </c>
      <c r="Y118" t="s">
        <v>1364</v>
      </c>
    </row>
    <row r="119" spans="1:25" x14ac:dyDescent="0.25">
      <c r="A119">
        <v>116</v>
      </c>
      <c r="B119" t="s">
        <v>461</v>
      </c>
      <c r="C119">
        <v>-1.12E-2</v>
      </c>
      <c r="D119">
        <v>5.8999999999999999E-3</v>
      </c>
      <c r="E119">
        <v>-7.8899999999999998E-2</v>
      </c>
      <c r="F119">
        <v>-8.6099999999999996E-2</v>
      </c>
      <c r="G119">
        <v>4.6399999999999997E-2</v>
      </c>
      <c r="H119">
        <v>6.0600000000000001E-2</v>
      </c>
      <c r="I119">
        <v>-3.7699999999999997E-2</v>
      </c>
      <c r="J119">
        <v>2.0699999999999998</v>
      </c>
      <c r="K119">
        <v>39.97</v>
      </c>
      <c r="L119">
        <v>0.55000000000000004</v>
      </c>
      <c r="M119">
        <v>21.79</v>
      </c>
      <c r="N119">
        <v>185.55</v>
      </c>
      <c r="O119" t="s">
        <v>1365</v>
      </c>
      <c r="P119">
        <v>18.8</v>
      </c>
      <c r="Q119" t="s">
        <v>656</v>
      </c>
      <c r="R119">
        <v>3.69</v>
      </c>
      <c r="S119">
        <v>3.27</v>
      </c>
      <c r="T119">
        <v>15.91</v>
      </c>
      <c r="U119" t="s">
        <v>1366</v>
      </c>
      <c r="V119">
        <v>7.9100000000000004E-2</v>
      </c>
      <c r="W119" t="s">
        <v>923</v>
      </c>
      <c r="X119" t="s">
        <v>1367</v>
      </c>
      <c r="Y119" t="s">
        <v>1368</v>
      </c>
    </row>
    <row r="120" spans="1:25" x14ac:dyDescent="0.25">
      <c r="A120">
        <v>117</v>
      </c>
      <c r="B120" t="s">
        <v>462</v>
      </c>
      <c r="C120">
        <v>-2.9999999999999997E-4</v>
      </c>
      <c r="D120">
        <v>1.8800000000000001E-2</v>
      </c>
      <c r="E120">
        <v>-3.5200000000000002E-2</v>
      </c>
      <c r="F120">
        <v>-8.09E-2</v>
      </c>
      <c r="G120">
        <v>-2.3800000000000002E-2</v>
      </c>
      <c r="H120">
        <v>4.3700000000000003E-2</v>
      </c>
      <c r="I120">
        <v>-4.1300000000000003E-2</v>
      </c>
      <c r="J120">
        <v>1.96</v>
      </c>
      <c r="K120">
        <v>35.78</v>
      </c>
      <c r="L120">
        <v>0.6</v>
      </c>
      <c r="M120">
        <v>21.47</v>
      </c>
      <c r="N120">
        <v>39.26</v>
      </c>
      <c r="O120" t="s">
        <v>668</v>
      </c>
      <c r="P120">
        <v>13.26</v>
      </c>
      <c r="Q120" t="s">
        <v>652</v>
      </c>
      <c r="R120">
        <v>1.72</v>
      </c>
      <c r="S120">
        <v>3.44</v>
      </c>
      <c r="T120">
        <v>11.01</v>
      </c>
      <c r="U120" t="s">
        <v>1369</v>
      </c>
      <c r="V120">
        <v>9.3700000000000006E-2</v>
      </c>
      <c r="W120" t="s">
        <v>741</v>
      </c>
      <c r="X120" t="s">
        <v>685</v>
      </c>
      <c r="Y120" t="s">
        <v>1370</v>
      </c>
    </row>
    <row r="121" spans="1:25" x14ac:dyDescent="0.25">
      <c r="A121">
        <v>118</v>
      </c>
      <c r="B121" t="s">
        <v>463</v>
      </c>
      <c r="C121">
        <v>-6.7999999999999996E-3</v>
      </c>
      <c r="D121">
        <v>5.4899999999999997E-2</v>
      </c>
      <c r="E121">
        <v>-6.4899999999999999E-2</v>
      </c>
      <c r="F121">
        <v>-1.4E-2</v>
      </c>
      <c r="G121">
        <v>-0.113</v>
      </c>
      <c r="H121">
        <v>-0.19719999999999999</v>
      </c>
      <c r="I121">
        <v>1.61E-2</v>
      </c>
      <c r="J121">
        <v>1.72</v>
      </c>
      <c r="K121">
        <v>46.07</v>
      </c>
      <c r="L121">
        <v>0.76</v>
      </c>
      <c r="M121">
        <v>34.93</v>
      </c>
      <c r="N121">
        <v>675.47</v>
      </c>
      <c r="O121" t="s">
        <v>1371</v>
      </c>
      <c r="P121">
        <v>20.36</v>
      </c>
      <c r="Q121" t="s">
        <v>878</v>
      </c>
      <c r="R121">
        <v>6.15</v>
      </c>
      <c r="S121">
        <v>8.91</v>
      </c>
      <c r="T121">
        <v>16.690000000000001</v>
      </c>
      <c r="U121" t="s">
        <v>1372</v>
      </c>
      <c r="V121">
        <v>0.2319</v>
      </c>
      <c r="W121" t="s">
        <v>879</v>
      </c>
      <c r="X121" t="s">
        <v>880</v>
      </c>
      <c r="Y121" t="s">
        <v>1373</v>
      </c>
    </row>
    <row r="122" spans="1:25" x14ac:dyDescent="0.25">
      <c r="A122">
        <v>119</v>
      </c>
      <c r="B122" t="s">
        <v>142</v>
      </c>
      <c r="C122">
        <v>-2.5700000000000001E-2</v>
      </c>
      <c r="D122">
        <v>4.3099999999999999E-2</v>
      </c>
      <c r="E122">
        <v>-0.15260000000000001</v>
      </c>
      <c r="F122">
        <v>-0.1109</v>
      </c>
      <c r="G122">
        <v>-2.5600000000000001E-2</v>
      </c>
      <c r="H122">
        <v>0.16550000000000001</v>
      </c>
      <c r="I122">
        <v>-0.12590000000000001</v>
      </c>
      <c r="J122">
        <v>1.48</v>
      </c>
      <c r="K122">
        <v>689.43</v>
      </c>
      <c r="L122">
        <v>0.93</v>
      </c>
      <c r="M122">
        <v>638.6</v>
      </c>
      <c r="N122">
        <v>5941.8</v>
      </c>
      <c r="O122" t="s">
        <v>1374</v>
      </c>
      <c r="P122">
        <v>19.27</v>
      </c>
      <c r="Q122" t="s">
        <v>704</v>
      </c>
      <c r="R122">
        <v>10.64</v>
      </c>
      <c r="S122">
        <v>8.58</v>
      </c>
      <c r="T122">
        <v>26.18</v>
      </c>
      <c r="U122" t="s">
        <v>1375</v>
      </c>
      <c r="V122">
        <v>0.55079999999999996</v>
      </c>
      <c r="W122" t="s">
        <v>1376</v>
      </c>
      <c r="X122" t="s">
        <v>1377</v>
      </c>
      <c r="Y122" t="s">
        <v>1378</v>
      </c>
    </row>
    <row r="123" spans="1:25" x14ac:dyDescent="0.25">
      <c r="A123">
        <v>120</v>
      </c>
      <c r="B123" t="s">
        <v>464</v>
      </c>
      <c r="C123">
        <v>-5.9999999999999995E-4</v>
      </c>
      <c r="D123">
        <v>0.01</v>
      </c>
      <c r="E123">
        <v>-2.6800000000000001E-2</v>
      </c>
      <c r="F123">
        <v>9.2600000000000002E-2</v>
      </c>
      <c r="G123">
        <v>0.122</v>
      </c>
      <c r="H123">
        <v>-0.35949999999999999</v>
      </c>
      <c r="I123">
        <v>-1.18E-2</v>
      </c>
      <c r="J123">
        <v>1</v>
      </c>
      <c r="K123">
        <v>18.399999999999999</v>
      </c>
      <c r="L123">
        <v>0.74</v>
      </c>
      <c r="M123">
        <v>13.62</v>
      </c>
      <c r="N123">
        <v>16.37</v>
      </c>
      <c r="O123" t="s">
        <v>1379</v>
      </c>
      <c r="Q123" t="s">
        <v>379</v>
      </c>
      <c r="R123">
        <v>7.65</v>
      </c>
      <c r="S123">
        <v>1.94</v>
      </c>
      <c r="T123">
        <v>29.56</v>
      </c>
      <c r="U123" t="s">
        <v>379</v>
      </c>
      <c r="W123" t="s">
        <v>379</v>
      </c>
      <c r="X123" t="s">
        <v>1380</v>
      </c>
      <c r="Y123" t="s">
        <v>1381</v>
      </c>
    </row>
    <row r="124" spans="1:25" x14ac:dyDescent="0.25">
      <c r="A124">
        <v>121</v>
      </c>
      <c r="B124" t="s">
        <v>465</v>
      </c>
      <c r="C124">
        <v>1.1599999999999999E-2</v>
      </c>
      <c r="D124">
        <v>0.12939999999999999</v>
      </c>
      <c r="E124">
        <v>0.2011</v>
      </c>
      <c r="F124">
        <v>0.16980000000000001</v>
      </c>
      <c r="G124">
        <v>0.1716</v>
      </c>
      <c r="H124">
        <v>0.56689999999999996</v>
      </c>
      <c r="I124">
        <v>0.30690000000000001</v>
      </c>
      <c r="J124">
        <v>1.81</v>
      </c>
      <c r="K124">
        <v>33.119999999999997</v>
      </c>
      <c r="L124">
        <v>1.37</v>
      </c>
      <c r="M124">
        <v>45.23</v>
      </c>
      <c r="N124">
        <v>7.42</v>
      </c>
      <c r="O124" t="s">
        <v>1382</v>
      </c>
      <c r="P124">
        <v>16.89</v>
      </c>
      <c r="Q124" t="s">
        <v>977</v>
      </c>
      <c r="R124">
        <v>7.11</v>
      </c>
      <c r="S124">
        <v>1.89</v>
      </c>
      <c r="T124">
        <v>8.9600000000000009</v>
      </c>
      <c r="U124" t="s">
        <v>1383</v>
      </c>
      <c r="V124">
        <v>-3.3300000000000003E-2</v>
      </c>
      <c r="W124" t="s">
        <v>1384</v>
      </c>
      <c r="X124" t="s">
        <v>1385</v>
      </c>
      <c r="Y124" t="s">
        <v>1386</v>
      </c>
    </row>
    <row r="125" spans="1:25" x14ac:dyDescent="0.25">
      <c r="A125">
        <v>122</v>
      </c>
      <c r="B125" t="s">
        <v>466</v>
      </c>
      <c r="C125">
        <v>-1.21E-2</v>
      </c>
      <c r="D125">
        <v>1.7299999999999999E-2</v>
      </c>
      <c r="E125">
        <v>-0.13800000000000001</v>
      </c>
      <c r="F125">
        <v>-0.13739999999999999</v>
      </c>
      <c r="G125">
        <v>5.4899999999999997E-2</v>
      </c>
      <c r="H125">
        <v>2.7799999999999998E-2</v>
      </c>
      <c r="I125">
        <v>-7.9699999999999993E-2</v>
      </c>
      <c r="J125">
        <v>1.79</v>
      </c>
      <c r="K125">
        <v>532.77</v>
      </c>
      <c r="L125">
        <v>0.68</v>
      </c>
      <c r="M125">
        <v>362.99</v>
      </c>
      <c r="N125">
        <v>2862.66</v>
      </c>
      <c r="O125" t="s">
        <v>1387</v>
      </c>
      <c r="P125">
        <v>29.38</v>
      </c>
      <c r="Q125" t="s">
        <v>717</v>
      </c>
      <c r="R125">
        <v>7.58</v>
      </c>
      <c r="S125">
        <v>7.25</v>
      </c>
      <c r="T125">
        <v>17.690000000000001</v>
      </c>
      <c r="U125" t="s">
        <v>793</v>
      </c>
      <c r="V125">
        <v>0.28029999999999999</v>
      </c>
      <c r="W125" t="s">
        <v>973</v>
      </c>
      <c r="X125" t="s">
        <v>884</v>
      </c>
      <c r="Y125" t="s">
        <v>1388</v>
      </c>
    </row>
    <row r="126" spans="1:25" x14ac:dyDescent="0.25">
      <c r="A126">
        <v>123</v>
      </c>
      <c r="B126" t="s">
        <v>467</v>
      </c>
      <c r="C126">
        <v>-1.5299999999999999E-2</v>
      </c>
      <c r="D126">
        <v>1.7899999999999999E-2</v>
      </c>
      <c r="E126">
        <v>-0.1045</v>
      </c>
      <c r="F126">
        <v>-0.12590000000000001</v>
      </c>
      <c r="G126">
        <v>-4.2200000000000001E-2</v>
      </c>
      <c r="H126">
        <v>-1.7399999999999999E-2</v>
      </c>
      <c r="I126">
        <v>-7.1900000000000006E-2</v>
      </c>
      <c r="J126">
        <v>1.55</v>
      </c>
      <c r="K126">
        <v>478.87</v>
      </c>
      <c r="L126">
        <v>0.79</v>
      </c>
      <c r="M126">
        <v>378.94</v>
      </c>
      <c r="N126">
        <v>4502.17</v>
      </c>
      <c r="O126" t="s">
        <v>823</v>
      </c>
      <c r="P126">
        <v>25.91</v>
      </c>
      <c r="Q126" t="s">
        <v>656</v>
      </c>
      <c r="R126">
        <v>8.7100000000000009</v>
      </c>
      <c r="S126">
        <v>9.23</v>
      </c>
      <c r="T126">
        <v>23.04</v>
      </c>
      <c r="U126" t="s">
        <v>1389</v>
      </c>
      <c r="V126">
        <v>0.1691</v>
      </c>
      <c r="W126" t="s">
        <v>882</v>
      </c>
      <c r="X126" t="s">
        <v>1390</v>
      </c>
      <c r="Y126" t="s">
        <v>1391</v>
      </c>
    </row>
    <row r="127" spans="1:25" x14ac:dyDescent="0.25">
      <c r="A127">
        <v>124</v>
      </c>
      <c r="B127" t="s">
        <v>147</v>
      </c>
      <c r="C127">
        <v>-3.3599999999999998E-2</v>
      </c>
      <c r="D127">
        <v>-2.7900000000000001E-2</v>
      </c>
      <c r="E127">
        <v>-0.1305</v>
      </c>
      <c r="F127">
        <v>-0.2046</v>
      </c>
      <c r="G127">
        <v>-0.37419999999999998</v>
      </c>
      <c r="H127">
        <v>-0.40039999999999998</v>
      </c>
      <c r="I127">
        <v>-0.15590000000000001</v>
      </c>
      <c r="J127">
        <v>1.91</v>
      </c>
      <c r="K127">
        <v>84.09</v>
      </c>
      <c r="L127">
        <v>0.77</v>
      </c>
      <c r="M127">
        <v>64.56</v>
      </c>
      <c r="N127">
        <v>36.22</v>
      </c>
      <c r="O127" t="s">
        <v>732</v>
      </c>
      <c r="P127">
        <v>8.34</v>
      </c>
      <c r="Q127" t="s">
        <v>883</v>
      </c>
      <c r="R127">
        <v>1</v>
      </c>
      <c r="S127">
        <v>1.34</v>
      </c>
      <c r="T127">
        <v>2.2999999999999998</v>
      </c>
      <c r="U127" t="s">
        <v>1392</v>
      </c>
      <c r="V127">
        <v>-5.91E-2</v>
      </c>
      <c r="W127" t="s">
        <v>1393</v>
      </c>
      <c r="X127" t="s">
        <v>884</v>
      </c>
      <c r="Y127" t="s">
        <v>1394</v>
      </c>
    </row>
    <row r="128" spans="1:25" x14ac:dyDescent="0.25">
      <c r="A128">
        <v>125</v>
      </c>
      <c r="B128" t="s">
        <v>468</v>
      </c>
      <c r="C128">
        <v>-1.0999999999999999E-2</v>
      </c>
      <c r="D128">
        <v>8.2000000000000007E-3</v>
      </c>
      <c r="E128">
        <v>-5.7299999999999997E-2</v>
      </c>
      <c r="F128">
        <v>-5.1799999999999999E-2</v>
      </c>
      <c r="G128">
        <v>-3.4299999999999997E-2</v>
      </c>
      <c r="H128">
        <v>6.0299999999999999E-2</v>
      </c>
      <c r="I128">
        <v>0.02</v>
      </c>
      <c r="J128">
        <v>2.33</v>
      </c>
      <c r="K128">
        <v>31.35</v>
      </c>
      <c r="L128">
        <v>0.72</v>
      </c>
      <c r="M128">
        <v>22.6</v>
      </c>
      <c r="N128">
        <v>385.72</v>
      </c>
      <c r="O128" t="s">
        <v>1395</v>
      </c>
      <c r="P128">
        <v>27.75</v>
      </c>
      <c r="Q128" t="s">
        <v>885</v>
      </c>
      <c r="R128">
        <v>3.77</v>
      </c>
      <c r="S128">
        <v>6.22</v>
      </c>
      <c r="T128">
        <v>31.77</v>
      </c>
      <c r="U128" t="s">
        <v>1396</v>
      </c>
      <c r="V128">
        <v>9.3299999999999994E-2</v>
      </c>
      <c r="W128" t="s">
        <v>886</v>
      </c>
      <c r="X128" t="s">
        <v>670</v>
      </c>
      <c r="Y128" t="s">
        <v>1397</v>
      </c>
    </row>
    <row r="129" spans="1:25" x14ac:dyDescent="0.25">
      <c r="A129">
        <v>126</v>
      </c>
      <c r="B129" t="s">
        <v>469</v>
      </c>
      <c r="C129">
        <v>-4.5999999999999999E-3</v>
      </c>
      <c r="D129">
        <v>-4.5999999999999999E-3</v>
      </c>
      <c r="E129">
        <v>-3.49E-2</v>
      </c>
      <c r="F129">
        <v>-3.7199999999999997E-2</v>
      </c>
      <c r="G129">
        <v>-6.3799999999999996E-2</v>
      </c>
      <c r="H129">
        <v>-3.15E-2</v>
      </c>
      <c r="I129">
        <v>2.4299999999999999E-2</v>
      </c>
      <c r="J129">
        <v>1.98</v>
      </c>
      <c r="K129">
        <v>57.48</v>
      </c>
      <c r="L129">
        <v>1.33</v>
      </c>
      <c r="M129">
        <v>76.69</v>
      </c>
      <c r="N129">
        <v>666.37</v>
      </c>
      <c r="O129" t="s">
        <v>720</v>
      </c>
      <c r="P129">
        <v>18.93</v>
      </c>
      <c r="Q129" t="s">
        <v>887</v>
      </c>
      <c r="R129">
        <v>2.38</v>
      </c>
      <c r="S129">
        <v>3.45</v>
      </c>
      <c r="T129">
        <v>21.72</v>
      </c>
      <c r="U129" t="s">
        <v>1398</v>
      </c>
      <c r="V129">
        <v>0.14580000000000001</v>
      </c>
      <c r="W129" t="s">
        <v>672</v>
      </c>
      <c r="X129" t="s">
        <v>719</v>
      </c>
      <c r="Y129" t="s">
        <v>1399</v>
      </c>
    </row>
    <row r="130" spans="1:25" x14ac:dyDescent="0.25">
      <c r="A130">
        <v>127</v>
      </c>
      <c r="B130" t="s">
        <v>470</v>
      </c>
      <c r="C130">
        <v>-1.21E-2</v>
      </c>
      <c r="D130">
        <v>2.5000000000000001E-3</v>
      </c>
      <c r="E130">
        <v>-7.6499999999999999E-2</v>
      </c>
      <c r="F130">
        <v>-0.123</v>
      </c>
      <c r="G130">
        <v>4.0000000000000001E-3</v>
      </c>
      <c r="H130">
        <v>-4.4999999999999997E-3</v>
      </c>
      <c r="I130">
        <v>-5.9900000000000002E-2</v>
      </c>
      <c r="J130">
        <v>2.12</v>
      </c>
      <c r="K130">
        <v>148.66999999999999</v>
      </c>
      <c r="L130">
        <v>0.56000000000000005</v>
      </c>
      <c r="M130">
        <v>83.46</v>
      </c>
      <c r="N130">
        <v>790.66</v>
      </c>
      <c r="O130" t="s">
        <v>1400</v>
      </c>
      <c r="P130">
        <v>19.670000000000002</v>
      </c>
      <c r="Q130" t="s">
        <v>813</v>
      </c>
      <c r="R130">
        <v>3.15</v>
      </c>
      <c r="S130">
        <v>4.58</v>
      </c>
      <c r="T130">
        <v>26.16</v>
      </c>
      <c r="U130" t="s">
        <v>1401</v>
      </c>
      <c r="V130">
        <v>3.5099999999999999E-2</v>
      </c>
      <c r="W130" t="s">
        <v>663</v>
      </c>
      <c r="X130" t="s">
        <v>1402</v>
      </c>
      <c r="Y130" t="s">
        <v>1403</v>
      </c>
    </row>
    <row r="131" spans="1:25" x14ac:dyDescent="0.25">
      <c r="A131">
        <v>128</v>
      </c>
      <c r="B131" t="s">
        <v>471</v>
      </c>
      <c r="C131">
        <v>-1.1599999999999999E-2</v>
      </c>
      <c r="D131">
        <v>-8.0000000000000004E-4</v>
      </c>
      <c r="E131">
        <v>-7.9799999999999996E-2</v>
      </c>
      <c r="F131">
        <v>-7.6100000000000001E-2</v>
      </c>
      <c r="G131">
        <v>1.5599999999999999E-2</v>
      </c>
      <c r="H131">
        <v>-1.5299999999999999E-2</v>
      </c>
      <c r="I131">
        <v>-4.3799999999999999E-2</v>
      </c>
      <c r="J131">
        <v>2.12</v>
      </c>
      <c r="K131">
        <v>93.37</v>
      </c>
      <c r="L131">
        <v>0.72</v>
      </c>
      <c r="M131">
        <v>67.39</v>
      </c>
      <c r="N131">
        <v>305.95999999999998</v>
      </c>
      <c r="O131" t="s">
        <v>759</v>
      </c>
      <c r="P131">
        <v>18.62</v>
      </c>
      <c r="Q131" t="s">
        <v>888</v>
      </c>
      <c r="R131">
        <v>1.27</v>
      </c>
      <c r="S131">
        <v>8.26</v>
      </c>
      <c r="T131">
        <v>17.649999999999999</v>
      </c>
      <c r="U131" t="s">
        <v>966</v>
      </c>
      <c r="V131">
        <v>0.18709999999999999</v>
      </c>
      <c r="W131" t="s">
        <v>890</v>
      </c>
      <c r="X131" t="s">
        <v>891</v>
      </c>
      <c r="Y131" t="s">
        <v>1404</v>
      </c>
    </row>
    <row r="132" spans="1:25" x14ac:dyDescent="0.25">
      <c r="A132">
        <v>129</v>
      </c>
      <c r="B132" t="s">
        <v>472</v>
      </c>
      <c r="C132">
        <v>1.0699999999999999E-2</v>
      </c>
      <c r="D132">
        <v>1.44E-2</v>
      </c>
      <c r="E132">
        <v>-2.2599999999999999E-2</v>
      </c>
      <c r="F132">
        <v>-0.13339999999999999</v>
      </c>
      <c r="G132">
        <v>-0.1231</v>
      </c>
      <c r="H132">
        <v>-0.2162</v>
      </c>
      <c r="I132">
        <v>-8.6400000000000005E-2</v>
      </c>
      <c r="J132">
        <v>2.57</v>
      </c>
      <c r="K132">
        <v>12.17</v>
      </c>
      <c r="L132">
        <v>0.46</v>
      </c>
      <c r="M132">
        <v>5.6</v>
      </c>
      <c r="N132">
        <v>23.66</v>
      </c>
      <c r="O132" t="s">
        <v>1405</v>
      </c>
      <c r="P132">
        <v>14.57</v>
      </c>
      <c r="Q132" t="s">
        <v>665</v>
      </c>
      <c r="R132">
        <v>0.49</v>
      </c>
      <c r="S132">
        <v>2.92</v>
      </c>
      <c r="T132">
        <v>3.83</v>
      </c>
      <c r="U132" t="s">
        <v>1406</v>
      </c>
      <c r="V132">
        <v>-4.1399999999999999E-2</v>
      </c>
      <c r="W132" t="s">
        <v>693</v>
      </c>
      <c r="X132" t="s">
        <v>1407</v>
      </c>
      <c r="Y132" t="s">
        <v>1408</v>
      </c>
    </row>
    <row r="133" spans="1:25" x14ac:dyDescent="0.25">
      <c r="A133">
        <v>130</v>
      </c>
      <c r="B133" t="s">
        <v>473</v>
      </c>
      <c r="C133">
        <v>4.8999999999999998E-3</v>
      </c>
      <c r="D133">
        <v>3.2599999999999997E-2</v>
      </c>
      <c r="E133">
        <v>1.1900000000000001E-2</v>
      </c>
      <c r="F133">
        <v>2.5100000000000001E-2</v>
      </c>
      <c r="G133">
        <v>-3.3E-3</v>
      </c>
      <c r="H133">
        <v>-0.16969999999999999</v>
      </c>
      <c r="I133">
        <v>0.14499999999999999</v>
      </c>
      <c r="J133">
        <v>2.14</v>
      </c>
      <c r="K133">
        <v>50.48</v>
      </c>
      <c r="L133">
        <v>1.91</v>
      </c>
      <c r="M133">
        <v>96.47</v>
      </c>
      <c r="N133">
        <v>145.84</v>
      </c>
      <c r="O133" t="s">
        <v>709</v>
      </c>
      <c r="P133">
        <v>10.09</v>
      </c>
      <c r="Q133" t="s">
        <v>852</v>
      </c>
      <c r="R133">
        <v>0.54</v>
      </c>
      <c r="S133">
        <v>0.84</v>
      </c>
      <c r="T133">
        <v>4.71</v>
      </c>
      <c r="U133" t="s">
        <v>1409</v>
      </c>
      <c r="V133">
        <v>0.1237</v>
      </c>
      <c r="W133" t="s">
        <v>1410</v>
      </c>
      <c r="X133" t="s">
        <v>976</v>
      </c>
      <c r="Y133" t="s">
        <v>1411</v>
      </c>
    </row>
    <row r="134" spans="1:25" x14ac:dyDescent="0.25">
      <c r="A134">
        <v>131</v>
      </c>
      <c r="B134" t="s">
        <v>474</v>
      </c>
      <c r="C134">
        <v>1.1999999999999999E-3</v>
      </c>
      <c r="D134">
        <v>1.3899999999999999E-2</v>
      </c>
      <c r="E134">
        <v>9.2999999999999992E-3</v>
      </c>
      <c r="F134">
        <v>3.8399999999999997E-2</v>
      </c>
      <c r="G134">
        <v>5.57E-2</v>
      </c>
      <c r="H134">
        <v>0.1618</v>
      </c>
      <c r="I134">
        <v>9.64E-2</v>
      </c>
      <c r="J134">
        <v>2.08</v>
      </c>
      <c r="K134">
        <v>157.09</v>
      </c>
      <c r="L134">
        <v>0.83</v>
      </c>
      <c r="M134">
        <v>129.87</v>
      </c>
      <c r="N134">
        <v>1208.23</v>
      </c>
      <c r="O134" t="s">
        <v>1412</v>
      </c>
      <c r="P134">
        <v>11.91</v>
      </c>
      <c r="Q134" t="s">
        <v>892</v>
      </c>
      <c r="R134">
        <v>1.41</v>
      </c>
      <c r="S134">
        <v>1.97</v>
      </c>
      <c r="T134">
        <v>14.72</v>
      </c>
      <c r="U134" t="s">
        <v>1413</v>
      </c>
      <c r="V134">
        <v>6.93E-2</v>
      </c>
      <c r="W134" t="s">
        <v>893</v>
      </c>
      <c r="X134" t="s">
        <v>1414</v>
      </c>
      <c r="Y134" t="s">
        <v>1415</v>
      </c>
    </row>
    <row r="135" spans="1:25" x14ac:dyDescent="0.25">
      <c r="A135">
        <v>132</v>
      </c>
      <c r="B135" t="s">
        <v>475</v>
      </c>
      <c r="C135">
        <v>1.4E-3</v>
      </c>
      <c r="D135">
        <v>-8.0999999999999996E-3</v>
      </c>
      <c r="E135">
        <v>-8.72E-2</v>
      </c>
      <c r="F135">
        <v>-9.98E-2</v>
      </c>
      <c r="G135">
        <v>-0.1381</v>
      </c>
      <c r="H135">
        <v>-0.18410000000000001</v>
      </c>
      <c r="I135">
        <v>-8.2400000000000001E-2</v>
      </c>
      <c r="J135">
        <v>2.0099999999999998</v>
      </c>
      <c r="L135">
        <v>1.62</v>
      </c>
      <c r="N135">
        <v>2.5299999999999998</v>
      </c>
      <c r="O135" t="s">
        <v>977</v>
      </c>
      <c r="P135">
        <v>18.7</v>
      </c>
      <c r="Q135" t="s">
        <v>379</v>
      </c>
      <c r="R135">
        <v>1.21</v>
      </c>
      <c r="S135">
        <v>2.04</v>
      </c>
      <c r="T135">
        <v>17.920000000000002</v>
      </c>
      <c r="U135" t="s">
        <v>713</v>
      </c>
      <c r="V135">
        <v>-7.3499999999999996E-2</v>
      </c>
      <c r="W135" t="s">
        <v>379</v>
      </c>
      <c r="X135" t="s">
        <v>1416</v>
      </c>
      <c r="Y135" t="s">
        <v>1417</v>
      </c>
    </row>
    <row r="136" spans="1:25" x14ac:dyDescent="0.25">
      <c r="A136">
        <v>133</v>
      </c>
      <c r="B136" t="s">
        <v>476</v>
      </c>
      <c r="C136">
        <v>3.7699999999999997E-2</v>
      </c>
      <c r="D136">
        <v>2.0899999999999998E-2</v>
      </c>
      <c r="E136">
        <v>-4.1200000000000001E-2</v>
      </c>
      <c r="F136">
        <v>-0.23100000000000001</v>
      </c>
      <c r="G136">
        <v>-0.1031</v>
      </c>
      <c r="H136">
        <v>-2.9600000000000001E-2</v>
      </c>
      <c r="I136">
        <v>-0.1883</v>
      </c>
      <c r="J136">
        <v>1.51</v>
      </c>
      <c r="K136">
        <v>5.63</v>
      </c>
      <c r="L136">
        <v>1.51</v>
      </c>
      <c r="M136">
        <v>8.48</v>
      </c>
      <c r="N136">
        <v>11.25</v>
      </c>
      <c r="O136" t="s">
        <v>1418</v>
      </c>
      <c r="P136">
        <v>6.76</v>
      </c>
      <c r="Q136" t="s">
        <v>852</v>
      </c>
      <c r="R136">
        <v>1.1599999999999999</v>
      </c>
      <c r="S136">
        <v>1.18</v>
      </c>
      <c r="T136">
        <v>7.76</v>
      </c>
      <c r="U136" t="s">
        <v>1419</v>
      </c>
      <c r="V136">
        <v>0.1547</v>
      </c>
      <c r="W136" t="s">
        <v>1420</v>
      </c>
      <c r="X136" t="s">
        <v>1421</v>
      </c>
      <c r="Y136" t="s">
        <v>1422</v>
      </c>
    </row>
    <row r="137" spans="1:25" x14ac:dyDescent="0.25">
      <c r="A137">
        <v>134</v>
      </c>
      <c r="B137" t="s">
        <v>477</v>
      </c>
      <c r="C137">
        <v>-1.14E-2</v>
      </c>
      <c r="D137">
        <v>7.7999999999999996E-3</v>
      </c>
      <c r="E137">
        <v>4.5100000000000001E-2</v>
      </c>
      <c r="F137">
        <v>0.1464</v>
      </c>
      <c r="G137">
        <v>0.1547</v>
      </c>
      <c r="H137">
        <v>0.4803</v>
      </c>
      <c r="I137">
        <v>0.20250000000000001</v>
      </c>
      <c r="J137">
        <v>2.2799999999999998</v>
      </c>
      <c r="K137">
        <v>26.7</v>
      </c>
      <c r="L137">
        <v>1.38</v>
      </c>
      <c r="M137">
        <v>36.950000000000003</v>
      </c>
      <c r="N137">
        <v>433.06</v>
      </c>
      <c r="O137" t="s">
        <v>1423</v>
      </c>
      <c r="P137">
        <v>13.45</v>
      </c>
      <c r="Q137" t="s">
        <v>1424</v>
      </c>
      <c r="R137">
        <v>4.55</v>
      </c>
      <c r="S137">
        <v>6.6</v>
      </c>
      <c r="T137">
        <v>26.83</v>
      </c>
      <c r="U137" t="s">
        <v>1425</v>
      </c>
      <c r="V137">
        <v>-2.8400000000000002E-2</v>
      </c>
      <c r="W137" t="s">
        <v>895</v>
      </c>
      <c r="X137" t="s">
        <v>894</v>
      </c>
      <c r="Y137" t="s">
        <v>1426</v>
      </c>
    </row>
    <row r="138" spans="1:25" x14ac:dyDescent="0.25">
      <c r="A138">
        <v>135</v>
      </c>
      <c r="B138" t="s">
        <v>478</v>
      </c>
      <c r="C138">
        <v>-7.9000000000000008E-3</v>
      </c>
      <c r="D138">
        <v>-2.2499999999999999E-2</v>
      </c>
      <c r="E138">
        <v>-7.3899999999999993E-2</v>
      </c>
      <c r="F138">
        <v>-6.6900000000000001E-2</v>
      </c>
      <c r="G138">
        <v>-5.3E-3</v>
      </c>
      <c r="H138">
        <v>-3.9E-2</v>
      </c>
      <c r="I138">
        <v>1.1999999999999999E-3</v>
      </c>
      <c r="J138">
        <v>2.4700000000000002</v>
      </c>
      <c r="K138">
        <v>6.39</v>
      </c>
      <c r="L138">
        <v>0.79</v>
      </c>
      <c r="M138">
        <v>5.03</v>
      </c>
      <c r="N138">
        <v>67.150000000000006</v>
      </c>
      <c r="O138" t="s">
        <v>945</v>
      </c>
      <c r="P138">
        <v>16.02</v>
      </c>
      <c r="Q138" t="s">
        <v>896</v>
      </c>
      <c r="R138">
        <v>1.72</v>
      </c>
      <c r="S138">
        <v>2.66</v>
      </c>
      <c r="T138">
        <v>23.68</v>
      </c>
      <c r="U138" t="s">
        <v>975</v>
      </c>
      <c r="V138">
        <v>6.4299999999999996E-2</v>
      </c>
      <c r="W138" t="s">
        <v>897</v>
      </c>
      <c r="X138" t="s">
        <v>848</v>
      </c>
      <c r="Y138" t="s">
        <v>737</v>
      </c>
    </row>
    <row r="139" spans="1:25" x14ac:dyDescent="0.25">
      <c r="A139">
        <v>136</v>
      </c>
      <c r="B139" t="s">
        <v>479</v>
      </c>
      <c r="C139">
        <v>-2.9499999999999998E-2</v>
      </c>
      <c r="D139">
        <v>1.8100000000000002E-2</v>
      </c>
      <c r="E139">
        <v>-0.16500000000000001</v>
      </c>
      <c r="F139">
        <v>-0.1482</v>
      </c>
      <c r="G139">
        <v>0.15759999999999999</v>
      </c>
      <c r="H139">
        <v>0.19900000000000001</v>
      </c>
      <c r="I139">
        <v>-0.10340000000000001</v>
      </c>
      <c r="J139">
        <v>1.88</v>
      </c>
      <c r="K139">
        <v>61.77</v>
      </c>
      <c r="L139">
        <v>1.23</v>
      </c>
      <c r="M139">
        <v>75.95</v>
      </c>
      <c r="N139">
        <v>420.37</v>
      </c>
      <c r="O139" t="s">
        <v>648</v>
      </c>
      <c r="P139">
        <v>16.13</v>
      </c>
      <c r="Q139" t="s">
        <v>775</v>
      </c>
      <c r="R139">
        <v>2.82</v>
      </c>
      <c r="S139">
        <v>8.67</v>
      </c>
      <c r="T139">
        <v>8</v>
      </c>
      <c r="U139" t="s">
        <v>1427</v>
      </c>
      <c r="V139">
        <v>3.0999999999999999E-3</v>
      </c>
      <c r="W139" t="s">
        <v>898</v>
      </c>
      <c r="X139" t="s">
        <v>1428</v>
      </c>
      <c r="Y139" t="s">
        <v>1429</v>
      </c>
    </row>
    <row r="140" spans="1:25" x14ac:dyDescent="0.25">
      <c r="A140">
        <v>137</v>
      </c>
      <c r="B140" t="s">
        <v>480</v>
      </c>
      <c r="C140">
        <v>-1.9099999999999999E-2</v>
      </c>
      <c r="D140">
        <v>-1.1900000000000001E-2</v>
      </c>
      <c r="E140">
        <v>-0.22800000000000001</v>
      </c>
      <c r="F140">
        <v>-0.2757</v>
      </c>
      <c r="G140">
        <v>-0.18290000000000001</v>
      </c>
      <c r="H140">
        <v>-0.2581</v>
      </c>
      <c r="I140">
        <v>-0.17030000000000001</v>
      </c>
      <c r="J140">
        <v>2.38</v>
      </c>
      <c r="K140">
        <v>11.15</v>
      </c>
      <c r="L140">
        <v>0.87</v>
      </c>
      <c r="M140">
        <v>9.68</v>
      </c>
      <c r="N140">
        <v>85.34</v>
      </c>
      <c r="O140" t="s">
        <v>1430</v>
      </c>
      <c r="P140">
        <v>18.37</v>
      </c>
      <c r="Q140" t="s">
        <v>715</v>
      </c>
      <c r="R140">
        <v>1.53</v>
      </c>
      <c r="S140">
        <v>3.18</v>
      </c>
      <c r="T140">
        <v>63.28</v>
      </c>
      <c r="U140" t="s">
        <v>960</v>
      </c>
      <c r="V140">
        <v>9.4399999999999998E-2</v>
      </c>
      <c r="W140" t="s">
        <v>1431</v>
      </c>
      <c r="X140" t="s">
        <v>653</v>
      </c>
      <c r="Y140" t="s">
        <v>935</v>
      </c>
    </row>
    <row r="141" spans="1:25" x14ac:dyDescent="0.25">
      <c r="A141">
        <v>138</v>
      </c>
      <c r="B141" t="s">
        <v>155</v>
      </c>
      <c r="C141">
        <v>-6.0000000000000001E-3</v>
      </c>
      <c r="D141">
        <v>3.5299999999999998E-2</v>
      </c>
      <c r="E141">
        <v>-0.12809999999999999</v>
      </c>
      <c r="F141">
        <v>-0.26400000000000001</v>
      </c>
      <c r="G141">
        <v>2.41E-2</v>
      </c>
      <c r="H141">
        <v>-0.04</v>
      </c>
      <c r="I141">
        <v>-0.1767</v>
      </c>
      <c r="J141">
        <v>1.18</v>
      </c>
      <c r="K141">
        <v>83.29</v>
      </c>
      <c r="L141">
        <v>1.02</v>
      </c>
      <c r="M141">
        <v>84.85</v>
      </c>
      <c r="N141">
        <v>28.12</v>
      </c>
      <c r="O141" t="s">
        <v>1432</v>
      </c>
      <c r="P141">
        <v>35.14</v>
      </c>
      <c r="Q141" t="s">
        <v>662</v>
      </c>
      <c r="R141">
        <v>9.49</v>
      </c>
      <c r="S141">
        <v>3.57</v>
      </c>
      <c r="T141">
        <v>14.76</v>
      </c>
      <c r="U141" t="s">
        <v>1433</v>
      </c>
      <c r="V141">
        <v>6.5199999999999994E-2</v>
      </c>
      <c r="W141" t="s">
        <v>1434</v>
      </c>
      <c r="X141" t="s">
        <v>1435</v>
      </c>
      <c r="Y141" t="s">
        <v>1436</v>
      </c>
    </row>
    <row r="142" spans="1:25" x14ac:dyDescent="0.25">
      <c r="A142">
        <v>139</v>
      </c>
      <c r="B142" t="s">
        <v>481</v>
      </c>
      <c r="C142">
        <v>-3.8999999999999998E-3</v>
      </c>
      <c r="D142">
        <v>3.2800000000000003E-2</v>
      </c>
      <c r="E142">
        <v>-8.6999999999999994E-2</v>
      </c>
      <c r="F142">
        <v>-0.12609999999999999</v>
      </c>
      <c r="G142">
        <v>-0.14560000000000001</v>
      </c>
      <c r="H142">
        <v>-8.5000000000000006E-3</v>
      </c>
      <c r="I142">
        <v>-0.1113</v>
      </c>
      <c r="J142">
        <v>1.93</v>
      </c>
      <c r="K142">
        <v>34.5</v>
      </c>
      <c r="L142">
        <v>1.05</v>
      </c>
      <c r="M142">
        <v>36.26</v>
      </c>
      <c r="N142">
        <v>92.75</v>
      </c>
      <c r="O142" t="s">
        <v>1437</v>
      </c>
      <c r="P142">
        <v>13.71</v>
      </c>
      <c r="Q142" t="s">
        <v>1438</v>
      </c>
      <c r="R142">
        <v>1.44</v>
      </c>
      <c r="S142">
        <v>1.69</v>
      </c>
      <c r="T142">
        <v>11.96</v>
      </c>
      <c r="U142" t="s">
        <v>1439</v>
      </c>
      <c r="V142">
        <v>0.1542</v>
      </c>
      <c r="W142" t="s">
        <v>979</v>
      </c>
      <c r="X142" t="s">
        <v>1440</v>
      </c>
      <c r="Y142" t="s">
        <v>1441</v>
      </c>
    </row>
    <row r="143" spans="1:25" x14ac:dyDescent="0.25">
      <c r="A143">
        <v>140</v>
      </c>
      <c r="B143" t="s">
        <v>482</v>
      </c>
      <c r="C143">
        <v>-1.8499999999999999E-2</v>
      </c>
      <c r="D143">
        <v>8.1600000000000006E-2</v>
      </c>
      <c r="E143">
        <v>-0.19850000000000001</v>
      </c>
      <c r="F143">
        <v>-0.1031</v>
      </c>
      <c r="G143">
        <v>0.31590000000000001</v>
      </c>
      <c r="H143">
        <v>0.82669999999999999</v>
      </c>
      <c r="I143">
        <v>-6.7000000000000004E-2</v>
      </c>
      <c r="J143">
        <v>1.71</v>
      </c>
      <c r="K143">
        <v>16.170000000000002</v>
      </c>
      <c r="L143">
        <v>0.51</v>
      </c>
      <c r="M143">
        <v>8.32</v>
      </c>
      <c r="N143">
        <v>71.64</v>
      </c>
      <c r="O143" t="s">
        <v>1442</v>
      </c>
      <c r="P143">
        <v>13.37</v>
      </c>
      <c r="Q143" t="s">
        <v>1443</v>
      </c>
      <c r="R143">
        <v>1.31</v>
      </c>
      <c r="S143">
        <v>6.31</v>
      </c>
      <c r="T143">
        <v>13.55</v>
      </c>
      <c r="U143" t="s">
        <v>1444</v>
      </c>
      <c r="V143">
        <v>0.14829999999999999</v>
      </c>
      <c r="W143" t="s">
        <v>899</v>
      </c>
      <c r="X143" t="s">
        <v>1445</v>
      </c>
      <c r="Y143" t="s">
        <v>1446</v>
      </c>
    </row>
    <row r="144" spans="1:25" x14ac:dyDescent="0.25">
      <c r="A144">
        <v>141</v>
      </c>
      <c r="B144" t="s">
        <v>483</v>
      </c>
      <c r="C144">
        <v>-4.5999999999999999E-3</v>
      </c>
      <c r="D144">
        <v>1.17E-2</v>
      </c>
      <c r="E144">
        <v>4.1099999999999998E-2</v>
      </c>
      <c r="F144">
        <v>4.5499999999999999E-2</v>
      </c>
      <c r="G144">
        <v>-1.09E-2</v>
      </c>
      <c r="H144">
        <v>0.21410000000000001</v>
      </c>
      <c r="I144">
        <v>5.6800000000000003E-2</v>
      </c>
      <c r="J144">
        <v>2.2400000000000002</v>
      </c>
      <c r="K144">
        <v>135.30000000000001</v>
      </c>
      <c r="L144">
        <v>0.88</v>
      </c>
      <c r="M144">
        <v>118.43</v>
      </c>
      <c r="N144">
        <v>1090.07</v>
      </c>
      <c r="O144" t="s">
        <v>1447</v>
      </c>
      <c r="P144">
        <v>15.49</v>
      </c>
      <c r="Q144" t="s">
        <v>650</v>
      </c>
      <c r="R144">
        <v>2.4</v>
      </c>
      <c r="S144">
        <v>1.91</v>
      </c>
      <c r="T144">
        <v>39.06</v>
      </c>
      <c r="U144" t="s">
        <v>1448</v>
      </c>
      <c r="V144">
        <v>3.2099999999999997E-2</v>
      </c>
      <c r="W144" t="s">
        <v>901</v>
      </c>
      <c r="X144" t="s">
        <v>1449</v>
      </c>
      <c r="Y144" t="s">
        <v>1450</v>
      </c>
    </row>
    <row r="145" spans="1:25" x14ac:dyDescent="0.25">
      <c r="A145">
        <v>142</v>
      </c>
      <c r="B145" t="s">
        <v>484</v>
      </c>
      <c r="C145">
        <v>-6.1000000000000004E-3</v>
      </c>
      <c r="D145">
        <v>1.2E-2</v>
      </c>
      <c r="E145">
        <v>-7.6E-3</v>
      </c>
      <c r="F145">
        <v>3.0800000000000001E-2</v>
      </c>
      <c r="G145">
        <v>7.7100000000000002E-2</v>
      </c>
      <c r="H145">
        <v>0.1527</v>
      </c>
      <c r="I145">
        <v>4.1799999999999997E-2</v>
      </c>
      <c r="J145">
        <v>2.1800000000000002</v>
      </c>
      <c r="K145">
        <v>16.27</v>
      </c>
      <c r="L145">
        <v>1.06</v>
      </c>
      <c r="M145">
        <v>17.29</v>
      </c>
      <c r="N145">
        <v>88.11</v>
      </c>
      <c r="O145" t="s">
        <v>1451</v>
      </c>
      <c r="P145">
        <v>14.93</v>
      </c>
      <c r="Q145" t="s">
        <v>647</v>
      </c>
      <c r="R145">
        <v>2.06</v>
      </c>
      <c r="S145">
        <v>1.86</v>
      </c>
      <c r="T145">
        <v>26.55</v>
      </c>
      <c r="U145" t="s">
        <v>1452</v>
      </c>
      <c r="V145">
        <v>6.54E-2</v>
      </c>
      <c r="W145" t="s">
        <v>677</v>
      </c>
      <c r="X145" t="s">
        <v>822</v>
      </c>
      <c r="Y145" t="s">
        <v>1453</v>
      </c>
    </row>
    <row r="146" spans="1:25" x14ac:dyDescent="0.25">
      <c r="A146">
        <v>143</v>
      </c>
      <c r="B146" t="s">
        <v>485</v>
      </c>
      <c r="C146">
        <v>-3.0999999999999999E-3</v>
      </c>
      <c r="D146">
        <v>1.21E-2</v>
      </c>
      <c r="E146">
        <v>9.1300000000000006E-2</v>
      </c>
      <c r="F146">
        <v>7.5800000000000006E-2</v>
      </c>
      <c r="G146">
        <v>-1.41E-2</v>
      </c>
      <c r="H146">
        <v>0.16009999999999999</v>
      </c>
      <c r="I146">
        <v>0.13619999999999999</v>
      </c>
      <c r="J146">
        <v>2.02</v>
      </c>
      <c r="K146">
        <v>6.67</v>
      </c>
      <c r="L146">
        <v>0.9</v>
      </c>
      <c r="M146">
        <v>6</v>
      </c>
      <c r="N146">
        <v>63.57</v>
      </c>
      <c r="O146" t="s">
        <v>981</v>
      </c>
      <c r="P146">
        <v>20.62</v>
      </c>
      <c r="Q146" t="s">
        <v>864</v>
      </c>
      <c r="R146">
        <v>3.74</v>
      </c>
      <c r="S146">
        <v>2.19</v>
      </c>
      <c r="T146">
        <v>53.07</v>
      </c>
      <c r="U146" t="s">
        <v>1454</v>
      </c>
      <c r="V146">
        <v>9.1499999999999998E-2</v>
      </c>
      <c r="W146" t="s">
        <v>731</v>
      </c>
      <c r="X146" t="s">
        <v>902</v>
      </c>
      <c r="Y146" t="s">
        <v>1455</v>
      </c>
    </row>
    <row r="147" spans="1:25" x14ac:dyDescent="0.25">
      <c r="A147">
        <v>144</v>
      </c>
      <c r="B147" t="s">
        <v>486</v>
      </c>
      <c r="C147">
        <v>-3.0200000000000001E-2</v>
      </c>
      <c r="D147">
        <v>6.2600000000000003E-2</v>
      </c>
      <c r="E147">
        <v>-0.187</v>
      </c>
      <c r="F147">
        <v>-5.8799999999999998E-2</v>
      </c>
      <c r="G147">
        <v>0.1467</v>
      </c>
      <c r="H147">
        <v>0.49149999999999999</v>
      </c>
      <c r="I147">
        <v>-2.7400000000000001E-2</v>
      </c>
      <c r="J147">
        <v>1.61</v>
      </c>
      <c r="K147">
        <v>43.8</v>
      </c>
      <c r="L147">
        <v>0.6</v>
      </c>
      <c r="M147">
        <v>26.11</v>
      </c>
      <c r="N147">
        <v>208.61</v>
      </c>
      <c r="O147" t="s">
        <v>1456</v>
      </c>
      <c r="P147">
        <v>23.55</v>
      </c>
      <c r="Q147" t="s">
        <v>716</v>
      </c>
      <c r="R147">
        <v>2.42</v>
      </c>
      <c r="S147">
        <v>3.8</v>
      </c>
      <c r="T147">
        <v>7.91</v>
      </c>
      <c r="U147" t="s">
        <v>1457</v>
      </c>
      <c r="V147">
        <v>0.1789</v>
      </c>
      <c r="W147" t="s">
        <v>983</v>
      </c>
      <c r="X147" t="s">
        <v>984</v>
      </c>
      <c r="Y147" t="s">
        <v>1458</v>
      </c>
    </row>
    <row r="148" spans="1:25" x14ac:dyDescent="0.25">
      <c r="A148">
        <v>145</v>
      </c>
      <c r="B148" t="s">
        <v>487</v>
      </c>
      <c r="C148">
        <v>-5.7999999999999996E-3</v>
      </c>
      <c r="D148">
        <v>1.04E-2</v>
      </c>
      <c r="E148">
        <v>-1.09E-2</v>
      </c>
      <c r="F148">
        <v>4.2599999999999999E-2</v>
      </c>
      <c r="G148">
        <v>6.4699999999999994E-2</v>
      </c>
      <c r="H148">
        <v>0.12330000000000001</v>
      </c>
      <c r="I148">
        <v>9.9599999999999994E-2</v>
      </c>
      <c r="J148">
        <v>1.93</v>
      </c>
      <c r="K148">
        <v>15.3</v>
      </c>
      <c r="L148">
        <v>0.73</v>
      </c>
      <c r="M148">
        <v>11.13</v>
      </c>
      <c r="N148">
        <v>249.81</v>
      </c>
      <c r="O148" t="s">
        <v>1459</v>
      </c>
      <c r="P148">
        <v>29.98</v>
      </c>
      <c r="Q148" t="s">
        <v>1460</v>
      </c>
      <c r="R148">
        <v>3.92</v>
      </c>
      <c r="S148">
        <v>6.64</v>
      </c>
      <c r="T148">
        <v>116.16</v>
      </c>
      <c r="U148" t="s">
        <v>1461</v>
      </c>
      <c r="V148">
        <v>9.1899999999999996E-2</v>
      </c>
      <c r="W148" t="s">
        <v>660</v>
      </c>
      <c r="X148" t="s">
        <v>858</v>
      </c>
      <c r="Y148" t="s">
        <v>1462</v>
      </c>
    </row>
    <row r="156" spans="1:25" x14ac:dyDescent="0.25">
      <c r="A156" t="s">
        <v>347</v>
      </c>
      <c r="B156" t="s">
        <v>317</v>
      </c>
      <c r="C156" t="s">
        <v>605</v>
      </c>
      <c r="D156" t="s">
        <v>578</v>
      </c>
      <c r="E156" t="s">
        <v>579</v>
      </c>
      <c r="F156" t="s">
        <v>580</v>
      </c>
      <c r="G156" t="s">
        <v>581</v>
      </c>
      <c r="H156" t="s">
        <v>582</v>
      </c>
      <c r="I156" t="s">
        <v>607</v>
      </c>
      <c r="J156" t="s">
        <v>583</v>
      </c>
      <c r="K156" t="s">
        <v>608</v>
      </c>
      <c r="L156" t="s">
        <v>606</v>
      </c>
      <c r="M156" t="s">
        <v>609</v>
      </c>
      <c r="N156" t="s">
        <v>348</v>
      </c>
      <c r="O156" t="s">
        <v>349</v>
      </c>
    </row>
    <row r="157" spans="1:25" x14ac:dyDescent="0.25">
      <c r="A157">
        <v>1</v>
      </c>
      <c r="B157" t="s">
        <v>610</v>
      </c>
      <c r="C157" t="s">
        <v>1532</v>
      </c>
      <c r="D157">
        <v>20.76</v>
      </c>
      <c r="E157">
        <v>14.3</v>
      </c>
      <c r="F157">
        <v>2.0499999999999998</v>
      </c>
      <c r="G157">
        <v>1.7</v>
      </c>
      <c r="H157">
        <v>2.1800000000000002</v>
      </c>
      <c r="I157">
        <v>12.5</v>
      </c>
      <c r="J157">
        <v>24.9</v>
      </c>
      <c r="K157">
        <v>0.12089999999999999</v>
      </c>
      <c r="L157">
        <v>0.1011</v>
      </c>
      <c r="M157">
        <v>0.10299999999999999</v>
      </c>
      <c r="N157">
        <v>4.0000000000000002E-4</v>
      </c>
      <c r="O157" t="s">
        <v>1533</v>
      </c>
    </row>
    <row r="158" spans="1:25" x14ac:dyDescent="0.25">
      <c r="A158">
        <v>2</v>
      </c>
      <c r="B158" t="s">
        <v>611</v>
      </c>
      <c r="C158" t="s">
        <v>1534</v>
      </c>
      <c r="D158">
        <v>31.95</v>
      </c>
      <c r="E158">
        <v>23.56</v>
      </c>
      <c r="F158">
        <v>2.0299999999999998</v>
      </c>
      <c r="G158">
        <v>3.53</v>
      </c>
      <c r="H158">
        <v>5.53</v>
      </c>
      <c r="I158">
        <v>15.45</v>
      </c>
      <c r="J158">
        <v>21.66</v>
      </c>
      <c r="K158">
        <v>0.2228</v>
      </c>
      <c r="L158">
        <v>0.1578</v>
      </c>
      <c r="M158">
        <v>1.1661999999999999</v>
      </c>
      <c r="N158">
        <v>-1.9599999999999999E-2</v>
      </c>
      <c r="O158" t="s">
        <v>1535</v>
      </c>
    </row>
    <row r="159" spans="1:25" x14ac:dyDescent="0.25">
      <c r="A159">
        <v>3</v>
      </c>
      <c r="B159" t="s">
        <v>612</v>
      </c>
      <c r="C159" t="s">
        <v>1536</v>
      </c>
      <c r="D159">
        <v>23.8</v>
      </c>
      <c r="E159">
        <v>18.11</v>
      </c>
      <c r="F159">
        <v>1.41</v>
      </c>
      <c r="G159">
        <v>1.67</v>
      </c>
      <c r="H159">
        <v>4.43</v>
      </c>
      <c r="I159">
        <v>9.51</v>
      </c>
      <c r="J159">
        <v>32.96</v>
      </c>
      <c r="K159">
        <v>0.19040000000000001</v>
      </c>
      <c r="L159">
        <v>0.16889999999999999</v>
      </c>
      <c r="M159">
        <v>0.26569999999999999</v>
      </c>
      <c r="N159">
        <v>-1.8499999999999999E-2</v>
      </c>
      <c r="O159" t="s">
        <v>881</v>
      </c>
    </row>
    <row r="160" spans="1:25" x14ac:dyDescent="0.25">
      <c r="A160">
        <v>4</v>
      </c>
      <c r="B160" t="s">
        <v>613</v>
      </c>
      <c r="C160" t="s">
        <v>1537</v>
      </c>
      <c r="D160">
        <v>25.56</v>
      </c>
      <c r="E160">
        <v>19.46</v>
      </c>
      <c r="F160">
        <v>3.4</v>
      </c>
      <c r="G160">
        <v>1.39</v>
      </c>
      <c r="H160">
        <v>4.8499999999999996</v>
      </c>
      <c r="I160">
        <v>21.33</v>
      </c>
      <c r="J160">
        <v>23.22</v>
      </c>
      <c r="K160">
        <v>8.4400000000000003E-2</v>
      </c>
      <c r="L160">
        <v>7.51E-2</v>
      </c>
      <c r="M160">
        <v>6.3700000000000007E-2</v>
      </c>
      <c r="N160">
        <v>-1.2500000000000001E-2</v>
      </c>
      <c r="O160" t="s">
        <v>1538</v>
      </c>
    </row>
    <row r="161" spans="1:15" x14ac:dyDescent="0.25">
      <c r="A161">
        <v>5</v>
      </c>
      <c r="B161" t="s">
        <v>110</v>
      </c>
      <c r="C161" t="s">
        <v>1539</v>
      </c>
      <c r="D161">
        <v>14.88</v>
      </c>
      <c r="E161">
        <v>11.01</v>
      </c>
      <c r="F161">
        <v>1.21</v>
      </c>
      <c r="G161">
        <v>1.08</v>
      </c>
      <c r="H161">
        <v>1.8</v>
      </c>
      <c r="I161">
        <v>11.41</v>
      </c>
      <c r="J161">
        <v>11.29</v>
      </c>
      <c r="K161">
        <v>0.1648</v>
      </c>
      <c r="L161">
        <v>0.1225</v>
      </c>
      <c r="M161">
        <v>0.16420000000000001</v>
      </c>
      <c r="N161">
        <v>2.8E-3</v>
      </c>
      <c r="O161" t="s">
        <v>1540</v>
      </c>
    </row>
    <row r="162" spans="1:15" x14ac:dyDescent="0.25">
      <c r="A162">
        <v>6</v>
      </c>
      <c r="B162" t="s">
        <v>614</v>
      </c>
      <c r="C162" t="s">
        <v>1541</v>
      </c>
      <c r="D162">
        <v>17.64</v>
      </c>
      <c r="E162">
        <v>14.43</v>
      </c>
      <c r="F162">
        <v>1.71</v>
      </c>
      <c r="G162">
        <v>2.11</v>
      </c>
      <c r="H162">
        <v>2.17</v>
      </c>
      <c r="I162">
        <v>10.119999999999999</v>
      </c>
      <c r="J162">
        <v>12.64</v>
      </c>
      <c r="K162">
        <v>9.3600000000000003E-2</v>
      </c>
      <c r="L162">
        <v>0.10340000000000001</v>
      </c>
      <c r="M162">
        <v>0.17180000000000001</v>
      </c>
      <c r="N162">
        <v>2.0000000000000001E-4</v>
      </c>
      <c r="O162" t="s">
        <v>1542</v>
      </c>
    </row>
    <row r="163" spans="1:15" x14ac:dyDescent="0.25">
      <c r="A163">
        <v>7</v>
      </c>
      <c r="B163" t="s">
        <v>115</v>
      </c>
      <c r="C163" t="s">
        <v>1543</v>
      </c>
      <c r="D163">
        <v>33.94</v>
      </c>
      <c r="E163">
        <v>16.86</v>
      </c>
      <c r="F163">
        <v>2.11</v>
      </c>
      <c r="G163">
        <v>1.86</v>
      </c>
      <c r="H163">
        <v>4.41</v>
      </c>
      <c r="I163">
        <v>15.7</v>
      </c>
      <c r="J163">
        <v>24.5</v>
      </c>
      <c r="K163">
        <v>7.8200000000000006E-2</v>
      </c>
      <c r="L163">
        <v>0.161</v>
      </c>
      <c r="M163">
        <v>0.69310000000000005</v>
      </c>
      <c r="N163">
        <v>-1.1000000000000001E-3</v>
      </c>
      <c r="O163" t="s">
        <v>645</v>
      </c>
    </row>
    <row r="164" spans="1:15" x14ac:dyDescent="0.25">
      <c r="A164">
        <v>8</v>
      </c>
      <c r="B164" t="s">
        <v>112</v>
      </c>
      <c r="C164" t="s">
        <v>1544</v>
      </c>
      <c r="D164">
        <v>24.08</v>
      </c>
      <c r="E164">
        <v>18.63</v>
      </c>
      <c r="F164">
        <v>2.14</v>
      </c>
      <c r="G164">
        <v>2</v>
      </c>
      <c r="H164">
        <v>4.54</v>
      </c>
      <c r="I164">
        <v>16.04</v>
      </c>
      <c r="J164">
        <v>27.02</v>
      </c>
      <c r="K164">
        <v>0.1163</v>
      </c>
      <c r="L164">
        <v>0.11269999999999999</v>
      </c>
      <c r="M164">
        <v>8.6800000000000002E-2</v>
      </c>
      <c r="N164">
        <v>-7.3000000000000001E-3</v>
      </c>
      <c r="O164" t="s">
        <v>1545</v>
      </c>
    </row>
    <row r="165" spans="1:15" x14ac:dyDescent="0.25">
      <c r="A165">
        <v>9</v>
      </c>
      <c r="B165" t="s">
        <v>113</v>
      </c>
      <c r="C165" t="s">
        <v>1546</v>
      </c>
      <c r="D165">
        <v>38.229999999999997</v>
      </c>
      <c r="E165">
        <v>29.7</v>
      </c>
      <c r="F165">
        <v>2.54</v>
      </c>
      <c r="G165">
        <v>4.37</v>
      </c>
      <c r="H165">
        <v>2.37</v>
      </c>
      <c r="I165">
        <v>20.02</v>
      </c>
      <c r="J165">
        <v>23.15</v>
      </c>
      <c r="K165">
        <v>1.54E-2</v>
      </c>
      <c r="L165">
        <v>0.15060000000000001</v>
      </c>
      <c r="M165">
        <v>0.3871</v>
      </c>
      <c r="N165">
        <v>-6.1000000000000004E-3</v>
      </c>
      <c r="O165" t="s">
        <v>1547</v>
      </c>
    </row>
    <row r="166" spans="1:15" x14ac:dyDescent="0.25">
      <c r="A166">
        <v>10</v>
      </c>
      <c r="B166" t="s">
        <v>108</v>
      </c>
      <c r="C166" t="s">
        <v>1548</v>
      </c>
      <c r="D166">
        <v>36.119999999999997</v>
      </c>
      <c r="E166">
        <v>22.33</v>
      </c>
      <c r="F166">
        <v>2</v>
      </c>
      <c r="G166">
        <v>6.1</v>
      </c>
      <c r="H166">
        <v>8.44</v>
      </c>
      <c r="I166">
        <v>21.88</v>
      </c>
      <c r="J166">
        <v>32.729999999999997</v>
      </c>
      <c r="K166">
        <v>0.2898</v>
      </c>
      <c r="L166">
        <v>0.1802</v>
      </c>
      <c r="M166">
        <v>0.23569999999999999</v>
      </c>
      <c r="N166">
        <v>-1.5599999999999999E-2</v>
      </c>
      <c r="O166" t="s">
        <v>643</v>
      </c>
    </row>
    <row r="167" spans="1:15" x14ac:dyDescent="0.25">
      <c r="A167">
        <v>11</v>
      </c>
      <c r="B167" t="s">
        <v>114</v>
      </c>
      <c r="C167" t="s">
        <v>1549</v>
      </c>
      <c r="D167">
        <v>20.010000000000002</v>
      </c>
      <c r="E167">
        <v>16.09</v>
      </c>
      <c r="F167">
        <v>2.69</v>
      </c>
      <c r="G167">
        <v>2.25</v>
      </c>
      <c r="H167">
        <v>2.1</v>
      </c>
      <c r="I167">
        <v>22.48</v>
      </c>
      <c r="J167">
        <v>73.48</v>
      </c>
      <c r="K167">
        <v>0.06</v>
      </c>
      <c r="L167">
        <v>7.4300000000000005E-2</v>
      </c>
      <c r="M167">
        <v>6.13E-2</v>
      </c>
      <c r="N167">
        <v>-8.5000000000000006E-3</v>
      </c>
      <c r="O167" t="s">
        <v>1550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7FED9-FE8F-4AA7-8DBE-C09659225C5B}">
  <dimension ref="A1:T37"/>
  <sheetViews>
    <sheetView zoomScaleNormal="100" workbookViewId="0">
      <selection activeCell="E8" sqref="E8"/>
    </sheetView>
  </sheetViews>
  <sheetFormatPr defaultRowHeight="13.15" x14ac:dyDescent="0.25"/>
  <cols>
    <col min="1" max="1" width="8.5546875" bestFit="1" customWidth="1"/>
    <col min="2" max="3" width="15.5546875" bestFit="1" customWidth="1"/>
    <col min="4" max="8" width="18.77734375" bestFit="1" customWidth="1"/>
    <col min="9" max="11" width="19.88671875" bestFit="1" customWidth="1"/>
    <col min="12" max="12" width="18.77734375" bestFit="1" customWidth="1"/>
    <col min="13" max="18" width="19.88671875" bestFit="1" customWidth="1"/>
    <col min="19" max="19" width="12.77734375" customWidth="1"/>
  </cols>
  <sheetData>
    <row r="1" spans="1:20" x14ac:dyDescent="0.25">
      <c r="A1" t="s">
        <v>509</v>
      </c>
      <c r="B1" t="s">
        <v>542</v>
      </c>
      <c r="C1" t="s">
        <v>543</v>
      </c>
      <c r="D1" t="s">
        <v>550</v>
      </c>
      <c r="E1" t="s">
        <v>551</v>
      </c>
      <c r="F1" t="s">
        <v>552</v>
      </c>
      <c r="G1" t="s">
        <v>553</v>
      </c>
      <c r="H1" t="s">
        <v>554</v>
      </c>
      <c r="I1" t="s">
        <v>907</v>
      </c>
      <c r="J1" t="s">
        <v>908</v>
      </c>
      <c r="K1" t="s">
        <v>909</v>
      </c>
      <c r="L1" t="s">
        <v>555</v>
      </c>
      <c r="M1" t="s">
        <v>556</v>
      </c>
      <c r="N1" t="s">
        <v>557</v>
      </c>
      <c r="O1" t="s">
        <v>558</v>
      </c>
      <c r="P1" t="s">
        <v>559</v>
      </c>
      <c r="Q1" t="s">
        <v>560</v>
      </c>
      <c r="R1" t="s">
        <v>561</v>
      </c>
    </row>
    <row r="2" spans="1:20" x14ac:dyDescent="0.25">
      <c r="A2" t="s">
        <v>308</v>
      </c>
      <c r="B2" s="45"/>
      <c r="C2" s="44"/>
      <c r="D2">
        <v>1E-3</v>
      </c>
      <c r="E2" s="44">
        <v>2.4799999999999999E-2</v>
      </c>
      <c r="F2">
        <v>1E-3</v>
      </c>
      <c r="G2" s="44">
        <v>2.5399999999999999E-2</v>
      </c>
      <c r="H2">
        <v>4.0000000000000002E-4</v>
      </c>
      <c r="L2" s="44">
        <v>9.9000000000000008E-3</v>
      </c>
      <c r="M2">
        <v>1E-4</v>
      </c>
      <c r="N2" s="44">
        <v>2.3E-3</v>
      </c>
      <c r="O2">
        <v>-2.0000000000000001E-4</v>
      </c>
      <c r="P2" s="44">
        <v>-4.3E-3</v>
      </c>
      <c r="Q2">
        <v>-1E-4</v>
      </c>
      <c r="R2" s="44">
        <v>-2.2000000000000001E-3</v>
      </c>
    </row>
    <row r="3" spans="1:20" x14ac:dyDescent="0.25">
      <c r="A3" t="s">
        <v>309</v>
      </c>
      <c r="B3" s="45"/>
      <c r="C3" s="44"/>
      <c r="D3">
        <v>-1.1000000000000001E-3</v>
      </c>
      <c r="E3" s="44">
        <v>-2.5899999999999999E-2</v>
      </c>
      <c r="F3">
        <v>-2.5000000000000001E-3</v>
      </c>
      <c r="G3" s="44">
        <v>-5.8299999999999998E-2</v>
      </c>
      <c r="H3">
        <v>-3.3E-3</v>
      </c>
      <c r="L3" s="44">
        <v>-7.4999999999999997E-2</v>
      </c>
      <c r="M3">
        <v>-2.5999999999999999E-3</v>
      </c>
      <c r="N3" s="44">
        <v>-5.7099999999999998E-2</v>
      </c>
      <c r="O3">
        <v>-2.2000000000000001E-3</v>
      </c>
      <c r="P3" s="44">
        <v>-4.5499999999999999E-2</v>
      </c>
      <c r="Q3">
        <v>-1.9E-3</v>
      </c>
      <c r="R3" s="44">
        <v>-3.9800000000000002E-2</v>
      </c>
    </row>
    <row r="4" spans="1:20" x14ac:dyDescent="0.25">
      <c r="A4" t="s">
        <v>310</v>
      </c>
      <c r="B4" s="45">
        <v>-2.0000000000000001E-4</v>
      </c>
      <c r="C4" s="44">
        <v>-4.5999999999999999E-3</v>
      </c>
      <c r="D4">
        <v>-1.6999999999999999E-3</v>
      </c>
      <c r="E4" s="44">
        <v>-3.95E-2</v>
      </c>
      <c r="F4">
        <v>-3.0999999999999999E-3</v>
      </c>
      <c r="G4" s="44">
        <v>-7.1300000000000002E-2</v>
      </c>
      <c r="H4">
        <v>-3.3E-3</v>
      </c>
      <c r="L4" s="44">
        <v>-7.4999999999999997E-2</v>
      </c>
      <c r="M4">
        <v>-2.0999999999999999E-3</v>
      </c>
      <c r="N4" s="44">
        <v>-4.6699999999999998E-2</v>
      </c>
      <c r="O4">
        <v>-1.2999999999999999E-3</v>
      </c>
      <c r="P4" s="44">
        <v>-2.7400000000000001E-2</v>
      </c>
      <c r="Q4">
        <v>-6.9999999999999999E-4</v>
      </c>
      <c r="R4" s="44">
        <v>-1.5100000000000001E-2</v>
      </c>
    </row>
    <row r="5" spans="1:20" x14ac:dyDescent="0.25">
      <c r="A5" t="s">
        <v>311</v>
      </c>
      <c r="B5" s="45">
        <v>-5.0000000000000001E-3</v>
      </c>
      <c r="C5" s="44">
        <v>-0.1033</v>
      </c>
      <c r="D5">
        <v>1.8E-3</v>
      </c>
      <c r="E5" s="44">
        <v>4.5600000000000002E-2</v>
      </c>
      <c r="F5">
        <v>4.3E-3</v>
      </c>
      <c r="G5" s="44">
        <v>0.1191</v>
      </c>
      <c r="H5">
        <v>6.0000000000000001E-3</v>
      </c>
      <c r="L5" s="44">
        <v>0.1729</v>
      </c>
      <c r="M5">
        <v>5.8999999999999999E-3</v>
      </c>
      <c r="N5" s="44">
        <v>0.1595</v>
      </c>
      <c r="O5">
        <v>5.3E-3</v>
      </c>
      <c r="P5" s="44">
        <v>0.12989999999999999</v>
      </c>
      <c r="Q5">
        <v>5.4999999999999997E-3</v>
      </c>
      <c r="R5" s="44">
        <v>0.13650000000000001</v>
      </c>
    </row>
    <row r="6" spans="1:20" x14ac:dyDescent="0.25">
      <c r="A6" t="s">
        <v>544</v>
      </c>
      <c r="B6" s="45">
        <v>-2.9999999999999997E-4</v>
      </c>
      <c r="C6" s="44">
        <v>-6.8999999999999999E-3</v>
      </c>
      <c r="D6">
        <v>-2.9999999999999997E-4</v>
      </c>
      <c r="E6" s="44">
        <v>-7.1999999999999998E-3</v>
      </c>
      <c r="F6">
        <v>-2.0999999999999999E-3</v>
      </c>
      <c r="G6" s="44">
        <v>-4.9399999999999999E-2</v>
      </c>
      <c r="H6">
        <v>-3.0999999999999999E-3</v>
      </c>
      <c r="L6" s="44">
        <v>-7.0800000000000002E-2</v>
      </c>
      <c r="M6">
        <v>-2.8999999999999998E-3</v>
      </c>
      <c r="N6" s="44">
        <v>-6.3299999999999995E-2</v>
      </c>
      <c r="O6">
        <v>-2.5000000000000001E-3</v>
      </c>
      <c r="P6" s="44">
        <v>-5.1400000000000001E-2</v>
      </c>
      <c r="Q6">
        <v>-2E-3</v>
      </c>
      <c r="R6" s="44">
        <v>-4.1799999999999997E-2</v>
      </c>
    </row>
    <row r="7" spans="1:20" x14ac:dyDescent="0.25">
      <c r="A7" t="s">
        <v>312</v>
      </c>
      <c r="B7" s="45">
        <v>-1.14E-2</v>
      </c>
      <c r="C7" s="44">
        <v>-0.20799999999999999</v>
      </c>
      <c r="D7">
        <v>-9.2999999999999992E-3</v>
      </c>
      <c r="E7" s="44">
        <v>-0.18379999999999999</v>
      </c>
      <c r="F7">
        <v>-6.8999999999999999E-3</v>
      </c>
      <c r="G7" s="44">
        <v>-0.1459</v>
      </c>
      <c r="H7">
        <v>-2.8999999999999998E-3</v>
      </c>
      <c r="L7" s="44">
        <v>-6.6500000000000004E-2</v>
      </c>
      <c r="M7">
        <v>-5.0000000000000001E-4</v>
      </c>
      <c r="N7" s="44">
        <v>-1.15E-2</v>
      </c>
      <c r="O7">
        <v>4.0000000000000002E-4</v>
      </c>
      <c r="P7" s="44">
        <v>8.8000000000000005E-3</v>
      </c>
      <c r="Q7">
        <v>1.1999999999999999E-3</v>
      </c>
      <c r="R7" s="44">
        <v>2.69E-2</v>
      </c>
    </row>
    <row r="8" spans="1:20" x14ac:dyDescent="0.25">
      <c r="A8" t="s">
        <v>545</v>
      </c>
      <c r="B8" s="45">
        <v>-1.8E-3</v>
      </c>
      <c r="C8" s="44">
        <v>-3.9800000000000002E-2</v>
      </c>
      <c r="D8">
        <v>-1.2999999999999999E-3</v>
      </c>
      <c r="E8" s="44">
        <v>-3.0499999999999999E-2</v>
      </c>
      <c r="F8">
        <v>2.3E-3</v>
      </c>
      <c r="G8" s="44">
        <v>6.0400000000000002E-2</v>
      </c>
      <c r="H8">
        <v>6.3E-3</v>
      </c>
      <c r="L8" s="44">
        <v>0.18310000000000001</v>
      </c>
      <c r="M8">
        <v>8.9999999999999993E-3</v>
      </c>
      <c r="N8" s="44">
        <v>0.26550000000000001</v>
      </c>
      <c r="O8">
        <v>8.5000000000000006E-3</v>
      </c>
      <c r="P8" s="44">
        <v>0.2261</v>
      </c>
      <c r="Q8">
        <v>9.7999999999999997E-3</v>
      </c>
      <c r="R8" s="44">
        <v>0.2722</v>
      </c>
    </row>
    <row r="9" spans="1:20" x14ac:dyDescent="0.25">
      <c r="A9" t="s">
        <v>546</v>
      </c>
      <c r="B9" s="45">
        <v>3.7900000000000003E-2</v>
      </c>
      <c r="C9" s="44">
        <v>6.8909000000000002</v>
      </c>
      <c r="D9">
        <v>2.46E-2</v>
      </c>
      <c r="E9" s="44">
        <v>1.4731000000000001</v>
      </c>
      <c r="F9">
        <v>1.7399999999999999E-2</v>
      </c>
      <c r="G9" s="44">
        <v>0.75649999999999995</v>
      </c>
      <c r="H9">
        <v>1.52E-2</v>
      </c>
      <c r="L9" s="44">
        <v>0.59609999999999996</v>
      </c>
      <c r="M9">
        <v>1.8100000000000002E-2</v>
      </c>
      <c r="N9" s="44">
        <v>0.7298</v>
      </c>
      <c r="O9">
        <v>1.8700000000000001E-2</v>
      </c>
      <c r="P9" s="44">
        <v>0.6825</v>
      </c>
      <c r="Q9">
        <v>1.9800000000000002E-2</v>
      </c>
      <c r="R9" s="44">
        <v>0.76149999999999995</v>
      </c>
    </row>
    <row r="10" spans="1:20" x14ac:dyDescent="0.25">
      <c r="A10" t="s">
        <v>547</v>
      </c>
      <c r="B10" s="45">
        <v>4.3099999999999999E-2</v>
      </c>
      <c r="C10" s="44">
        <v>143.66669999999999</v>
      </c>
      <c r="D10">
        <v>4.02E-2</v>
      </c>
      <c r="E10" s="44">
        <v>36.545499999999997</v>
      </c>
      <c r="F10">
        <v>3.7900000000000003E-2</v>
      </c>
      <c r="G10" s="44">
        <v>15.16</v>
      </c>
      <c r="H10">
        <v>3.6600000000000001E-2</v>
      </c>
      <c r="L10" s="44">
        <v>8.9268000000000001</v>
      </c>
      <c r="M10">
        <v>3.5700000000000003E-2</v>
      </c>
      <c r="N10" s="44">
        <v>4.9583000000000004</v>
      </c>
      <c r="O10">
        <v>3.5200000000000002E-2</v>
      </c>
      <c r="P10" s="44">
        <v>3.2294</v>
      </c>
      <c r="Q10">
        <v>3.2899999999999999E-2</v>
      </c>
      <c r="R10" s="44">
        <v>2.5503999999999998</v>
      </c>
    </row>
    <row r="11" spans="1:20" x14ac:dyDescent="0.25">
      <c r="A11" t="s">
        <v>548</v>
      </c>
      <c r="B11" s="45">
        <v>4.3099999999999999E-2</v>
      </c>
      <c r="C11" s="44">
        <v>143.66669999999999</v>
      </c>
      <c r="D11">
        <v>3.9E-2</v>
      </c>
      <c r="E11" s="44">
        <v>16.956499999999998</v>
      </c>
      <c r="F11">
        <v>3.4799999999999998E-2</v>
      </c>
      <c r="G11" s="44">
        <v>6.2271999999999998</v>
      </c>
      <c r="H11">
        <v>2.7E-2</v>
      </c>
      <c r="L11" s="44">
        <v>1.9664999999999999</v>
      </c>
      <c r="M11">
        <v>2.3599999999999999E-2</v>
      </c>
      <c r="N11" s="44">
        <v>1.2262999999999999</v>
      </c>
      <c r="Q11">
        <v>2.0400000000000001E-2</v>
      </c>
      <c r="R11" s="44">
        <v>0.80310000000000004</v>
      </c>
    </row>
    <row r="12" spans="1:20" x14ac:dyDescent="0.25">
      <c r="A12" t="s">
        <v>549</v>
      </c>
      <c r="B12" s="45">
        <v>1.5599999999999999E-2</v>
      </c>
      <c r="C12" s="44">
        <v>0.56279999999999997</v>
      </c>
      <c r="D12">
        <v>6.8999999999999999E-3</v>
      </c>
      <c r="E12" s="44">
        <v>0.1988</v>
      </c>
      <c r="F12">
        <v>2.5999999999999999E-3</v>
      </c>
      <c r="G12" s="44">
        <v>6.7900000000000002E-2</v>
      </c>
      <c r="H12">
        <v>-1E-3</v>
      </c>
      <c r="L12" s="44">
        <v>-2.4E-2</v>
      </c>
      <c r="M12">
        <v>-2E-3</v>
      </c>
      <c r="N12" s="44">
        <v>-4.4499999999999998E-2</v>
      </c>
      <c r="Q12">
        <v>-1.8E-3</v>
      </c>
      <c r="R12" s="44">
        <v>-3.78E-2</v>
      </c>
    </row>
    <row r="13" spans="1:20" x14ac:dyDescent="0.25">
      <c r="R13" s="44"/>
    </row>
    <row r="16" spans="1:20" x14ac:dyDescent="0.25">
      <c r="A16" t="s">
        <v>0</v>
      </c>
      <c r="B16" t="s">
        <v>903</v>
      </c>
      <c r="C16" t="s">
        <v>904</v>
      </c>
      <c r="D16" t="s">
        <v>905</v>
      </c>
      <c r="E16" t="s">
        <v>562</v>
      </c>
      <c r="F16" t="s">
        <v>563</v>
      </c>
      <c r="G16" t="s">
        <v>564</v>
      </c>
      <c r="H16" t="s">
        <v>565</v>
      </c>
      <c r="I16" t="s">
        <v>566</v>
      </c>
      <c r="J16" t="s">
        <v>567</v>
      </c>
      <c r="K16" t="s">
        <v>568</v>
      </c>
      <c r="N16" t="s">
        <v>562</v>
      </c>
      <c r="O16" t="s">
        <v>563</v>
      </c>
      <c r="P16" t="s">
        <v>564</v>
      </c>
      <c r="Q16" t="s">
        <v>565</v>
      </c>
      <c r="R16" t="s">
        <v>566</v>
      </c>
      <c r="S16" t="s">
        <v>598</v>
      </c>
      <c r="T16" t="s">
        <v>599</v>
      </c>
    </row>
    <row r="17" spans="1:20" x14ac:dyDescent="0.25">
      <c r="A17" s="1">
        <v>45230</v>
      </c>
      <c r="B17" s="162" t="s">
        <v>906</v>
      </c>
      <c r="C17" s="162" t="s">
        <v>906</v>
      </c>
      <c r="D17" s="162" t="s">
        <v>906</v>
      </c>
      <c r="E17">
        <v>5.59</v>
      </c>
      <c r="F17">
        <v>5.44</v>
      </c>
      <c r="G17">
        <v>5.07</v>
      </c>
      <c r="H17">
        <v>4.82</v>
      </c>
      <c r="I17">
        <v>4.88</v>
      </c>
      <c r="J17">
        <v>5.21</v>
      </c>
      <c r="K17">
        <v>5.04</v>
      </c>
      <c r="M17" t="s">
        <v>600</v>
      </c>
      <c r="N17" s="45">
        <f t="shared" ref="N17:T17" si="0">E17*0.01</f>
        <v>5.5899999999999998E-2</v>
      </c>
      <c r="O17" s="45">
        <f t="shared" si="0"/>
        <v>5.4400000000000004E-2</v>
      </c>
      <c r="P17" s="45">
        <f t="shared" si="0"/>
        <v>5.0700000000000002E-2</v>
      </c>
      <c r="Q17" s="45">
        <f t="shared" si="0"/>
        <v>4.8200000000000007E-2</v>
      </c>
      <c r="R17" s="45">
        <f t="shared" si="0"/>
        <v>4.8800000000000003E-2</v>
      </c>
      <c r="S17" s="45">
        <f t="shared" si="0"/>
        <v>5.21E-2</v>
      </c>
      <c r="T17" s="45">
        <f t="shared" si="0"/>
        <v>5.04E-2</v>
      </c>
    </row>
    <row r="18" spans="1:20" x14ac:dyDescent="0.25">
      <c r="A18" s="1">
        <v>45229</v>
      </c>
      <c r="B18" s="162" t="s">
        <v>906</v>
      </c>
      <c r="C18" s="162" t="s">
        <v>906</v>
      </c>
      <c r="D18" s="162" t="s">
        <v>906</v>
      </c>
      <c r="E18">
        <v>5.6</v>
      </c>
      <c r="F18">
        <v>5.41</v>
      </c>
      <c r="G18">
        <v>5.03</v>
      </c>
      <c r="H18">
        <v>4.8</v>
      </c>
      <c r="I18">
        <v>4.88</v>
      </c>
      <c r="J18">
        <v>5.21</v>
      </c>
      <c r="K18">
        <v>5.04</v>
      </c>
      <c r="M18" t="s">
        <v>602</v>
      </c>
      <c r="N18" s="45">
        <f>N17-B4</f>
        <v>5.6099999999999997E-2</v>
      </c>
      <c r="O18" s="45">
        <f>O$17-D4</f>
        <v>5.6100000000000004E-2</v>
      </c>
      <c r="P18" s="45">
        <f>P$17-F4</f>
        <v>5.3800000000000001E-2</v>
      </c>
      <c r="Q18" s="45">
        <f>Q$17-H4</f>
        <v>5.1500000000000004E-2</v>
      </c>
      <c r="R18" s="45">
        <f>R$17-M4</f>
        <v>5.0900000000000001E-2</v>
      </c>
      <c r="S18" s="45">
        <f>S$17-O4</f>
        <v>5.3400000000000003E-2</v>
      </c>
      <c r="T18" s="45">
        <f>T$17-Q4</f>
        <v>5.11E-2</v>
      </c>
    </row>
    <row r="19" spans="1:20" x14ac:dyDescent="0.25">
      <c r="A19" s="1">
        <v>45226</v>
      </c>
      <c r="B19" s="162" t="s">
        <v>906</v>
      </c>
      <c r="C19" s="162" t="s">
        <v>906</v>
      </c>
      <c r="D19" s="162" t="s">
        <v>906</v>
      </c>
      <c r="E19">
        <v>5.59</v>
      </c>
      <c r="F19">
        <v>5.39</v>
      </c>
      <c r="G19">
        <v>4.99</v>
      </c>
      <c r="H19">
        <v>4.76</v>
      </c>
      <c r="I19">
        <v>4.84</v>
      </c>
      <c r="J19">
        <v>5.19</v>
      </c>
      <c r="K19">
        <v>5.03</v>
      </c>
      <c r="M19" t="s">
        <v>603</v>
      </c>
      <c r="N19" s="45">
        <f>N17-B5</f>
        <v>6.0899999999999996E-2</v>
      </c>
      <c r="O19" s="45">
        <f>O$17-D5</f>
        <v>5.2600000000000001E-2</v>
      </c>
      <c r="P19" s="45">
        <f>P$17-F5</f>
        <v>4.6400000000000004E-2</v>
      </c>
      <c r="Q19" s="45">
        <f>Q$17-H5</f>
        <v>4.2200000000000008E-2</v>
      </c>
      <c r="R19" s="45">
        <f>R$17-M5</f>
        <v>4.2900000000000001E-2</v>
      </c>
      <c r="S19" s="45">
        <f>S$17-O5</f>
        <v>4.6800000000000001E-2</v>
      </c>
      <c r="T19" s="45">
        <f>T$17-Q5</f>
        <v>4.4900000000000002E-2</v>
      </c>
    </row>
    <row r="20" spans="1:20" x14ac:dyDescent="0.25">
      <c r="A20" s="1">
        <v>45225</v>
      </c>
      <c r="B20" s="162" t="s">
        <v>906</v>
      </c>
      <c r="C20" s="162" t="s">
        <v>906</v>
      </c>
      <c r="D20" s="162" t="s">
        <v>906</v>
      </c>
      <c r="E20">
        <v>5.59</v>
      </c>
      <c r="F20">
        <v>5.39</v>
      </c>
      <c r="G20">
        <v>5.0199999999999996</v>
      </c>
      <c r="H20">
        <v>4.79</v>
      </c>
      <c r="I20">
        <v>4.8600000000000003</v>
      </c>
      <c r="J20">
        <v>5.19</v>
      </c>
      <c r="K20">
        <v>5.01</v>
      </c>
    </row>
    <row r="21" spans="1:20" x14ac:dyDescent="0.25">
      <c r="A21" s="1">
        <v>45224</v>
      </c>
      <c r="B21" s="162" t="s">
        <v>906</v>
      </c>
      <c r="C21" s="162" t="s">
        <v>906</v>
      </c>
      <c r="D21" s="162" t="s">
        <v>906</v>
      </c>
      <c r="E21">
        <v>5.59</v>
      </c>
      <c r="F21">
        <v>5.43</v>
      </c>
      <c r="G21">
        <v>5.08</v>
      </c>
      <c r="H21">
        <v>4.8899999999999997</v>
      </c>
      <c r="I21">
        <v>4.95</v>
      </c>
      <c r="J21">
        <v>5.27</v>
      </c>
      <c r="K21">
        <v>5.09</v>
      </c>
    </row>
    <row r="22" spans="1:20" x14ac:dyDescent="0.25">
      <c r="A22" s="1">
        <v>45223</v>
      </c>
      <c r="B22" s="162" t="s">
        <v>906</v>
      </c>
      <c r="C22" s="162" t="s">
        <v>906</v>
      </c>
      <c r="D22" s="162" t="s">
        <v>906</v>
      </c>
      <c r="E22">
        <v>5.58</v>
      </c>
      <c r="F22">
        <v>5.41</v>
      </c>
      <c r="G22">
        <v>5.0199999999999996</v>
      </c>
      <c r="H22">
        <v>4.82</v>
      </c>
      <c r="I22">
        <v>4.83</v>
      </c>
      <c r="J22">
        <v>5.15</v>
      </c>
      <c r="K22">
        <v>4.96</v>
      </c>
    </row>
    <row r="23" spans="1:20" x14ac:dyDescent="0.25">
      <c r="A23" s="1">
        <v>45222</v>
      </c>
      <c r="B23" s="162" t="s">
        <v>906</v>
      </c>
      <c r="C23" s="162" t="s">
        <v>906</v>
      </c>
      <c r="D23" s="162" t="s">
        <v>906</v>
      </c>
      <c r="E23">
        <v>5.58</v>
      </c>
      <c r="F23">
        <v>5.42</v>
      </c>
      <c r="G23">
        <v>5.05</v>
      </c>
      <c r="H23">
        <v>4.8099999999999996</v>
      </c>
      <c r="I23">
        <v>4.8600000000000003</v>
      </c>
      <c r="J23">
        <v>5.19</v>
      </c>
      <c r="K23">
        <v>5.01</v>
      </c>
    </row>
    <row r="24" spans="1:20" x14ac:dyDescent="0.25">
      <c r="A24" s="1">
        <v>45219</v>
      </c>
      <c r="B24" s="162" t="s">
        <v>906</v>
      </c>
      <c r="C24" s="162" t="s">
        <v>906</v>
      </c>
      <c r="D24" s="162" t="s">
        <v>906</v>
      </c>
      <c r="E24">
        <v>5.58</v>
      </c>
      <c r="F24">
        <v>5.41</v>
      </c>
      <c r="G24">
        <v>5.07</v>
      </c>
      <c r="H24">
        <v>4.8600000000000003</v>
      </c>
      <c r="I24">
        <v>4.93</v>
      </c>
      <c r="J24">
        <v>5.27</v>
      </c>
      <c r="K24">
        <v>5.09</v>
      </c>
    </row>
    <row r="25" spans="1:20" x14ac:dyDescent="0.25">
      <c r="A25" s="1">
        <v>45218</v>
      </c>
      <c r="B25" s="162" t="s">
        <v>906</v>
      </c>
      <c r="C25" s="162" t="s">
        <v>906</v>
      </c>
      <c r="D25" s="162" t="s">
        <v>906</v>
      </c>
      <c r="E25">
        <v>5.6</v>
      </c>
      <c r="F25">
        <v>5.44</v>
      </c>
      <c r="G25">
        <v>5.14</v>
      </c>
      <c r="H25">
        <v>4.95</v>
      </c>
      <c r="I25">
        <v>4.9800000000000004</v>
      </c>
      <c r="J25">
        <v>5.3</v>
      </c>
      <c r="K25">
        <v>5.1100000000000003</v>
      </c>
    </row>
    <row r="26" spans="1:20" x14ac:dyDescent="0.25">
      <c r="A26" s="1">
        <v>45217</v>
      </c>
      <c r="B26" s="162" t="s">
        <v>906</v>
      </c>
      <c r="C26" s="162" t="s">
        <v>906</v>
      </c>
      <c r="D26" s="162" t="s">
        <v>906</v>
      </c>
      <c r="E26">
        <v>5.61</v>
      </c>
      <c r="F26">
        <v>5.47</v>
      </c>
      <c r="G26">
        <v>5.19</v>
      </c>
      <c r="H26">
        <v>4.92</v>
      </c>
      <c r="I26">
        <v>4.91</v>
      </c>
      <c r="J26">
        <v>5.2</v>
      </c>
      <c r="K26">
        <v>5</v>
      </c>
    </row>
    <row r="27" spans="1:20" x14ac:dyDescent="0.25">
      <c r="A27" s="1">
        <v>45216</v>
      </c>
      <c r="B27" s="162" t="s">
        <v>906</v>
      </c>
      <c r="C27" s="162" t="s">
        <v>906</v>
      </c>
      <c r="D27" s="162" t="s">
        <v>906</v>
      </c>
      <c r="E27">
        <v>5.62</v>
      </c>
      <c r="F27">
        <v>5.48</v>
      </c>
      <c r="G27">
        <v>5.19</v>
      </c>
      <c r="H27">
        <v>4.8600000000000003</v>
      </c>
      <c r="I27">
        <v>4.83</v>
      </c>
      <c r="J27">
        <v>5.14</v>
      </c>
      <c r="K27">
        <v>4.9400000000000004</v>
      </c>
    </row>
    <row r="28" spans="1:20" x14ac:dyDescent="0.25">
      <c r="A28" s="1">
        <v>45215</v>
      </c>
      <c r="B28" s="162" t="s">
        <v>906</v>
      </c>
      <c r="C28" s="162" t="s">
        <v>906</v>
      </c>
      <c r="D28" s="162" t="s">
        <v>906</v>
      </c>
      <c r="E28">
        <v>5.61</v>
      </c>
      <c r="F28">
        <v>5.42</v>
      </c>
      <c r="G28">
        <v>5.09</v>
      </c>
      <c r="H28">
        <v>4.72</v>
      </c>
      <c r="I28">
        <v>4.71</v>
      </c>
      <c r="J28">
        <v>5.0599999999999996</v>
      </c>
      <c r="K28">
        <v>4.87</v>
      </c>
    </row>
    <row r="29" spans="1:20" x14ac:dyDescent="0.25">
      <c r="A29" s="1">
        <v>45212</v>
      </c>
      <c r="B29" s="162" t="s">
        <v>906</v>
      </c>
      <c r="C29" s="162" t="s">
        <v>906</v>
      </c>
      <c r="D29" s="162" t="s">
        <v>906</v>
      </c>
      <c r="E29">
        <v>5.62</v>
      </c>
      <c r="F29">
        <v>5.41</v>
      </c>
      <c r="G29">
        <v>5.04</v>
      </c>
      <c r="H29">
        <v>4.6500000000000004</v>
      </c>
      <c r="I29">
        <v>4.63</v>
      </c>
      <c r="J29">
        <v>4.97</v>
      </c>
      <c r="K29">
        <v>4.78</v>
      </c>
    </row>
    <row r="30" spans="1:20" x14ac:dyDescent="0.25">
      <c r="A30" s="1">
        <v>45211</v>
      </c>
      <c r="B30" s="162" t="s">
        <v>906</v>
      </c>
      <c r="C30" s="162" t="s">
        <v>906</v>
      </c>
      <c r="D30" s="162" t="s">
        <v>906</v>
      </c>
      <c r="E30">
        <v>5.63</v>
      </c>
      <c r="F30">
        <v>5.43</v>
      </c>
      <c r="G30">
        <v>5.0599999999999996</v>
      </c>
      <c r="H30">
        <v>4.6900000000000004</v>
      </c>
      <c r="I30">
        <v>4.7</v>
      </c>
      <c r="J30">
        <v>5.05</v>
      </c>
      <c r="K30">
        <v>4.8600000000000003</v>
      </c>
    </row>
    <row r="31" spans="1:20" x14ac:dyDescent="0.25">
      <c r="A31" s="1">
        <v>45210</v>
      </c>
      <c r="B31" s="162" t="s">
        <v>906</v>
      </c>
      <c r="C31" s="162" t="s">
        <v>906</v>
      </c>
      <c r="D31" s="162" t="s">
        <v>906</v>
      </c>
      <c r="E31">
        <v>5.61</v>
      </c>
      <c r="F31">
        <v>5.38</v>
      </c>
      <c r="G31">
        <v>4.99</v>
      </c>
      <c r="H31">
        <v>4.59</v>
      </c>
      <c r="I31">
        <v>4.58</v>
      </c>
      <c r="J31">
        <v>4.92</v>
      </c>
      <c r="K31">
        <v>4.7300000000000004</v>
      </c>
    </row>
    <row r="32" spans="1:20" x14ac:dyDescent="0.25">
      <c r="A32" s="1">
        <v>45209</v>
      </c>
      <c r="B32" s="162" t="s">
        <v>906</v>
      </c>
      <c r="C32" s="162" t="s">
        <v>906</v>
      </c>
      <c r="D32" s="162" t="s">
        <v>906</v>
      </c>
      <c r="E32">
        <v>5.61</v>
      </c>
      <c r="F32">
        <v>5.37</v>
      </c>
      <c r="G32">
        <v>4.96</v>
      </c>
      <c r="H32">
        <v>4.62</v>
      </c>
      <c r="I32">
        <v>4.66</v>
      </c>
      <c r="J32">
        <v>5.03</v>
      </c>
      <c r="K32">
        <v>4.8499999999999996</v>
      </c>
    </row>
    <row r="33" spans="1:11" x14ac:dyDescent="0.25">
      <c r="A33" s="1">
        <v>45205</v>
      </c>
      <c r="B33" s="162" t="s">
        <v>906</v>
      </c>
      <c r="C33" s="162" t="s">
        <v>906</v>
      </c>
      <c r="D33" s="162" t="s">
        <v>906</v>
      </c>
      <c r="E33">
        <v>5.63</v>
      </c>
      <c r="F33">
        <v>5.43</v>
      </c>
      <c r="G33">
        <v>5.08</v>
      </c>
      <c r="H33">
        <v>4.75</v>
      </c>
      <c r="I33">
        <v>4.78</v>
      </c>
      <c r="J33">
        <v>5.13</v>
      </c>
      <c r="K33">
        <v>4.95</v>
      </c>
    </row>
    <row r="34" spans="1:11" x14ac:dyDescent="0.25">
      <c r="A34" s="1">
        <v>45204</v>
      </c>
      <c r="B34" s="162" t="s">
        <v>906</v>
      </c>
      <c r="C34" s="162" t="s">
        <v>906</v>
      </c>
      <c r="D34" s="162" t="s">
        <v>906</v>
      </c>
      <c r="E34">
        <v>5.61</v>
      </c>
      <c r="F34">
        <v>5.39</v>
      </c>
      <c r="G34">
        <v>5.03</v>
      </c>
      <c r="H34">
        <v>4.68</v>
      </c>
      <c r="I34">
        <v>4.72</v>
      </c>
      <c r="J34">
        <v>5.0599999999999996</v>
      </c>
      <c r="K34">
        <v>4.8899999999999997</v>
      </c>
    </row>
    <row r="35" spans="1:11" x14ac:dyDescent="0.25">
      <c r="A35" s="1">
        <v>45203</v>
      </c>
      <c r="B35" s="162" t="s">
        <v>906</v>
      </c>
      <c r="C35" s="162" t="s">
        <v>906</v>
      </c>
      <c r="D35" s="162" t="s">
        <v>906</v>
      </c>
      <c r="E35">
        <v>5.61</v>
      </c>
      <c r="F35">
        <v>5.42</v>
      </c>
      <c r="G35">
        <v>5.05</v>
      </c>
      <c r="H35">
        <v>4.72</v>
      </c>
      <c r="I35">
        <v>4.7300000000000004</v>
      </c>
      <c r="J35">
        <v>5.05</v>
      </c>
      <c r="K35">
        <v>4.87</v>
      </c>
    </row>
    <row r="36" spans="1:11" x14ac:dyDescent="0.25">
      <c r="A36" s="1">
        <v>45202</v>
      </c>
      <c r="B36" s="162" t="s">
        <v>906</v>
      </c>
      <c r="C36" s="162" t="s">
        <v>906</v>
      </c>
      <c r="D36" s="162" t="s">
        <v>906</v>
      </c>
      <c r="E36">
        <v>5.62</v>
      </c>
      <c r="F36">
        <v>5.49</v>
      </c>
      <c r="G36">
        <v>5.15</v>
      </c>
      <c r="H36">
        <v>4.8</v>
      </c>
      <c r="I36">
        <v>4.8099999999999996</v>
      </c>
      <c r="J36">
        <v>5.13</v>
      </c>
      <c r="K36">
        <v>4.95</v>
      </c>
    </row>
    <row r="37" spans="1:11" x14ac:dyDescent="0.25">
      <c r="A37" s="1">
        <v>45201</v>
      </c>
      <c r="B37" s="162" t="s">
        <v>906</v>
      </c>
      <c r="C37" s="162" t="s">
        <v>906</v>
      </c>
      <c r="D37" s="162" t="s">
        <v>906</v>
      </c>
      <c r="E37">
        <v>5.62</v>
      </c>
      <c r="F37">
        <v>5.49</v>
      </c>
      <c r="G37">
        <v>5.12</v>
      </c>
      <c r="H37">
        <v>4.72</v>
      </c>
      <c r="I37">
        <v>4.6900000000000004</v>
      </c>
      <c r="J37">
        <v>5</v>
      </c>
      <c r="K37">
        <v>4.8099999999999996</v>
      </c>
    </row>
  </sheetData>
  <phoneticPr fontId="4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978F-52DB-41DF-A8DB-A6A39BE9068F}">
  <dimension ref="A1:R52"/>
  <sheetViews>
    <sheetView workbookViewId="0">
      <selection activeCell="L12" sqref="L12"/>
    </sheetView>
  </sheetViews>
  <sheetFormatPr defaultRowHeight="13.15" x14ac:dyDescent="0.25"/>
  <cols>
    <col min="1" max="1" width="10.6640625" bestFit="1" customWidth="1"/>
    <col min="2" max="2" width="11.21875" bestFit="1" customWidth="1"/>
    <col min="3" max="4" width="12.21875" bestFit="1" customWidth="1"/>
    <col min="5" max="7" width="13.21875" bestFit="1" customWidth="1"/>
    <col min="8" max="9" width="10.77734375" bestFit="1" customWidth="1"/>
    <col min="10" max="10" width="11.109375" bestFit="1" customWidth="1"/>
    <col min="11" max="11" width="12.109375" bestFit="1" customWidth="1"/>
    <col min="12" max="12" width="31.109375" bestFit="1" customWidth="1"/>
    <col min="13" max="13" width="10.6640625" bestFit="1" customWidth="1"/>
    <col min="14" max="16" width="10.21875" bestFit="1" customWidth="1"/>
    <col min="17" max="17" width="10.44140625" bestFit="1" customWidth="1"/>
    <col min="18" max="24" width="13.88671875" bestFit="1" customWidth="1"/>
    <col min="25" max="39" width="13.5546875" bestFit="1" customWidth="1"/>
    <col min="40" max="41" width="13" bestFit="1" customWidth="1"/>
    <col min="42" max="42" width="13.44140625" bestFit="1" customWidth="1"/>
    <col min="43" max="43" width="14.44140625" bestFit="1" customWidth="1"/>
    <col min="44" max="44" width="9.77734375" bestFit="1" customWidth="1"/>
    <col min="45" max="45" width="9.5546875" bestFit="1" customWidth="1"/>
  </cols>
  <sheetData>
    <row r="1" spans="1:18" x14ac:dyDescent="0.25">
      <c r="A1" t="s">
        <v>297</v>
      </c>
      <c r="B1" t="s">
        <v>298</v>
      </c>
      <c r="C1" t="s">
        <v>299</v>
      </c>
      <c r="D1" t="s">
        <v>300</v>
      </c>
      <c r="E1" t="s">
        <v>301</v>
      </c>
      <c r="F1" t="s">
        <v>302</v>
      </c>
      <c r="G1" t="s">
        <v>303</v>
      </c>
      <c r="L1" t="s">
        <v>1463</v>
      </c>
      <c r="M1" t="s">
        <v>308</v>
      </c>
      <c r="N1" t="s">
        <v>309</v>
      </c>
      <c r="O1" t="s">
        <v>310</v>
      </c>
      <c r="P1" t="s">
        <v>311</v>
      </c>
      <c r="Q1" t="s">
        <v>312</v>
      </c>
      <c r="R1" t="s">
        <v>313</v>
      </c>
    </row>
    <row r="2" spans="1:18" x14ac:dyDescent="0.25">
      <c r="A2" t="s">
        <v>304</v>
      </c>
      <c r="B2">
        <v>0.6714</v>
      </c>
      <c r="C2">
        <v>0.33210000000000001</v>
      </c>
      <c r="D2">
        <v>0.29559999999999997</v>
      </c>
      <c r="E2">
        <v>0.29370000000000002</v>
      </c>
      <c r="F2">
        <v>0.33</v>
      </c>
      <c r="G2">
        <v>0.38640000000000002</v>
      </c>
      <c r="L2" s="162" t="s">
        <v>314</v>
      </c>
      <c r="M2" t="s">
        <v>1464</v>
      </c>
      <c r="N2" t="s">
        <v>1465</v>
      </c>
      <c r="O2" t="s">
        <v>1466</v>
      </c>
      <c r="P2" t="s">
        <v>1467</v>
      </c>
      <c r="Q2" t="s">
        <v>1468</v>
      </c>
      <c r="R2" t="s">
        <v>1469</v>
      </c>
    </row>
    <row r="3" spans="1:18" x14ac:dyDescent="0.25">
      <c r="A3" t="s">
        <v>305</v>
      </c>
      <c r="B3">
        <v>0.81179999999999997</v>
      </c>
      <c r="C3">
        <v>0.35160000000000002</v>
      </c>
      <c r="D3">
        <v>0.30420000000000003</v>
      </c>
      <c r="E3">
        <v>0.30759999999999998</v>
      </c>
      <c r="F3">
        <v>0.34670000000000001</v>
      </c>
      <c r="G3">
        <v>0.40100000000000002</v>
      </c>
      <c r="L3" s="162" t="s">
        <v>315</v>
      </c>
      <c r="M3" t="s">
        <v>1470</v>
      </c>
      <c r="N3" t="s">
        <v>1471</v>
      </c>
      <c r="O3" t="s">
        <v>1472</v>
      </c>
      <c r="P3" t="s">
        <v>1473</v>
      </c>
      <c r="Q3" t="s">
        <v>1474</v>
      </c>
      <c r="R3" t="s">
        <v>1475</v>
      </c>
    </row>
    <row r="4" spans="1:18" x14ac:dyDescent="0.25">
      <c r="A4" t="s">
        <v>306</v>
      </c>
      <c r="B4">
        <v>0.2268</v>
      </c>
      <c r="C4">
        <v>0.1981</v>
      </c>
      <c r="D4">
        <v>0.2402</v>
      </c>
      <c r="E4">
        <v>0.24529999999999999</v>
      </c>
      <c r="F4">
        <v>0.2949</v>
      </c>
      <c r="G4">
        <v>0.34720000000000001</v>
      </c>
      <c r="L4" s="162" t="s">
        <v>316</v>
      </c>
      <c r="M4" t="s">
        <v>1476</v>
      </c>
      <c r="N4" t="s">
        <v>1477</v>
      </c>
      <c r="O4" t="s">
        <v>1478</v>
      </c>
      <c r="P4" t="s">
        <v>1479</v>
      </c>
      <c r="Q4" t="s">
        <v>1480</v>
      </c>
      <c r="R4" t="s">
        <v>1481</v>
      </c>
    </row>
    <row r="5" spans="1:18" x14ac:dyDescent="0.25">
      <c r="A5" t="s">
        <v>307</v>
      </c>
      <c r="B5">
        <v>0.59940000000000004</v>
      </c>
      <c r="C5">
        <v>0.53659999999999997</v>
      </c>
      <c r="D5">
        <v>0.53320000000000001</v>
      </c>
      <c r="E5">
        <v>0.52200000000000002</v>
      </c>
      <c r="F5">
        <v>0.5534</v>
      </c>
      <c r="G5">
        <v>0.5675</v>
      </c>
      <c r="L5" s="162" t="s">
        <v>1482</v>
      </c>
      <c r="M5" t="s">
        <v>308</v>
      </c>
      <c r="N5" t="s">
        <v>309</v>
      </c>
      <c r="O5" t="s">
        <v>310</v>
      </c>
      <c r="P5" t="s">
        <v>311</v>
      </c>
      <c r="Q5" t="s">
        <v>312</v>
      </c>
      <c r="R5" t="s">
        <v>313</v>
      </c>
    </row>
    <row r="6" spans="1:18" x14ac:dyDescent="0.25">
      <c r="L6" s="162" t="s">
        <v>314</v>
      </c>
      <c r="M6" t="s">
        <v>1483</v>
      </c>
      <c r="N6" t="s">
        <v>1484</v>
      </c>
      <c r="O6" t="s">
        <v>1485</v>
      </c>
      <c r="P6" t="s">
        <v>1486</v>
      </c>
      <c r="Q6" t="s">
        <v>1487</v>
      </c>
      <c r="R6" t="s">
        <v>1488</v>
      </c>
    </row>
    <row r="7" spans="1:18" x14ac:dyDescent="0.25">
      <c r="L7" s="162" t="s">
        <v>315</v>
      </c>
      <c r="M7" t="s">
        <v>1489</v>
      </c>
      <c r="N7" t="s">
        <v>1490</v>
      </c>
      <c r="O7" t="s">
        <v>1491</v>
      </c>
      <c r="P7" t="s">
        <v>911</v>
      </c>
      <c r="Q7" t="s">
        <v>1492</v>
      </c>
      <c r="R7" t="s">
        <v>1493</v>
      </c>
    </row>
    <row r="8" spans="1:18" x14ac:dyDescent="0.25">
      <c r="L8" s="162" t="s">
        <v>316</v>
      </c>
      <c r="M8" t="s">
        <v>1494</v>
      </c>
      <c r="N8" t="s">
        <v>1495</v>
      </c>
      <c r="O8" t="s">
        <v>913</v>
      </c>
      <c r="P8" t="s">
        <v>1496</v>
      </c>
      <c r="Q8" t="s">
        <v>1497</v>
      </c>
      <c r="R8" t="s">
        <v>912</v>
      </c>
    </row>
    <row r="9" spans="1:18" x14ac:dyDescent="0.25">
      <c r="L9" s="162" t="s">
        <v>1498</v>
      </c>
      <c r="M9" t="s">
        <v>308</v>
      </c>
      <c r="N9" t="s">
        <v>309</v>
      </c>
      <c r="O9" t="s">
        <v>310</v>
      </c>
      <c r="P9" t="s">
        <v>311</v>
      </c>
      <c r="Q9" t="s">
        <v>312</v>
      </c>
      <c r="R9" t="s">
        <v>313</v>
      </c>
    </row>
    <row r="10" spans="1:18" x14ac:dyDescent="0.25">
      <c r="L10" s="162" t="s">
        <v>314</v>
      </c>
      <c r="M10" t="s">
        <v>1499</v>
      </c>
      <c r="N10" t="s">
        <v>1500</v>
      </c>
      <c r="O10" t="s">
        <v>1501</v>
      </c>
      <c r="P10" t="s">
        <v>1502</v>
      </c>
      <c r="Q10" t="s">
        <v>1503</v>
      </c>
      <c r="R10" t="s">
        <v>1504</v>
      </c>
    </row>
    <row r="11" spans="1:18" x14ac:dyDescent="0.25">
      <c r="L11" s="162" t="s">
        <v>315</v>
      </c>
      <c r="M11" t="s">
        <v>1505</v>
      </c>
      <c r="N11" t="s">
        <v>1506</v>
      </c>
      <c r="O11" t="s">
        <v>1507</v>
      </c>
      <c r="P11" t="s">
        <v>1508</v>
      </c>
      <c r="Q11" t="s">
        <v>1509</v>
      </c>
      <c r="R11" t="s">
        <v>1510</v>
      </c>
    </row>
    <row r="12" spans="1:18" x14ac:dyDescent="0.25">
      <c r="L12" s="162" t="s">
        <v>316</v>
      </c>
      <c r="M12" t="s">
        <v>1511</v>
      </c>
      <c r="N12" t="s">
        <v>1512</v>
      </c>
      <c r="O12" t="s">
        <v>1513</v>
      </c>
      <c r="P12" t="s">
        <v>1514</v>
      </c>
      <c r="Q12" t="s">
        <v>910</v>
      </c>
      <c r="R12" t="s">
        <v>1515</v>
      </c>
    </row>
    <row r="13" spans="1:18" x14ac:dyDescent="0.25">
      <c r="L13" s="162" t="s">
        <v>1516</v>
      </c>
      <c r="M13" t="s">
        <v>308</v>
      </c>
      <c r="N13" t="s">
        <v>309</v>
      </c>
      <c r="O13" t="s">
        <v>310</v>
      </c>
      <c r="P13" t="s">
        <v>311</v>
      </c>
      <c r="Q13" t="s">
        <v>312</v>
      </c>
      <c r="R13" t="s">
        <v>313</v>
      </c>
    </row>
    <row r="14" spans="1:18" x14ac:dyDescent="0.25">
      <c r="L14" s="162" t="s">
        <v>314</v>
      </c>
      <c r="M14" t="s">
        <v>1517</v>
      </c>
      <c r="N14" t="s">
        <v>1518</v>
      </c>
      <c r="O14" t="s">
        <v>1519</v>
      </c>
      <c r="P14" t="s">
        <v>914</v>
      </c>
      <c r="Q14" t="s">
        <v>1520</v>
      </c>
      <c r="R14" t="s">
        <v>1519</v>
      </c>
    </row>
    <row r="15" spans="1:18" x14ac:dyDescent="0.25">
      <c r="L15" s="162" t="s">
        <v>315</v>
      </c>
      <c r="M15" t="s">
        <v>1521</v>
      </c>
      <c r="N15" t="s">
        <v>1522</v>
      </c>
      <c r="O15" t="s">
        <v>915</v>
      </c>
      <c r="P15" t="s">
        <v>1523</v>
      </c>
      <c r="Q15" t="s">
        <v>1523</v>
      </c>
      <c r="R15" t="s">
        <v>748</v>
      </c>
    </row>
    <row r="16" spans="1:18" x14ac:dyDescent="0.25">
      <c r="L16" s="162" t="s">
        <v>316</v>
      </c>
      <c r="M16" t="s">
        <v>985</v>
      </c>
      <c r="N16" t="s">
        <v>1524</v>
      </c>
      <c r="O16" t="s">
        <v>986</v>
      </c>
      <c r="P16" t="s">
        <v>916</v>
      </c>
      <c r="Q16" t="s">
        <v>1525</v>
      </c>
      <c r="R16" t="s">
        <v>1526</v>
      </c>
    </row>
    <row r="19" spans="1:7" x14ac:dyDescent="0.25">
      <c r="A19" t="s">
        <v>317</v>
      </c>
      <c r="B19" t="s">
        <v>318</v>
      </c>
      <c r="C19" t="s">
        <v>319</v>
      </c>
      <c r="D19" t="s">
        <v>320</v>
      </c>
      <c r="E19" t="s">
        <v>321</v>
      </c>
      <c r="F19" t="s">
        <v>322</v>
      </c>
      <c r="G19" t="s">
        <v>323</v>
      </c>
    </row>
    <row r="20" spans="1:7" x14ac:dyDescent="0.25">
      <c r="A20" t="s">
        <v>324</v>
      </c>
      <c r="B20">
        <v>0.79</v>
      </c>
      <c r="C20" s="42">
        <v>0.36</v>
      </c>
      <c r="D20">
        <v>0.35</v>
      </c>
      <c r="E20">
        <v>0.34</v>
      </c>
      <c r="F20">
        <v>0.34</v>
      </c>
      <c r="G20">
        <v>0.41</v>
      </c>
    </row>
    <row r="21" spans="1:7" x14ac:dyDescent="0.25">
      <c r="A21" t="s">
        <v>325</v>
      </c>
      <c r="B21">
        <v>0.62</v>
      </c>
      <c r="C21">
        <v>0.14000000000000001</v>
      </c>
      <c r="D21">
        <v>0.16</v>
      </c>
      <c r="E21">
        <v>0.22</v>
      </c>
      <c r="F21">
        <v>0.22</v>
      </c>
      <c r="G21">
        <v>0.32</v>
      </c>
    </row>
    <row r="22" spans="1:7" x14ac:dyDescent="0.25">
      <c r="A22" t="s">
        <v>326</v>
      </c>
      <c r="B22">
        <v>0.55000000000000004</v>
      </c>
      <c r="C22">
        <v>0.42</v>
      </c>
      <c r="D22">
        <v>0.68</v>
      </c>
      <c r="E22">
        <v>0.45</v>
      </c>
      <c r="F22">
        <v>0.34</v>
      </c>
      <c r="G22">
        <v>0.37</v>
      </c>
    </row>
    <row r="23" spans="1:7" x14ac:dyDescent="0.25">
      <c r="A23" t="s">
        <v>327</v>
      </c>
      <c r="B23">
        <v>0.95</v>
      </c>
      <c r="C23">
        <v>0.73</v>
      </c>
      <c r="D23">
        <v>0.5</v>
      </c>
      <c r="E23">
        <v>0.55000000000000004</v>
      </c>
      <c r="F23">
        <v>0.45</v>
      </c>
      <c r="G23">
        <v>0.45</v>
      </c>
    </row>
    <row r="24" spans="1:7" x14ac:dyDescent="0.25">
      <c r="A24" t="s">
        <v>328</v>
      </c>
      <c r="B24">
        <v>0.95</v>
      </c>
      <c r="C24">
        <v>0.36</v>
      </c>
      <c r="D24">
        <v>0.37</v>
      </c>
      <c r="E24">
        <v>0.37</v>
      </c>
      <c r="F24">
        <v>0.42</v>
      </c>
      <c r="G24">
        <v>0.57999999999999996</v>
      </c>
    </row>
    <row r="25" spans="1:7" x14ac:dyDescent="0.25">
      <c r="A25" t="s">
        <v>329</v>
      </c>
      <c r="B25">
        <v>0.82</v>
      </c>
      <c r="C25">
        <v>0.52</v>
      </c>
      <c r="D25">
        <v>0.38</v>
      </c>
      <c r="E25">
        <v>0.43</v>
      </c>
      <c r="F25">
        <v>0.41</v>
      </c>
      <c r="G25">
        <v>0.39</v>
      </c>
    </row>
    <row r="26" spans="1:7" x14ac:dyDescent="0.25">
      <c r="A26" t="s">
        <v>330</v>
      </c>
      <c r="B26">
        <v>0.78</v>
      </c>
      <c r="C26">
        <v>0.35</v>
      </c>
      <c r="D26">
        <v>0.27</v>
      </c>
      <c r="E26">
        <v>0.24</v>
      </c>
      <c r="F26">
        <v>0.27</v>
      </c>
      <c r="G26">
        <v>0.33</v>
      </c>
    </row>
    <row r="27" spans="1:7" x14ac:dyDescent="0.25">
      <c r="A27" t="s">
        <v>331</v>
      </c>
      <c r="B27">
        <v>0.79</v>
      </c>
      <c r="C27">
        <v>0.23</v>
      </c>
      <c r="D27">
        <v>0.13</v>
      </c>
      <c r="E27">
        <v>0.2</v>
      </c>
      <c r="F27">
        <v>0.24</v>
      </c>
      <c r="G27">
        <v>0.28999999999999998</v>
      </c>
    </row>
    <row r="28" spans="1:7" x14ac:dyDescent="0.25">
      <c r="A28" t="s">
        <v>332</v>
      </c>
      <c r="B28">
        <v>0.82</v>
      </c>
      <c r="C28">
        <v>0.36</v>
      </c>
      <c r="D28">
        <v>0.25</v>
      </c>
      <c r="E28">
        <v>0.18</v>
      </c>
      <c r="F28">
        <v>0.18</v>
      </c>
      <c r="G28">
        <v>0.28999999999999998</v>
      </c>
    </row>
    <row r="29" spans="1:7" x14ac:dyDescent="0.25">
      <c r="A29" t="s">
        <v>333</v>
      </c>
      <c r="B29">
        <v>0.81</v>
      </c>
      <c r="C29">
        <v>0.28999999999999998</v>
      </c>
      <c r="D29">
        <v>0.52</v>
      </c>
      <c r="E29">
        <v>0.42</v>
      </c>
      <c r="F29">
        <v>0.32</v>
      </c>
      <c r="G29">
        <v>0.45</v>
      </c>
    </row>
    <row r="30" spans="1:7" x14ac:dyDescent="0.25">
      <c r="A30" t="s">
        <v>334</v>
      </c>
      <c r="B30">
        <v>0.77</v>
      </c>
      <c r="C30">
        <v>0.18</v>
      </c>
      <c r="D30">
        <v>0.32</v>
      </c>
      <c r="E30">
        <v>0.41</v>
      </c>
      <c r="F30">
        <v>0.5</v>
      </c>
      <c r="G30">
        <v>0.59</v>
      </c>
    </row>
    <row r="31" spans="1:7" x14ac:dyDescent="0.25">
      <c r="A31" t="s">
        <v>335</v>
      </c>
      <c r="B31">
        <v>0.87</v>
      </c>
      <c r="C31">
        <v>0.68</v>
      </c>
      <c r="D31">
        <v>0.77</v>
      </c>
      <c r="E31">
        <v>0.68</v>
      </c>
      <c r="F31">
        <v>0.65</v>
      </c>
      <c r="G31">
        <v>0.68</v>
      </c>
    </row>
    <row r="33" spans="1:7" x14ac:dyDescent="0.25">
      <c r="A33" t="s">
        <v>317</v>
      </c>
      <c r="B33" t="s">
        <v>318</v>
      </c>
      <c r="C33" t="s">
        <v>319</v>
      </c>
      <c r="D33" t="s">
        <v>320</v>
      </c>
      <c r="E33" t="s">
        <v>321</v>
      </c>
      <c r="F33" t="s">
        <v>322</v>
      </c>
      <c r="G33" t="s">
        <v>323</v>
      </c>
    </row>
    <row r="34" spans="1:7" x14ac:dyDescent="0.25">
      <c r="A34" t="s">
        <v>336</v>
      </c>
      <c r="B34">
        <v>0.7</v>
      </c>
      <c r="C34">
        <v>0.35</v>
      </c>
      <c r="D34">
        <v>0.41</v>
      </c>
      <c r="E34">
        <v>0.35</v>
      </c>
      <c r="F34">
        <v>0.38</v>
      </c>
      <c r="G34">
        <v>0.48</v>
      </c>
    </row>
    <row r="35" spans="1:7" x14ac:dyDescent="0.25">
      <c r="A35" t="s">
        <v>324</v>
      </c>
      <c r="B35">
        <v>0.79</v>
      </c>
      <c r="C35">
        <v>0.36</v>
      </c>
      <c r="D35">
        <v>0.35</v>
      </c>
      <c r="E35">
        <v>0.34</v>
      </c>
      <c r="F35">
        <v>0.34</v>
      </c>
      <c r="G35">
        <v>0.41</v>
      </c>
    </row>
    <row r="36" spans="1:7" x14ac:dyDescent="0.25">
      <c r="A36" t="s">
        <v>337</v>
      </c>
      <c r="B36">
        <v>0.77</v>
      </c>
      <c r="C36">
        <v>0.33</v>
      </c>
      <c r="D36">
        <v>0.32</v>
      </c>
      <c r="E36">
        <v>0.32</v>
      </c>
      <c r="F36">
        <v>0.3</v>
      </c>
      <c r="G36">
        <v>0.37</v>
      </c>
    </row>
    <row r="37" spans="1:7" x14ac:dyDescent="0.25">
      <c r="A37" t="s">
        <v>338</v>
      </c>
      <c r="B37">
        <v>0.71</v>
      </c>
      <c r="C37">
        <v>0.25</v>
      </c>
      <c r="D37">
        <v>0.26</v>
      </c>
      <c r="E37">
        <v>0.31</v>
      </c>
      <c r="F37">
        <v>0.34</v>
      </c>
      <c r="G37">
        <v>0.47</v>
      </c>
    </row>
    <row r="38" spans="1:7" x14ac:dyDescent="0.25">
      <c r="A38" t="s">
        <v>339</v>
      </c>
      <c r="B38">
        <v>0.84</v>
      </c>
      <c r="C38">
        <v>0.4</v>
      </c>
      <c r="D38">
        <v>0.41</v>
      </c>
      <c r="E38">
        <v>0.37</v>
      </c>
      <c r="F38">
        <v>0.36</v>
      </c>
      <c r="G38">
        <v>0.41</v>
      </c>
    </row>
    <row r="39" spans="1:7" x14ac:dyDescent="0.25">
      <c r="A39" t="s">
        <v>340</v>
      </c>
      <c r="B39">
        <v>0.77</v>
      </c>
      <c r="C39">
        <v>0.28999999999999998</v>
      </c>
      <c r="D39">
        <v>0.27</v>
      </c>
      <c r="E39">
        <v>0.25</v>
      </c>
      <c r="F39">
        <v>0.28000000000000003</v>
      </c>
      <c r="G39">
        <v>0.34</v>
      </c>
    </row>
    <row r="40" spans="1:7" x14ac:dyDescent="0.25">
      <c r="A40" t="s">
        <v>341</v>
      </c>
      <c r="B40">
        <v>0.69</v>
      </c>
      <c r="C40">
        <v>0.25</v>
      </c>
      <c r="D40">
        <v>0.21</v>
      </c>
      <c r="E40">
        <v>0.19</v>
      </c>
      <c r="F40">
        <v>0.21</v>
      </c>
      <c r="G40">
        <v>0.3</v>
      </c>
    </row>
    <row r="42" spans="1:7" x14ac:dyDescent="0.25">
      <c r="A42" t="s">
        <v>317</v>
      </c>
      <c r="B42" t="s">
        <v>318</v>
      </c>
      <c r="C42" t="s">
        <v>319</v>
      </c>
      <c r="D42" t="s">
        <v>320</v>
      </c>
      <c r="E42" t="s">
        <v>321</v>
      </c>
      <c r="F42" t="s">
        <v>322</v>
      </c>
      <c r="G42" t="s">
        <v>323</v>
      </c>
    </row>
    <row r="43" spans="1:7" x14ac:dyDescent="0.25">
      <c r="A43" t="s">
        <v>342</v>
      </c>
      <c r="B43">
        <v>0.76</v>
      </c>
      <c r="C43">
        <v>0.31</v>
      </c>
      <c r="D43">
        <v>0.3</v>
      </c>
      <c r="E43">
        <v>0.28999999999999998</v>
      </c>
      <c r="F43">
        <v>0.31</v>
      </c>
      <c r="G43">
        <v>0.38</v>
      </c>
    </row>
    <row r="44" spans="1:7" x14ac:dyDescent="0.25">
      <c r="A44" t="s">
        <v>343</v>
      </c>
      <c r="B44">
        <v>0.62</v>
      </c>
      <c r="C44">
        <v>0.26</v>
      </c>
      <c r="D44">
        <v>0.21</v>
      </c>
      <c r="E44">
        <v>0.2</v>
      </c>
      <c r="F44">
        <v>0.24</v>
      </c>
      <c r="G44">
        <v>0.31</v>
      </c>
    </row>
    <row r="45" spans="1:7" x14ac:dyDescent="0.25">
      <c r="A45" t="s">
        <v>344</v>
      </c>
      <c r="B45">
        <v>0.68</v>
      </c>
      <c r="C45">
        <v>0.28999999999999998</v>
      </c>
      <c r="D45">
        <v>0.25</v>
      </c>
      <c r="E45">
        <v>0.24</v>
      </c>
      <c r="F45">
        <v>0.27</v>
      </c>
      <c r="G45">
        <v>0.34</v>
      </c>
    </row>
    <row r="47" spans="1:7" x14ac:dyDescent="0.25">
      <c r="A47" t="s">
        <v>317</v>
      </c>
      <c r="B47" t="s">
        <v>318</v>
      </c>
      <c r="C47" t="s">
        <v>319</v>
      </c>
      <c r="D47" t="s">
        <v>320</v>
      </c>
      <c r="E47" t="s">
        <v>321</v>
      </c>
      <c r="F47" t="s">
        <v>322</v>
      </c>
      <c r="G47" t="s">
        <v>323</v>
      </c>
    </row>
    <row r="48" spans="1:7" x14ac:dyDescent="0.25">
      <c r="A48" t="s">
        <v>345</v>
      </c>
      <c r="B48">
        <v>0.56999999999999995</v>
      </c>
      <c r="C48">
        <v>0.27</v>
      </c>
      <c r="D48">
        <v>0.37</v>
      </c>
      <c r="E48">
        <v>0.37</v>
      </c>
      <c r="F48">
        <v>0.37</v>
      </c>
      <c r="G48">
        <v>0.47</v>
      </c>
    </row>
    <row r="50" spans="1:7" x14ac:dyDescent="0.25">
      <c r="A50" t="s">
        <v>317</v>
      </c>
      <c r="B50" t="s">
        <v>318</v>
      </c>
      <c r="C50" t="s">
        <v>319</v>
      </c>
      <c r="D50" t="s">
        <v>320</v>
      </c>
      <c r="E50" t="s">
        <v>321</v>
      </c>
      <c r="F50" t="s">
        <v>322</v>
      </c>
      <c r="G50" t="s">
        <v>323</v>
      </c>
    </row>
    <row r="51" spans="1:7" x14ac:dyDescent="0.25">
      <c r="A51" t="s">
        <v>92</v>
      </c>
      <c r="B51">
        <v>0.67</v>
      </c>
      <c r="C51">
        <v>0.27</v>
      </c>
      <c r="D51">
        <v>0.28000000000000003</v>
      </c>
      <c r="E51">
        <v>0.34</v>
      </c>
      <c r="F51">
        <v>0.37</v>
      </c>
      <c r="G51">
        <v>0.44</v>
      </c>
    </row>
    <row r="52" spans="1:7" x14ac:dyDescent="0.25">
      <c r="A52" t="s">
        <v>346</v>
      </c>
      <c r="B52">
        <v>0.65</v>
      </c>
      <c r="C52">
        <v>0.27</v>
      </c>
      <c r="D52">
        <v>0.25</v>
      </c>
      <c r="E52">
        <v>0.26</v>
      </c>
      <c r="F52">
        <v>0.3</v>
      </c>
      <c r="G52">
        <v>0.37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3652-C6D7-45F5-869D-82AA0335767E}">
  <dimension ref="A1:DP254"/>
  <sheetViews>
    <sheetView workbookViewId="0">
      <selection activeCell="DY6" sqref="DY6"/>
    </sheetView>
  </sheetViews>
  <sheetFormatPr defaultRowHeight="13.15" x14ac:dyDescent="0.25"/>
  <cols>
    <col min="1" max="1" width="10.109375" bestFit="1" customWidth="1"/>
    <col min="2" max="93" width="12" bestFit="1" customWidth="1"/>
    <col min="94" max="103" width="12" customWidth="1"/>
    <col min="104" max="108" width="12" bestFit="1" customWidth="1"/>
    <col min="109" max="109" width="12" customWidth="1"/>
    <col min="110" max="111" width="12" bestFit="1" customWidth="1"/>
    <col min="112" max="112" width="12.77734375" bestFit="1" customWidth="1"/>
    <col min="113" max="113" width="12" bestFit="1" customWidth="1"/>
    <col min="114" max="116" width="12" customWidth="1"/>
    <col min="117" max="118" width="12" bestFit="1" customWidth="1"/>
    <col min="119" max="119" width="15.44140625" bestFit="1" customWidth="1"/>
    <col min="120" max="120" width="23.77734375" customWidth="1"/>
    <col min="121" max="121" width="23.77734375" bestFit="1" customWidth="1"/>
    <col min="122" max="122" width="12" customWidth="1"/>
    <col min="123" max="123" width="13.109375" bestFit="1" customWidth="1"/>
    <col min="124" max="124" width="15.44140625" bestFit="1" customWidth="1"/>
    <col min="125" max="126" width="23.77734375" bestFit="1" customWidth="1"/>
    <col min="127" max="128" width="12" customWidth="1"/>
    <col min="129" max="129" width="7" bestFit="1" customWidth="1"/>
    <col min="130" max="130" width="11" bestFit="1" customWidth="1"/>
    <col min="131" max="131" width="12" bestFit="1" customWidth="1"/>
    <col min="132" max="133" width="12" customWidth="1"/>
    <col min="134" max="135" width="9.77734375" bestFit="1" customWidth="1"/>
    <col min="136" max="139" width="12" customWidth="1"/>
    <col min="140" max="140" width="7" bestFit="1" customWidth="1"/>
    <col min="141" max="141" width="11" bestFit="1" customWidth="1"/>
    <col min="142" max="144" width="12" customWidth="1"/>
    <col min="145" max="145" width="9.77734375" bestFit="1" customWidth="1"/>
    <col min="146" max="146" width="12" customWidth="1"/>
  </cols>
  <sheetData>
    <row r="1" spans="1:120" x14ac:dyDescent="0.25">
      <c r="A1" t="s">
        <v>0</v>
      </c>
      <c r="B1" t="s">
        <v>48</v>
      </c>
      <c r="C1" t="s">
        <v>89</v>
      </c>
      <c r="D1" t="s">
        <v>15</v>
      </c>
      <c r="E1" t="s">
        <v>56</v>
      </c>
      <c r="F1" t="s">
        <v>49</v>
      </c>
      <c r="G1" t="s">
        <v>35</v>
      </c>
      <c r="H1" t="s">
        <v>46</v>
      </c>
      <c r="I1" t="s">
        <v>1527</v>
      </c>
      <c r="J1" t="s">
        <v>88</v>
      </c>
      <c r="K1" t="s">
        <v>93</v>
      </c>
      <c r="L1" t="s">
        <v>50</v>
      </c>
      <c r="M1" t="s">
        <v>12</v>
      </c>
      <c r="N1" t="s">
        <v>23</v>
      </c>
      <c r="O1" t="s">
        <v>42</v>
      </c>
      <c r="P1" t="s">
        <v>38</v>
      </c>
      <c r="Q1" t="s">
        <v>1528</v>
      </c>
      <c r="R1" t="s">
        <v>57</v>
      </c>
      <c r="S1" t="s">
        <v>25</v>
      </c>
      <c r="T1" t="s">
        <v>101</v>
      </c>
      <c r="U1" t="s">
        <v>41</v>
      </c>
      <c r="V1" t="s">
        <v>270</v>
      </c>
      <c r="W1" t="s">
        <v>58</v>
      </c>
      <c r="X1" t="s">
        <v>32</v>
      </c>
      <c r="Y1" t="s">
        <v>33</v>
      </c>
      <c r="Z1" t="s">
        <v>73</v>
      </c>
      <c r="AA1" t="s">
        <v>72</v>
      </c>
      <c r="AB1" t="s">
        <v>74</v>
      </c>
      <c r="AC1" t="s">
        <v>65</v>
      </c>
      <c r="AD1" t="s">
        <v>68</v>
      </c>
      <c r="AE1" t="s">
        <v>98</v>
      </c>
      <c r="AF1" t="s">
        <v>70</v>
      </c>
      <c r="AG1" t="s">
        <v>71</v>
      </c>
      <c r="AH1" t="s">
        <v>63</v>
      </c>
      <c r="AI1" t="s">
        <v>62</v>
      </c>
      <c r="AJ1" t="s">
        <v>61</v>
      </c>
      <c r="AK1" t="s">
        <v>122</v>
      </c>
      <c r="AL1" t="s">
        <v>75</v>
      </c>
      <c r="AM1" t="s">
        <v>36</v>
      </c>
      <c r="AN1" t="s">
        <v>40</v>
      </c>
      <c r="AO1" t="s">
        <v>156</v>
      </c>
      <c r="AP1" t="s">
        <v>27</v>
      </c>
      <c r="AQ1" t="s">
        <v>29</v>
      </c>
      <c r="AR1" t="s">
        <v>28</v>
      </c>
      <c r="AS1" t="s">
        <v>100</v>
      </c>
      <c r="AT1" t="s">
        <v>78</v>
      </c>
      <c r="AU1" t="s">
        <v>293</v>
      </c>
      <c r="AV1" t="s">
        <v>64</v>
      </c>
      <c r="AW1" t="s">
        <v>53</v>
      </c>
      <c r="AX1" t="s">
        <v>622</v>
      </c>
      <c r="AY1" t="s">
        <v>99</v>
      </c>
      <c r="AZ1" t="s">
        <v>14</v>
      </c>
      <c r="BA1" t="s">
        <v>30</v>
      </c>
      <c r="BB1" t="s">
        <v>16</v>
      </c>
      <c r="BC1" t="s">
        <v>20</v>
      </c>
      <c r="BD1" t="s">
        <v>104</v>
      </c>
      <c r="BE1" t="s">
        <v>19</v>
      </c>
      <c r="BF1" t="s">
        <v>105</v>
      </c>
      <c r="BG1" t="s">
        <v>39</v>
      </c>
      <c r="BH1" t="s">
        <v>31</v>
      </c>
      <c r="BI1" t="s">
        <v>51</v>
      </c>
      <c r="BJ1" t="s">
        <v>37</v>
      </c>
      <c r="BK1" t="s">
        <v>47</v>
      </c>
      <c r="BL1" t="s">
        <v>26</v>
      </c>
      <c r="BM1" t="s">
        <v>21</v>
      </c>
      <c r="BN1" t="s">
        <v>22</v>
      </c>
      <c r="BO1" t="s">
        <v>60</v>
      </c>
      <c r="BP1" t="s">
        <v>76</v>
      </c>
      <c r="BQ1" t="s">
        <v>69</v>
      </c>
      <c r="BR1" t="s">
        <v>55</v>
      </c>
      <c r="BS1" t="s">
        <v>77</v>
      </c>
      <c r="BT1" t="s">
        <v>269</v>
      </c>
      <c r="BU1" t="s">
        <v>45</v>
      </c>
      <c r="BV1" t="s">
        <v>52</v>
      </c>
      <c r="BW1" t="s">
        <v>44</v>
      </c>
      <c r="BX1" t="s">
        <v>102</v>
      </c>
      <c r="BY1" t="s">
        <v>54</v>
      </c>
      <c r="BZ1" t="s">
        <v>80</v>
      </c>
      <c r="CA1" t="s">
        <v>79</v>
      </c>
      <c r="CB1" t="s">
        <v>59</v>
      </c>
      <c r="CC1" t="s">
        <v>13</v>
      </c>
      <c r="CD1" t="s">
        <v>267</v>
      </c>
      <c r="CE1" t="s">
        <v>24</v>
      </c>
      <c r="CF1" t="s">
        <v>66</v>
      </c>
      <c r="CG1" t="s">
        <v>1529</v>
      </c>
      <c r="CH1" t="s">
        <v>1530</v>
      </c>
      <c r="CI1" t="s">
        <v>268</v>
      </c>
      <c r="CJ1" t="s">
        <v>97</v>
      </c>
      <c r="CK1" t="s">
        <v>67</v>
      </c>
      <c r="CL1" t="s">
        <v>17</v>
      </c>
      <c r="CM1" t="s">
        <v>34</v>
      </c>
      <c r="CN1" t="s">
        <v>1</v>
      </c>
      <c r="CO1" t="s">
        <v>2</v>
      </c>
      <c r="CP1" t="s">
        <v>5</v>
      </c>
      <c r="CQ1" t="s">
        <v>6</v>
      </c>
      <c r="CR1" t="s">
        <v>8</v>
      </c>
      <c r="CS1" t="s">
        <v>9</v>
      </c>
      <c r="CT1" t="s">
        <v>4</v>
      </c>
      <c r="CU1" t="s">
        <v>11</v>
      </c>
      <c r="CV1" t="s">
        <v>10</v>
      </c>
      <c r="CW1" t="s">
        <v>7</v>
      </c>
      <c r="CX1" t="s">
        <v>3</v>
      </c>
      <c r="CY1" t="s">
        <v>43</v>
      </c>
      <c r="CZ1" t="s">
        <v>103</v>
      </c>
      <c r="DA1" t="s">
        <v>18</v>
      </c>
      <c r="DB1" t="s">
        <v>621</v>
      </c>
      <c r="DC1" t="s">
        <v>631</v>
      </c>
      <c r="DD1" t="s">
        <v>280</v>
      </c>
      <c r="DE1" t="s">
        <v>272</v>
      </c>
      <c r="DF1" t="s">
        <v>273</v>
      </c>
      <c r="DG1" t="s">
        <v>274</v>
      </c>
      <c r="DH1" t="s">
        <v>275</v>
      </c>
      <c r="DI1" t="s">
        <v>279</v>
      </c>
      <c r="DJ1" t="s">
        <v>276</v>
      </c>
      <c r="DK1" t="s">
        <v>277</v>
      </c>
      <c r="DL1" t="s">
        <v>278</v>
      </c>
      <c r="DM1" t="s">
        <v>294</v>
      </c>
      <c r="DN1" t="s">
        <v>1531</v>
      </c>
      <c r="DO1" t="s">
        <v>635</v>
      </c>
      <c r="DP1" t="s">
        <v>636</v>
      </c>
    </row>
    <row r="2" spans="1:120" x14ac:dyDescent="0.25">
      <c r="A2" s="1">
        <v>45733</v>
      </c>
      <c r="B2">
        <v>38.299999237060547</v>
      </c>
      <c r="C2">
        <v>49.979999542236328</v>
      </c>
      <c r="D2">
        <v>40.020000457763672</v>
      </c>
      <c r="E2">
        <v>39.75</v>
      </c>
      <c r="F2">
        <v>65.800003051757813</v>
      </c>
      <c r="G2">
        <v>10.829999923706049</v>
      </c>
      <c r="H2">
        <v>42.169998168945313</v>
      </c>
      <c r="I2">
        <v>31.079999923706051</v>
      </c>
      <c r="J2">
        <v>22.120000839233398</v>
      </c>
      <c r="K2">
        <v>419.20999145507813</v>
      </c>
      <c r="L2">
        <v>90.220001220703125</v>
      </c>
      <c r="M2">
        <v>35.139999389648438</v>
      </c>
      <c r="N2">
        <v>24.270000457763668</v>
      </c>
      <c r="O2">
        <v>44.569999694824219</v>
      </c>
      <c r="P2">
        <v>61.919998168945313</v>
      </c>
      <c r="Q2">
        <v>276.73001098632813</v>
      </c>
      <c r="R2">
        <v>118.8199996948242</v>
      </c>
      <c r="S2">
        <v>140.9100036621094</v>
      </c>
      <c r="T2">
        <v>136.1000061035156</v>
      </c>
      <c r="U2">
        <v>31.45000076293945</v>
      </c>
      <c r="V2">
        <v>94.559997558593764</v>
      </c>
      <c r="W2">
        <v>92.870002746582045</v>
      </c>
      <c r="X2">
        <v>52.069999694824219</v>
      </c>
      <c r="Y2">
        <v>59.810001373291023</v>
      </c>
      <c r="Z2">
        <v>59.479999542236328</v>
      </c>
      <c r="AA2">
        <v>121.7200012207031</v>
      </c>
      <c r="AB2">
        <v>85.160003662109375</v>
      </c>
      <c r="AC2">
        <v>106.120002746582</v>
      </c>
      <c r="AD2">
        <v>39.639999389648438</v>
      </c>
      <c r="AE2">
        <v>95.959999084472656</v>
      </c>
      <c r="AF2">
        <v>190.8800048828125</v>
      </c>
      <c r="AG2">
        <v>95.139999389648438</v>
      </c>
      <c r="AH2">
        <v>188.6000061035156</v>
      </c>
      <c r="AI2">
        <v>370.35000610351563</v>
      </c>
      <c r="AJ2">
        <v>205.44999694824219</v>
      </c>
      <c r="AK2">
        <v>154.36000061035159</v>
      </c>
      <c r="AL2">
        <v>264.739990234375</v>
      </c>
      <c r="AM2">
        <v>65.389999389648438</v>
      </c>
      <c r="AN2">
        <v>22.04999923706055</v>
      </c>
      <c r="AO2">
        <v>62.310001373291023</v>
      </c>
      <c r="AP2">
        <v>123.11000061035161</v>
      </c>
      <c r="AQ2">
        <v>56.639999389648438</v>
      </c>
      <c r="AR2">
        <v>60.040000915527337</v>
      </c>
      <c r="AS2">
        <v>57.130001068115227</v>
      </c>
      <c r="AT2">
        <v>315.41000366210938</v>
      </c>
      <c r="AU2">
        <v>129.0899963378906</v>
      </c>
      <c r="AV2">
        <v>204.36000061035159</v>
      </c>
      <c r="AW2">
        <v>88.400001525878906</v>
      </c>
      <c r="AX2">
        <v>274.91000366210938</v>
      </c>
      <c r="AY2">
        <v>257.75</v>
      </c>
      <c r="AZ2">
        <v>11.739999771118161</v>
      </c>
      <c r="BA2">
        <v>66.239997863769531</v>
      </c>
      <c r="BB2">
        <v>45.549999237060547</v>
      </c>
      <c r="BC2">
        <v>51.832099914550781</v>
      </c>
      <c r="BD2">
        <v>17.479999542236332</v>
      </c>
      <c r="BE2">
        <v>49.209999084472663</v>
      </c>
      <c r="BF2">
        <v>65.5</v>
      </c>
      <c r="BG2">
        <v>41.090000152587891</v>
      </c>
      <c r="BH2">
        <v>85.720001220703125</v>
      </c>
      <c r="BI2">
        <v>45.619998931884773</v>
      </c>
      <c r="BJ2">
        <v>117.36000061035161</v>
      </c>
      <c r="BK2">
        <v>52.340000152587891</v>
      </c>
      <c r="BL2">
        <v>66.279998779296875</v>
      </c>
      <c r="BM2">
        <v>28.760000228881839</v>
      </c>
      <c r="BN2">
        <v>25.340000152587891</v>
      </c>
      <c r="BO2">
        <v>482.76998901367188</v>
      </c>
      <c r="BP2">
        <v>89.569999694824219</v>
      </c>
      <c r="BQ2">
        <v>173.1000061035156</v>
      </c>
      <c r="BR2">
        <v>56.020000457763672</v>
      </c>
      <c r="BS2">
        <v>174.99000549316409</v>
      </c>
      <c r="BT2">
        <v>82.389999389648438</v>
      </c>
      <c r="BU2">
        <v>40.680000305175781</v>
      </c>
      <c r="BV2">
        <v>108.6600036621094</v>
      </c>
      <c r="BW2">
        <v>64.010002136230469</v>
      </c>
      <c r="BX2">
        <v>228.96000671386719</v>
      </c>
      <c r="BY2">
        <v>47.139999389648438</v>
      </c>
      <c r="BZ2">
        <v>82.720001220703125</v>
      </c>
      <c r="CA2">
        <v>73.510002136230469</v>
      </c>
      <c r="CB2">
        <v>567.1500244140625</v>
      </c>
      <c r="CC2">
        <v>33.540000915527337</v>
      </c>
      <c r="CD2">
        <v>90.620002746582045</v>
      </c>
      <c r="CE2">
        <v>24.639999389648441</v>
      </c>
      <c r="CF2">
        <v>93.25</v>
      </c>
      <c r="CG2">
        <v>72.709999084472656</v>
      </c>
      <c r="CH2">
        <v>28.280000686645511</v>
      </c>
      <c r="CI2">
        <v>75.849998474121094</v>
      </c>
      <c r="CJ2">
        <v>91.709999084472656</v>
      </c>
      <c r="CK2">
        <v>129.83000183105469</v>
      </c>
      <c r="CL2">
        <v>98.379997253417955</v>
      </c>
      <c r="CM2">
        <v>83.970001220703125</v>
      </c>
      <c r="CN2">
        <v>87.05999755859375</v>
      </c>
      <c r="CO2">
        <v>97.269996643066406</v>
      </c>
      <c r="CP2">
        <v>91.190002441406236</v>
      </c>
      <c r="CQ2">
        <v>49.090000152587891</v>
      </c>
      <c r="CR2">
        <v>132.94000244140619</v>
      </c>
      <c r="CS2">
        <v>215.42999267578119</v>
      </c>
      <c r="CT2">
        <v>80.669998168945313</v>
      </c>
      <c r="CU2">
        <v>42.180000305175781</v>
      </c>
      <c r="CV2">
        <v>79.199996948242188</v>
      </c>
      <c r="CW2">
        <v>146.77000427246091</v>
      </c>
      <c r="CX2">
        <v>197.00999450683591</v>
      </c>
      <c r="CY2">
        <v>58.119998931884773</v>
      </c>
      <c r="CZ2">
        <v>129.50999450683591</v>
      </c>
      <c r="DA2">
        <v>69.069999694824219</v>
      </c>
      <c r="DB2">
        <v>17808.66015625</v>
      </c>
      <c r="DC2">
        <v>20.510000228881839</v>
      </c>
      <c r="DD2">
        <v>0.49842831598866527</v>
      </c>
      <c r="DE2">
        <v>0.69963853769354623</v>
      </c>
      <c r="DF2">
        <v>1.9636797143062876</v>
      </c>
      <c r="DG2">
        <v>1.7150815573177782</v>
      </c>
      <c r="DH2">
        <v>1.1252890602207366</v>
      </c>
      <c r="DI2">
        <v>8.8124830099182261E-2</v>
      </c>
      <c r="DJ2">
        <v>2.4421717984205533</v>
      </c>
      <c r="DK2">
        <v>2.6705094529023188</v>
      </c>
      <c r="DL2">
        <v>0.36224982474522144</v>
      </c>
      <c r="DM2">
        <v>2.4433342056694287</v>
      </c>
      <c r="DN2">
        <v>0.11231163476968012</v>
      </c>
      <c r="DO2">
        <v>306.63999938964844</v>
      </c>
      <c r="DP2">
        <v>681.52998733520485</v>
      </c>
    </row>
    <row r="3" spans="1:120" x14ac:dyDescent="0.25">
      <c r="A3" s="1">
        <v>45730</v>
      </c>
      <c r="B3">
        <v>37.700000762939453</v>
      </c>
      <c r="C3">
        <v>49.189998626708977</v>
      </c>
      <c r="D3">
        <v>39.779998779296882</v>
      </c>
      <c r="E3">
        <v>39.090000152587891</v>
      </c>
      <c r="F3">
        <v>64.80999755859375</v>
      </c>
      <c r="G3">
        <v>10.710000038146971</v>
      </c>
      <c r="H3">
        <v>41.319999694824219</v>
      </c>
      <c r="I3">
        <v>30.45999908447266</v>
      </c>
      <c r="J3">
        <v>21.969999313354489</v>
      </c>
      <c r="K3">
        <v>415.3599853515625</v>
      </c>
      <c r="L3">
        <v>88.730003356933594</v>
      </c>
      <c r="M3">
        <v>34.919998168945313</v>
      </c>
      <c r="N3">
        <v>23.860000610351559</v>
      </c>
      <c r="O3">
        <v>43.639999389648438</v>
      </c>
      <c r="P3">
        <v>61.200000762939453</v>
      </c>
      <c r="Q3">
        <v>275.239990234375</v>
      </c>
      <c r="R3">
        <v>117.120002746582</v>
      </c>
      <c r="S3">
        <v>138.13999938964841</v>
      </c>
      <c r="T3">
        <v>134.19000244140619</v>
      </c>
      <c r="U3">
        <v>31.059999465942379</v>
      </c>
      <c r="V3">
        <v>94.480003356933594</v>
      </c>
      <c r="W3">
        <v>91.660003662109375</v>
      </c>
      <c r="X3">
        <v>50.939998626708977</v>
      </c>
      <c r="Y3">
        <v>59.169998168945313</v>
      </c>
      <c r="Z3">
        <v>58.599998474121087</v>
      </c>
      <c r="AA3">
        <v>119.9899978637695</v>
      </c>
      <c r="AB3">
        <v>83.760002136230469</v>
      </c>
      <c r="AC3">
        <v>105</v>
      </c>
      <c r="AD3">
        <v>38.930000305175781</v>
      </c>
      <c r="AE3">
        <v>95.410003662109375</v>
      </c>
      <c r="AF3">
        <v>188.80999755859381</v>
      </c>
      <c r="AG3">
        <v>94.819999694824219</v>
      </c>
      <c r="AH3">
        <v>186.1300048828125</v>
      </c>
      <c r="AI3">
        <v>369.20001220703119</v>
      </c>
      <c r="AJ3">
        <v>202.88999938964841</v>
      </c>
      <c r="AK3">
        <v>152.75</v>
      </c>
      <c r="AL3">
        <v>261.239990234375</v>
      </c>
      <c r="AM3">
        <v>64.620002746582031</v>
      </c>
      <c r="AN3">
        <v>21.64999961853027</v>
      </c>
      <c r="AO3">
        <v>61.840000152587891</v>
      </c>
      <c r="AP3">
        <v>121.1699981689453</v>
      </c>
      <c r="AQ3">
        <v>56.110000610351563</v>
      </c>
      <c r="AR3">
        <v>59.159999847412109</v>
      </c>
      <c r="AS3">
        <v>56.759998321533203</v>
      </c>
      <c r="AT3">
        <v>315.29000854492188</v>
      </c>
      <c r="AU3">
        <v>127.48000335693359</v>
      </c>
      <c r="AV3">
        <v>201.99000549316409</v>
      </c>
      <c r="AW3">
        <v>87.05999755859375</v>
      </c>
      <c r="AX3">
        <v>273.77999877929688</v>
      </c>
      <c r="AY3">
        <v>254.1199951171875</v>
      </c>
      <c r="AZ3">
        <v>11.460000038146971</v>
      </c>
      <c r="BA3">
        <v>65.599998474121094</v>
      </c>
      <c r="BB3">
        <v>44.700000762939453</v>
      </c>
      <c r="BC3">
        <v>51.045101165771477</v>
      </c>
      <c r="BD3">
        <v>16.920000076293949</v>
      </c>
      <c r="BE3">
        <v>48.279998779296882</v>
      </c>
      <c r="BF3">
        <v>65.010002136230469</v>
      </c>
      <c r="BG3">
        <v>40.689998626708977</v>
      </c>
      <c r="BH3">
        <v>84.110000610351563</v>
      </c>
      <c r="BI3">
        <v>45.009998321533203</v>
      </c>
      <c r="BJ3">
        <v>115.69000244140619</v>
      </c>
      <c r="BK3">
        <v>51.909999847412109</v>
      </c>
      <c r="BL3">
        <v>65.239997863769531</v>
      </c>
      <c r="BM3">
        <v>28.190000534057621</v>
      </c>
      <c r="BN3">
        <v>24.89999961853027</v>
      </c>
      <c r="BO3">
        <v>479.66000366210938</v>
      </c>
      <c r="BP3">
        <v>88.129997253417969</v>
      </c>
      <c r="BQ3">
        <v>171.3800048828125</v>
      </c>
      <c r="BR3">
        <v>55.25</v>
      </c>
      <c r="BS3">
        <v>172.6600036621094</v>
      </c>
      <c r="BT3">
        <v>82.419998168945313</v>
      </c>
      <c r="BU3">
        <v>39.619998931884773</v>
      </c>
      <c r="BV3">
        <v>107.26999664306641</v>
      </c>
      <c r="BW3">
        <v>63.889999389648438</v>
      </c>
      <c r="BX3">
        <v>226.57000732421881</v>
      </c>
      <c r="BY3">
        <v>46.389999389648438</v>
      </c>
      <c r="BZ3">
        <v>81.360000610351563</v>
      </c>
      <c r="CA3">
        <v>72.779998779296875</v>
      </c>
      <c r="CB3">
        <v>562.80999755859375</v>
      </c>
      <c r="CC3">
        <v>32.389999389648438</v>
      </c>
      <c r="CD3">
        <v>90.169998168945327</v>
      </c>
      <c r="CE3">
        <v>23.89999961853027</v>
      </c>
      <c r="CF3">
        <v>91.989997863769517</v>
      </c>
      <c r="CG3">
        <v>72.279998779296875</v>
      </c>
      <c r="CH3">
        <v>28.389999389648441</v>
      </c>
      <c r="CI3">
        <v>75.569999694824219</v>
      </c>
      <c r="CJ3">
        <v>90.169998168945327</v>
      </c>
      <c r="CK3">
        <v>128.2799987792969</v>
      </c>
      <c r="CL3">
        <v>97.510002136230483</v>
      </c>
      <c r="CM3">
        <v>82.459999084472656</v>
      </c>
      <c r="CN3">
        <v>85.980003356933594</v>
      </c>
      <c r="CO3">
        <v>96.580001831054673</v>
      </c>
      <c r="CP3">
        <v>89.760002136230469</v>
      </c>
      <c r="CQ3">
        <v>48.520000457763672</v>
      </c>
      <c r="CR3">
        <v>131.1300048828125</v>
      </c>
      <c r="CS3">
        <v>213.94000244140619</v>
      </c>
      <c r="CT3">
        <v>79.510002136230469</v>
      </c>
      <c r="CU3">
        <v>41.450000762939453</v>
      </c>
      <c r="CV3">
        <v>78.870002746582031</v>
      </c>
      <c r="CW3">
        <v>144.92999267578119</v>
      </c>
      <c r="CX3">
        <v>196.69999694824219</v>
      </c>
      <c r="CY3">
        <v>57.700000762939453</v>
      </c>
      <c r="CZ3">
        <v>126.9300003051758</v>
      </c>
      <c r="DA3">
        <v>67.529998779296875</v>
      </c>
      <c r="DB3">
        <v>17754.08984375</v>
      </c>
      <c r="DC3">
        <v>21.770000457763668</v>
      </c>
      <c r="DD3">
        <v>0.50219798167943164</v>
      </c>
      <c r="DE3">
        <v>0.69805820174550948</v>
      </c>
      <c r="DF3">
        <v>1.9835598910529209</v>
      </c>
      <c r="DG3">
        <v>1.7102454352495908</v>
      </c>
      <c r="DH3">
        <v>1.1178895572267495</v>
      </c>
      <c r="DI3">
        <v>8.7400719319290068E-2</v>
      </c>
      <c r="DJ3">
        <v>2.4739025489047437</v>
      </c>
      <c r="DK3">
        <v>2.690730684107475</v>
      </c>
      <c r="DL3">
        <v>0.36049466119962748</v>
      </c>
      <c r="DM3">
        <v>2.4732507078944423</v>
      </c>
      <c r="DN3">
        <v>0.11066705480746118</v>
      </c>
      <c r="DO3">
        <v>303.30999755859369</v>
      </c>
      <c r="DP3">
        <v>676.2700080871582</v>
      </c>
    </row>
    <row r="4" spans="1:120" x14ac:dyDescent="0.25">
      <c r="A4" s="1">
        <v>45729</v>
      </c>
      <c r="B4">
        <v>36.630001068115227</v>
      </c>
      <c r="C4">
        <v>47.25</v>
      </c>
      <c r="D4">
        <v>38.700000762939453</v>
      </c>
      <c r="E4">
        <v>37.349998474121087</v>
      </c>
      <c r="F4">
        <v>62.720001220703118</v>
      </c>
      <c r="G4">
        <v>10.64999961853027</v>
      </c>
      <c r="H4">
        <v>40.189998626708977</v>
      </c>
      <c r="I4">
        <v>30.780000686645511</v>
      </c>
      <c r="J4">
        <v>21.85000038146973</v>
      </c>
      <c r="K4">
        <v>408.77999877929688</v>
      </c>
      <c r="L4">
        <v>86.949996948242188</v>
      </c>
      <c r="M4">
        <v>33.900001525878913</v>
      </c>
      <c r="N4">
        <v>23.129999160766602</v>
      </c>
      <c r="O4">
        <v>43.209999084472663</v>
      </c>
      <c r="P4">
        <v>59.770000457763672</v>
      </c>
      <c r="Q4">
        <v>275.1300048828125</v>
      </c>
      <c r="R4">
        <v>114.5</v>
      </c>
      <c r="S4">
        <v>134.67999267578119</v>
      </c>
      <c r="T4">
        <v>133.13999938964841</v>
      </c>
      <c r="U4">
        <v>30.729999542236332</v>
      </c>
      <c r="V4">
        <v>94.809997558593764</v>
      </c>
      <c r="W4">
        <v>88.300003051757813</v>
      </c>
      <c r="X4">
        <v>50.340000152587891</v>
      </c>
      <c r="Y4">
        <v>58.580001831054688</v>
      </c>
      <c r="Z4">
        <v>57.209999084472663</v>
      </c>
      <c r="AA4">
        <v>117.40000152587891</v>
      </c>
      <c r="AB4">
        <v>81.620002746582031</v>
      </c>
      <c r="AC4">
        <v>102.4899978637695</v>
      </c>
      <c r="AD4">
        <v>37.549999237060547</v>
      </c>
      <c r="AE4">
        <v>93.860000610351563</v>
      </c>
      <c r="AF4">
        <v>185.7799987792969</v>
      </c>
      <c r="AG4">
        <v>92.449996948242202</v>
      </c>
      <c r="AH4">
        <v>182.82000732421881</v>
      </c>
      <c r="AI4">
        <v>360.07000732421881</v>
      </c>
      <c r="AJ4">
        <v>198.1000061035156</v>
      </c>
      <c r="AK4">
        <v>149.27000427246091</v>
      </c>
      <c r="AL4">
        <v>254.58000183105469</v>
      </c>
      <c r="AM4">
        <v>63.369998931884773</v>
      </c>
      <c r="AN4">
        <v>21</v>
      </c>
      <c r="AO4">
        <v>60.049999237060547</v>
      </c>
      <c r="AP4">
        <v>118.4899978637695</v>
      </c>
      <c r="AQ4">
        <v>54.639999389648438</v>
      </c>
      <c r="AR4">
        <v>57.790000915527337</v>
      </c>
      <c r="AS4">
        <v>55.130001068115227</v>
      </c>
      <c r="AT4">
        <v>307.42999267578119</v>
      </c>
      <c r="AU4">
        <v>125.63999938964839</v>
      </c>
      <c r="AV4">
        <v>196.74000549316409</v>
      </c>
      <c r="AW4">
        <v>85.69000244140625</v>
      </c>
      <c r="AX4">
        <v>268.35000610351563</v>
      </c>
      <c r="AY4">
        <v>246.38999938964841</v>
      </c>
      <c r="AZ4">
        <v>11.19999980926514</v>
      </c>
      <c r="BA4">
        <v>64.69000244140625</v>
      </c>
      <c r="BB4">
        <v>44.150001525878913</v>
      </c>
      <c r="BC4">
        <v>49.706199645996087</v>
      </c>
      <c r="BD4">
        <v>16.440000534057621</v>
      </c>
      <c r="BE4">
        <v>46.779998779296882</v>
      </c>
      <c r="BF4">
        <v>63.770000457763672</v>
      </c>
      <c r="BG4">
        <v>39.930000305175781</v>
      </c>
      <c r="BH4">
        <v>83.870002746582031</v>
      </c>
      <c r="BI4">
        <v>43.720001220703118</v>
      </c>
      <c r="BJ4">
        <v>113.86000061035161</v>
      </c>
      <c r="BK4">
        <v>49.830001831054688</v>
      </c>
      <c r="BL4">
        <v>63.790000915527337</v>
      </c>
      <c r="BM4">
        <v>27.260000228881839</v>
      </c>
      <c r="BN4">
        <v>24.20999908447266</v>
      </c>
      <c r="BO4">
        <v>468.33999633789063</v>
      </c>
      <c r="BP4">
        <v>86.239997863769531</v>
      </c>
      <c r="BQ4">
        <v>168.1600036621094</v>
      </c>
      <c r="BR4">
        <v>53.659999847412109</v>
      </c>
      <c r="BS4">
        <v>169.42999267578119</v>
      </c>
      <c r="BT4">
        <v>82.480003356933594</v>
      </c>
      <c r="BU4">
        <v>39.220001220703118</v>
      </c>
      <c r="BV4">
        <v>103.4700012207031</v>
      </c>
      <c r="BW4">
        <v>61.430000305175781</v>
      </c>
      <c r="BX4">
        <v>219.55000305175781</v>
      </c>
      <c r="BY4">
        <v>45.419998168945313</v>
      </c>
      <c r="BZ4">
        <v>78.660003662109375</v>
      </c>
      <c r="CA4">
        <v>72.010002136230469</v>
      </c>
      <c r="CB4">
        <v>551.41998291015625</v>
      </c>
      <c r="CC4">
        <v>32.090000152587891</v>
      </c>
      <c r="CD4">
        <v>90.65000152587892</v>
      </c>
      <c r="CE4">
        <v>23.510000228881839</v>
      </c>
      <c r="CF4">
        <v>90.949996948242202</v>
      </c>
      <c r="CG4">
        <v>71.620002746582031</v>
      </c>
      <c r="CH4">
        <v>28.420000076293949</v>
      </c>
      <c r="CI4">
        <v>75.569999694824219</v>
      </c>
      <c r="CJ4">
        <v>88.400001525878906</v>
      </c>
      <c r="CK4">
        <v>126.370002746582</v>
      </c>
      <c r="CL4">
        <v>95.529998779296875</v>
      </c>
      <c r="CM4">
        <v>81.050003051757813</v>
      </c>
      <c r="CN4">
        <v>84.870002746582031</v>
      </c>
      <c r="CO4">
        <v>94.839996337890625</v>
      </c>
      <c r="CP4">
        <v>87.180000305175781</v>
      </c>
      <c r="CQ4">
        <v>47.419998168945313</v>
      </c>
      <c r="CR4">
        <v>128.7799987792969</v>
      </c>
      <c r="CS4">
        <v>207.6600036621094</v>
      </c>
      <c r="CT4">
        <v>79.330001831054688</v>
      </c>
      <c r="CU4">
        <v>40.659999847412109</v>
      </c>
      <c r="CV4">
        <v>77.360000610351563</v>
      </c>
      <c r="CW4">
        <v>143.83000183105469</v>
      </c>
      <c r="CX4">
        <v>192.6000061035156</v>
      </c>
      <c r="CY4">
        <v>56.009998321533203</v>
      </c>
      <c r="CZ4">
        <v>122.65000152587891</v>
      </c>
      <c r="DA4">
        <v>66.620002746582031</v>
      </c>
      <c r="DB4">
        <v>17303.009765625</v>
      </c>
      <c r="DC4">
        <v>24.659999847412109</v>
      </c>
      <c r="DD4">
        <v>0.49763159412047914</v>
      </c>
      <c r="DE4">
        <v>0.69522999732321333</v>
      </c>
      <c r="DF4">
        <v>1.969532835023134</v>
      </c>
      <c r="DG4">
        <v>1.7055000639403251</v>
      </c>
      <c r="DH4">
        <v>1.0923483034106602</v>
      </c>
      <c r="DI4">
        <v>8.568786308873852E-2</v>
      </c>
      <c r="DJ4">
        <v>2.4278331231314807</v>
      </c>
      <c r="DK4">
        <v>2.6176729972142567</v>
      </c>
      <c r="DL4">
        <v>0.35925431112965733</v>
      </c>
      <c r="DM4">
        <v>2.4469117651166643</v>
      </c>
      <c r="DN4">
        <v>0.11187438716382749</v>
      </c>
      <c r="DO4">
        <v>300.52000427246094</v>
      </c>
      <c r="DP4">
        <v>661.33000946044922</v>
      </c>
    </row>
    <row r="5" spans="1:120" x14ac:dyDescent="0.25">
      <c r="A5" s="1">
        <v>45728</v>
      </c>
      <c r="B5">
        <v>37.459999084472663</v>
      </c>
      <c r="C5">
        <v>49.610000610351563</v>
      </c>
      <c r="D5">
        <v>39.299999237060547</v>
      </c>
      <c r="E5">
        <v>38.479999542236328</v>
      </c>
      <c r="F5">
        <v>64.19000244140625</v>
      </c>
      <c r="G5">
        <v>10.930000305175779</v>
      </c>
      <c r="H5">
        <v>39.580001831054688</v>
      </c>
      <c r="I5">
        <v>30.219999313354489</v>
      </c>
      <c r="J5">
        <v>21.930000305175781</v>
      </c>
      <c r="K5">
        <v>413.95001220703119</v>
      </c>
      <c r="L5">
        <v>87.989997863769531</v>
      </c>
      <c r="M5">
        <v>34.169998168945313</v>
      </c>
      <c r="N5">
        <v>23.489999771118161</v>
      </c>
      <c r="O5">
        <v>41.900001525878913</v>
      </c>
      <c r="P5">
        <v>59.869998931884773</v>
      </c>
      <c r="Q5">
        <v>270.32998657226563</v>
      </c>
      <c r="R5">
        <v>115.9899978637695</v>
      </c>
      <c r="S5">
        <v>136.74000549316409</v>
      </c>
      <c r="T5">
        <v>134.25</v>
      </c>
      <c r="U5">
        <v>31.219999313354489</v>
      </c>
      <c r="V5">
        <v>94.430000305175781</v>
      </c>
      <c r="W5">
        <v>91.330001831054673</v>
      </c>
      <c r="X5">
        <v>50.5</v>
      </c>
      <c r="Y5">
        <v>59.340000152587891</v>
      </c>
      <c r="Z5">
        <v>58.110000610351563</v>
      </c>
      <c r="AA5">
        <v>118.65000152587891</v>
      </c>
      <c r="AB5">
        <v>83.040000915527344</v>
      </c>
      <c r="AC5">
        <v>104.2399978637695</v>
      </c>
      <c r="AD5">
        <v>38.560001373291023</v>
      </c>
      <c r="AE5">
        <v>96.330001831054673</v>
      </c>
      <c r="AF5">
        <v>187.3500061035156</v>
      </c>
      <c r="AG5">
        <v>94.239997863769517</v>
      </c>
      <c r="AH5">
        <v>183.9700012207031</v>
      </c>
      <c r="AI5">
        <v>367.92001342773438</v>
      </c>
      <c r="AJ5">
        <v>201.1000061035156</v>
      </c>
      <c r="AK5">
        <v>151.32000732421881</v>
      </c>
      <c r="AL5">
        <v>259.07998657226563</v>
      </c>
      <c r="AM5">
        <v>64.349998474121094</v>
      </c>
      <c r="AN5">
        <v>21.190000534057621</v>
      </c>
      <c r="AO5">
        <v>60.919998168945313</v>
      </c>
      <c r="AP5">
        <v>117.120002746582</v>
      </c>
      <c r="AQ5">
        <v>55.040000915527337</v>
      </c>
      <c r="AR5">
        <v>57.959999084472663</v>
      </c>
      <c r="AS5">
        <v>55.75</v>
      </c>
      <c r="AT5">
        <v>313.67999267578119</v>
      </c>
      <c r="AU5">
        <v>126.09999847412109</v>
      </c>
      <c r="AV5">
        <v>199.8800048828125</v>
      </c>
      <c r="AW5">
        <v>86.05999755859375</v>
      </c>
      <c r="AX5">
        <v>272</v>
      </c>
      <c r="AY5">
        <v>249.47999572753909</v>
      </c>
      <c r="AZ5">
        <v>11.27999973297119</v>
      </c>
      <c r="BA5">
        <v>65.529998779296875</v>
      </c>
      <c r="BB5">
        <v>44.770000457763672</v>
      </c>
      <c r="BC5">
        <v>51.161598205566413</v>
      </c>
      <c r="BD5">
        <v>16.739999771118161</v>
      </c>
      <c r="BE5">
        <v>48.25</v>
      </c>
      <c r="BF5">
        <v>64.410003662109375</v>
      </c>
      <c r="BG5">
        <v>40.220001220703118</v>
      </c>
      <c r="BH5">
        <v>84.5</v>
      </c>
      <c r="BI5">
        <v>45.189998626708977</v>
      </c>
      <c r="BJ5">
        <v>114.2600021362305</v>
      </c>
      <c r="BK5">
        <v>50.490001678466797</v>
      </c>
      <c r="BL5">
        <v>64.779998779296875</v>
      </c>
      <c r="BM5">
        <v>27.639999389648441</v>
      </c>
      <c r="BN5">
        <v>24.54000091552734</v>
      </c>
      <c r="BO5">
        <v>476.92001342773438</v>
      </c>
      <c r="BP5">
        <v>87.480003356933594</v>
      </c>
      <c r="BQ5">
        <v>171.11000061035159</v>
      </c>
      <c r="BR5">
        <v>54.619998931884773</v>
      </c>
      <c r="BS5">
        <v>171.07000732421881</v>
      </c>
      <c r="BT5">
        <v>82.419998168945313</v>
      </c>
      <c r="BU5">
        <v>38.75</v>
      </c>
      <c r="BV5">
        <v>106.5800018310547</v>
      </c>
      <c r="BW5">
        <v>61.209999084472663</v>
      </c>
      <c r="BX5">
        <v>220.52000427246091</v>
      </c>
      <c r="BY5">
        <v>46.290000915527337</v>
      </c>
      <c r="BZ5">
        <v>80.25</v>
      </c>
      <c r="CA5">
        <v>72.029998779296875</v>
      </c>
      <c r="CB5">
        <v>558.8699951171875</v>
      </c>
      <c r="CC5">
        <v>32.279998779296882</v>
      </c>
      <c r="CD5">
        <v>89.860000610351563</v>
      </c>
      <c r="CE5">
        <v>23.840000152587891</v>
      </c>
      <c r="CF5">
        <v>91.139999389648438</v>
      </c>
      <c r="CG5">
        <v>72.800003051757813</v>
      </c>
      <c r="CH5">
        <v>28.319999694824219</v>
      </c>
      <c r="CI5">
        <v>75.239997863769531</v>
      </c>
      <c r="CJ5">
        <v>90.180000305175781</v>
      </c>
      <c r="CK5">
        <v>127.23000335693359</v>
      </c>
      <c r="CL5">
        <v>98.010002136230483</v>
      </c>
      <c r="CM5">
        <v>82.540000915527344</v>
      </c>
      <c r="CN5">
        <v>84.930000305175781</v>
      </c>
      <c r="CO5">
        <v>96.830001831054673</v>
      </c>
      <c r="CP5">
        <v>87.779998779296875</v>
      </c>
      <c r="CQ5">
        <v>47.680000305175781</v>
      </c>
      <c r="CR5">
        <v>130.11000061035159</v>
      </c>
      <c r="CS5">
        <v>211.67999267578119</v>
      </c>
      <c r="CT5">
        <v>79.699996948242188</v>
      </c>
      <c r="CU5">
        <v>41.470001220703118</v>
      </c>
      <c r="CV5">
        <v>77.169998168945313</v>
      </c>
      <c r="CW5">
        <v>144.6000061035156</v>
      </c>
      <c r="CX5">
        <v>197.5299987792969</v>
      </c>
      <c r="CY5">
        <v>55.740001678466797</v>
      </c>
      <c r="CZ5">
        <v>124.44000244140619</v>
      </c>
      <c r="DA5">
        <v>68.139999389648438</v>
      </c>
      <c r="DB5">
        <v>17648.44921875</v>
      </c>
      <c r="DC5">
        <v>24.229999542236332</v>
      </c>
      <c r="DD5">
        <v>0.50301571814040702</v>
      </c>
      <c r="DE5">
        <v>0.69987357646527615</v>
      </c>
      <c r="DF5">
        <v>1.9998913463415819</v>
      </c>
      <c r="DG5">
        <v>1.7121330559888217</v>
      </c>
      <c r="DH5">
        <v>1.1141191359157117</v>
      </c>
      <c r="DI5">
        <v>8.8768409547463747E-2</v>
      </c>
      <c r="DJ5">
        <v>2.4784191511020315</v>
      </c>
      <c r="DK5">
        <v>2.655959859236229</v>
      </c>
      <c r="DL5">
        <v>0.35983324898547764</v>
      </c>
      <c r="DM5">
        <v>2.4875495358563091</v>
      </c>
      <c r="DN5">
        <v>0.11178929757863161</v>
      </c>
      <c r="DO5">
        <v>301.47000122070313</v>
      </c>
      <c r="DP5">
        <v>671.92999267578125</v>
      </c>
    </row>
    <row r="6" spans="1:120" x14ac:dyDescent="0.25">
      <c r="A6" s="1">
        <v>45727</v>
      </c>
      <c r="B6">
        <v>36.840000152587891</v>
      </c>
      <c r="C6">
        <v>48.189998626708977</v>
      </c>
      <c r="D6">
        <v>39.479999542236328</v>
      </c>
      <c r="E6">
        <v>37.819999694824219</v>
      </c>
      <c r="F6">
        <v>63.860000610351563</v>
      </c>
      <c r="G6">
        <v>10.829999923706049</v>
      </c>
      <c r="H6">
        <v>39.319999694824219</v>
      </c>
      <c r="I6">
        <v>29.89999961853027</v>
      </c>
      <c r="J6">
        <v>21.930000305175781</v>
      </c>
      <c r="K6">
        <v>414.739990234375</v>
      </c>
      <c r="L6">
        <v>87.209999084472656</v>
      </c>
      <c r="M6">
        <v>34.590000152587891</v>
      </c>
      <c r="N6">
        <v>23.239999771118161</v>
      </c>
      <c r="O6">
        <v>41.840000152587891</v>
      </c>
      <c r="P6">
        <v>59.869998931884773</v>
      </c>
      <c r="Q6">
        <v>269.16000366210938</v>
      </c>
      <c r="R6">
        <v>114.73000335693359</v>
      </c>
      <c r="S6">
        <v>135.66999816894531</v>
      </c>
      <c r="T6">
        <v>133.99000549316409</v>
      </c>
      <c r="U6">
        <v>31.239999771118161</v>
      </c>
      <c r="V6">
        <v>94.709999084472656</v>
      </c>
      <c r="W6">
        <v>89.540000915527344</v>
      </c>
      <c r="X6">
        <v>51.159999847412109</v>
      </c>
      <c r="Y6">
        <v>59.869998931884773</v>
      </c>
      <c r="Z6">
        <v>58.159999847412109</v>
      </c>
      <c r="AA6">
        <v>119.1600036621094</v>
      </c>
      <c r="AB6">
        <v>82.980003356933594</v>
      </c>
      <c r="AC6">
        <v>104.6999969482422</v>
      </c>
      <c r="AD6">
        <v>38.099998474121087</v>
      </c>
      <c r="AE6">
        <v>97.430000305175781</v>
      </c>
      <c r="AF6">
        <v>188.32000732421881</v>
      </c>
      <c r="AG6">
        <v>92.75</v>
      </c>
      <c r="AH6">
        <v>184.66999816894531</v>
      </c>
      <c r="AI6">
        <v>362.98001098632813</v>
      </c>
      <c r="AJ6">
        <v>200.75</v>
      </c>
      <c r="AK6">
        <v>151.25999450683591</v>
      </c>
      <c r="AL6">
        <v>258.6199951171875</v>
      </c>
      <c r="AM6">
        <v>64.610000610351563</v>
      </c>
      <c r="AN6">
        <v>21.579999923706051</v>
      </c>
      <c r="AO6">
        <v>60.340000152587891</v>
      </c>
      <c r="AP6">
        <v>118.1999969482422</v>
      </c>
      <c r="AQ6">
        <v>54.560001373291023</v>
      </c>
      <c r="AR6">
        <v>58.380001068115227</v>
      </c>
      <c r="AS6">
        <v>55.110000610351563</v>
      </c>
      <c r="AT6">
        <v>309.55999755859381</v>
      </c>
      <c r="AU6">
        <v>126.6800003051758</v>
      </c>
      <c r="AV6">
        <v>196.7799987792969</v>
      </c>
      <c r="AW6">
        <v>85.769996643066406</v>
      </c>
      <c r="AX6">
        <v>269.989990234375</v>
      </c>
      <c r="AY6">
        <v>248.61000061035159</v>
      </c>
      <c r="AZ6">
        <v>11.260000228881839</v>
      </c>
      <c r="BA6">
        <v>65.730003356933594</v>
      </c>
      <c r="BB6">
        <v>45.040000915527337</v>
      </c>
      <c r="BC6">
        <v>50.5281982421875</v>
      </c>
      <c r="BD6">
        <v>16.729999542236332</v>
      </c>
      <c r="BE6">
        <v>48.159999847412109</v>
      </c>
      <c r="BF6">
        <v>65.199996948242188</v>
      </c>
      <c r="BG6">
        <v>40.159999847412109</v>
      </c>
      <c r="BH6">
        <v>85.089996337890625</v>
      </c>
      <c r="BI6">
        <v>44.599998474121087</v>
      </c>
      <c r="BJ6">
        <v>114.1699981689453</v>
      </c>
      <c r="BK6">
        <v>49.380001068115227</v>
      </c>
      <c r="BL6">
        <v>64.169998168945313</v>
      </c>
      <c r="BM6">
        <v>27.309999465942379</v>
      </c>
      <c r="BN6">
        <v>24.340000152587891</v>
      </c>
      <c r="BO6">
        <v>471.60000610351563</v>
      </c>
      <c r="BP6">
        <v>87.180000305175781</v>
      </c>
      <c r="BQ6">
        <v>170.75</v>
      </c>
      <c r="BR6">
        <v>54.169998168945313</v>
      </c>
      <c r="BS6">
        <v>171.8800048828125</v>
      </c>
      <c r="BT6">
        <v>82.480003356933594</v>
      </c>
      <c r="BU6">
        <v>37.119998931884773</v>
      </c>
      <c r="BV6">
        <v>105.15000152587891</v>
      </c>
      <c r="BW6">
        <v>61.270000457763672</v>
      </c>
      <c r="BX6">
        <v>214.2200012207031</v>
      </c>
      <c r="BY6">
        <v>45.919998168945313</v>
      </c>
      <c r="BZ6">
        <v>78.980003356933594</v>
      </c>
      <c r="CA6">
        <v>72.849998474121094</v>
      </c>
      <c r="CB6">
        <v>555.91998291015625</v>
      </c>
      <c r="CC6">
        <v>32.630001068115227</v>
      </c>
      <c r="CD6">
        <v>90.40000152587892</v>
      </c>
      <c r="CE6">
        <v>23.659999847412109</v>
      </c>
      <c r="CF6">
        <v>91.84999847412108</v>
      </c>
      <c r="CG6">
        <v>71.449996948242188</v>
      </c>
      <c r="CH6">
        <v>28.25</v>
      </c>
      <c r="CI6">
        <v>75.550003051757813</v>
      </c>
      <c r="CJ6">
        <v>90.459999084472656</v>
      </c>
      <c r="CK6">
        <v>127.9100036621094</v>
      </c>
      <c r="CL6">
        <v>98.75</v>
      </c>
      <c r="CM6">
        <v>83.870002746582031</v>
      </c>
      <c r="CN6">
        <v>85.330001831054688</v>
      </c>
      <c r="CO6">
        <v>96.34999847412108</v>
      </c>
      <c r="CP6">
        <v>87.379997253417969</v>
      </c>
      <c r="CQ6">
        <v>47.610000610351563</v>
      </c>
      <c r="CR6">
        <v>130.1199951171875</v>
      </c>
      <c r="CS6">
        <v>208.3999938964844</v>
      </c>
      <c r="CT6">
        <v>81.470001220703125</v>
      </c>
      <c r="CU6">
        <v>41.619998931884773</v>
      </c>
      <c r="CV6">
        <v>77.410003662109375</v>
      </c>
      <c r="CW6">
        <v>146.05999755859381</v>
      </c>
      <c r="CX6">
        <v>196.38999938964841</v>
      </c>
      <c r="CY6">
        <v>55.509998321533203</v>
      </c>
      <c r="CZ6">
        <v>123.1600036621094</v>
      </c>
      <c r="DA6">
        <v>69.019996643066406</v>
      </c>
      <c r="DB6">
        <v>17436.099609375</v>
      </c>
      <c r="DC6">
        <v>26.920000076293949</v>
      </c>
      <c r="DD6">
        <v>0.49251272511007349</v>
      </c>
      <c r="DE6">
        <v>0.69637462912666592</v>
      </c>
      <c r="DF6">
        <v>1.9655602674250092</v>
      </c>
      <c r="DG6">
        <v>1.709771284604269</v>
      </c>
      <c r="DH6">
        <v>1.0841455732492582</v>
      </c>
      <c r="DI6">
        <v>8.6685134746266337E-2</v>
      </c>
      <c r="DJ6">
        <v>2.4105805381986647</v>
      </c>
      <c r="DK6">
        <v>2.5579966953962177</v>
      </c>
      <c r="DL6">
        <v>0.36111312090114911</v>
      </c>
      <c r="DM6">
        <v>2.4436374866818347</v>
      </c>
      <c r="DN6">
        <v>0.11108633976712715</v>
      </c>
      <c r="DO6">
        <v>304.94000244140631</v>
      </c>
      <c r="DP6">
        <v>667.84999084472656</v>
      </c>
    </row>
    <row r="7" spans="1:120" x14ac:dyDescent="0.25">
      <c r="A7" s="1">
        <v>45726</v>
      </c>
      <c r="B7">
        <v>36.610000610351563</v>
      </c>
      <c r="C7">
        <v>47.860000610351563</v>
      </c>
      <c r="D7">
        <v>39.599998474121087</v>
      </c>
      <c r="E7">
        <v>37.029998779296882</v>
      </c>
      <c r="F7">
        <v>63.279998779296882</v>
      </c>
      <c r="G7">
        <v>10.60000038146973</v>
      </c>
      <c r="H7">
        <v>38.610000610351563</v>
      </c>
      <c r="I7">
        <v>29.079999923706051</v>
      </c>
      <c r="J7">
        <v>21.809999465942379</v>
      </c>
      <c r="K7">
        <v>419.489990234375</v>
      </c>
      <c r="L7">
        <v>86.480003356933594</v>
      </c>
      <c r="M7">
        <v>34.779998779296882</v>
      </c>
      <c r="N7">
        <v>22.879999160766602</v>
      </c>
      <c r="O7">
        <v>40.509998321533203</v>
      </c>
      <c r="P7">
        <v>60.060001373291023</v>
      </c>
      <c r="Q7">
        <v>266.04000854492188</v>
      </c>
      <c r="R7">
        <v>114.09999847412109</v>
      </c>
      <c r="S7">
        <v>135.6600036621094</v>
      </c>
      <c r="T7">
        <v>135.8399963378906</v>
      </c>
      <c r="U7">
        <v>30.440000534057621</v>
      </c>
      <c r="V7">
        <v>95.050003051757798</v>
      </c>
      <c r="W7">
        <v>88.680000305175781</v>
      </c>
      <c r="X7">
        <v>51.240001678466797</v>
      </c>
      <c r="Y7">
        <v>60.360000610351563</v>
      </c>
      <c r="Z7">
        <v>58.470001220703118</v>
      </c>
      <c r="AA7">
        <v>119.9700012207031</v>
      </c>
      <c r="AB7">
        <v>83.44000244140625</v>
      </c>
      <c r="AC7">
        <v>105.2799987792969</v>
      </c>
      <c r="AD7">
        <v>37.560001373291023</v>
      </c>
      <c r="AE7">
        <v>99.620002746582045</v>
      </c>
      <c r="AF7">
        <v>191.08000183105469</v>
      </c>
      <c r="AG7">
        <v>92.949996948242202</v>
      </c>
      <c r="AH7">
        <v>186.88999938964841</v>
      </c>
      <c r="AI7">
        <v>363.8800048828125</v>
      </c>
      <c r="AJ7">
        <v>200.77000427246091</v>
      </c>
      <c r="AK7">
        <v>151.53999328613281</v>
      </c>
      <c r="AL7">
        <v>257.54998779296881</v>
      </c>
      <c r="AM7">
        <v>66.620002746582031</v>
      </c>
      <c r="AN7">
        <v>21.95000076293945</v>
      </c>
      <c r="AO7">
        <v>60.869998931884773</v>
      </c>
      <c r="AP7">
        <v>118.51999664306641</v>
      </c>
      <c r="AQ7">
        <v>55.020000457763672</v>
      </c>
      <c r="AR7">
        <v>58.270000457763672</v>
      </c>
      <c r="AS7">
        <v>55.409999847412109</v>
      </c>
      <c r="AT7">
        <v>310.44000244140619</v>
      </c>
      <c r="AU7">
        <v>128.3500061035156</v>
      </c>
      <c r="AV7">
        <v>196.1199951171875</v>
      </c>
      <c r="AW7">
        <v>85.919998168945313</v>
      </c>
      <c r="AX7">
        <v>272.239990234375</v>
      </c>
      <c r="AY7">
        <v>249.41999816894531</v>
      </c>
      <c r="AZ7">
        <v>11.210000038146971</v>
      </c>
      <c r="BA7">
        <v>66.30999755859375</v>
      </c>
      <c r="BB7">
        <v>45.310001373291023</v>
      </c>
      <c r="BC7">
        <v>49.950000762939453</v>
      </c>
      <c r="BD7">
        <v>16.489999771118161</v>
      </c>
      <c r="BE7">
        <v>48.799999237060547</v>
      </c>
      <c r="BF7">
        <v>66.69000244140625</v>
      </c>
      <c r="BG7">
        <v>40.75</v>
      </c>
      <c r="BH7">
        <v>86.040000915527344</v>
      </c>
      <c r="BI7">
        <v>44.729999542236328</v>
      </c>
      <c r="BJ7">
        <v>114.1800003051758</v>
      </c>
      <c r="BK7">
        <v>49.759998321533203</v>
      </c>
      <c r="BL7">
        <v>64.169998168945313</v>
      </c>
      <c r="BM7">
        <v>27.159999847412109</v>
      </c>
      <c r="BN7">
        <v>24.260000228881839</v>
      </c>
      <c r="BO7">
        <v>472.73001098632813</v>
      </c>
      <c r="BP7">
        <v>88.05999755859375</v>
      </c>
      <c r="BQ7">
        <v>172.8800048828125</v>
      </c>
      <c r="BR7">
        <v>54.630001068115227</v>
      </c>
      <c r="BS7">
        <v>174.19999694824219</v>
      </c>
      <c r="BT7">
        <v>82.529998779296875</v>
      </c>
      <c r="BU7">
        <v>35.490001678466797</v>
      </c>
      <c r="BV7">
        <v>104.7600021362305</v>
      </c>
      <c r="BW7">
        <v>60.470001220703118</v>
      </c>
      <c r="BX7">
        <v>214.5299987792969</v>
      </c>
      <c r="BY7">
        <v>45.029998779296882</v>
      </c>
      <c r="BZ7">
        <v>79.150001525878906</v>
      </c>
      <c r="CA7">
        <v>74.160003662109375</v>
      </c>
      <c r="CB7">
        <v>560.58001708984375</v>
      </c>
      <c r="CC7">
        <v>32.549999237060547</v>
      </c>
      <c r="CD7">
        <v>91.050003051757798</v>
      </c>
      <c r="CE7">
        <v>23.110000610351559</v>
      </c>
      <c r="CF7">
        <v>93.15000152587892</v>
      </c>
      <c r="CG7">
        <v>70.889999389648438</v>
      </c>
      <c r="CH7">
        <v>28.409999847412109</v>
      </c>
      <c r="CI7">
        <v>76.25</v>
      </c>
      <c r="CJ7">
        <v>91.529998779296875</v>
      </c>
      <c r="CK7">
        <v>129.49000549316409</v>
      </c>
      <c r="CL7">
        <v>101.23000335693359</v>
      </c>
      <c r="CM7">
        <v>83.650001525878906</v>
      </c>
      <c r="CN7">
        <v>85.989997863769531</v>
      </c>
      <c r="CO7">
        <v>97.790000915527344</v>
      </c>
      <c r="CP7">
        <v>88.080001831054688</v>
      </c>
      <c r="CQ7">
        <v>48.020000457763672</v>
      </c>
      <c r="CR7">
        <v>132.1499938964844</v>
      </c>
      <c r="CS7">
        <v>209.25</v>
      </c>
      <c r="CT7">
        <v>82.680000305175781</v>
      </c>
      <c r="CU7">
        <v>42.060001373291023</v>
      </c>
      <c r="CV7">
        <v>78.139999389648438</v>
      </c>
      <c r="CW7">
        <v>147.66999816894531</v>
      </c>
      <c r="CX7">
        <v>198.33000183105469</v>
      </c>
      <c r="CY7">
        <v>53.810001373291023</v>
      </c>
      <c r="CZ7">
        <v>122.5400009155273</v>
      </c>
      <c r="DA7">
        <v>70.480003356933594</v>
      </c>
      <c r="DB7">
        <v>17468.3203125</v>
      </c>
      <c r="DC7">
        <v>27.860000610351559</v>
      </c>
      <c r="DD7">
        <v>0.48644544723432054</v>
      </c>
      <c r="DE7">
        <v>0.69550722340917248</v>
      </c>
      <c r="DF7">
        <v>1.9470276958167048</v>
      </c>
      <c r="DG7">
        <v>1.6995512683352929</v>
      </c>
      <c r="DH7">
        <v>1.0672869150129112</v>
      </c>
      <c r="DI7">
        <v>8.5375859201704429E-2</v>
      </c>
      <c r="DJ7">
        <v>2.3987663413039342</v>
      </c>
      <c r="DK7">
        <v>2.5308417903682678</v>
      </c>
      <c r="DL7">
        <v>0.35814691596522541</v>
      </c>
      <c r="DM7">
        <v>2.4186987742800197</v>
      </c>
      <c r="DN7">
        <v>0.10930686734959934</v>
      </c>
      <c r="DO7">
        <v>308.48999786376953</v>
      </c>
      <c r="DP7">
        <v>673.73999404907227</v>
      </c>
    </row>
    <row r="8" spans="1:120" x14ac:dyDescent="0.25">
      <c r="A8" s="1">
        <v>45723</v>
      </c>
      <c r="B8">
        <v>38.450000762939453</v>
      </c>
      <c r="C8">
        <v>52.450000762939453</v>
      </c>
      <c r="D8">
        <v>40.400001525878913</v>
      </c>
      <c r="E8">
        <v>40.740001678466797</v>
      </c>
      <c r="F8">
        <v>65.930000305175781</v>
      </c>
      <c r="G8">
        <v>11.09500026702881</v>
      </c>
      <c r="H8">
        <v>39.950000762939453</v>
      </c>
      <c r="I8">
        <v>29.479999542236332</v>
      </c>
      <c r="J8">
        <v>21.95000076293945</v>
      </c>
      <c r="K8">
        <v>428.260009765625</v>
      </c>
      <c r="L8">
        <v>89.589996337890625</v>
      </c>
      <c r="M8">
        <v>35.520000457763672</v>
      </c>
      <c r="N8">
        <v>22.690000534057621</v>
      </c>
      <c r="O8">
        <v>41.639999389648438</v>
      </c>
      <c r="P8">
        <v>60.130001068115227</v>
      </c>
      <c r="Q8">
        <v>268.3900146484375</v>
      </c>
      <c r="R8">
        <v>117.30999755859381</v>
      </c>
      <c r="S8">
        <v>142.08000183105469</v>
      </c>
      <c r="T8">
        <v>136.94999694824219</v>
      </c>
      <c r="U8">
        <v>31.409999847412109</v>
      </c>
      <c r="V8">
        <v>94.389999389648438</v>
      </c>
      <c r="W8">
        <v>93.419998168945327</v>
      </c>
      <c r="X8">
        <v>51.819999694824219</v>
      </c>
      <c r="Y8">
        <v>61.919998168945313</v>
      </c>
      <c r="Z8">
        <v>59.740001678466797</v>
      </c>
      <c r="AA8">
        <v>122.2099990844727</v>
      </c>
      <c r="AB8">
        <v>85.379997253417969</v>
      </c>
      <c r="AC8">
        <v>107.80999755859381</v>
      </c>
      <c r="AD8">
        <v>39.330001831054688</v>
      </c>
      <c r="AE8">
        <v>99.940002441406236</v>
      </c>
      <c r="AF8">
        <v>194.13999938964841</v>
      </c>
      <c r="AG8">
        <v>96.550003051757798</v>
      </c>
      <c r="AH8">
        <v>189.66999816894531</v>
      </c>
      <c r="AI8">
        <v>378.85000610351563</v>
      </c>
      <c r="AJ8">
        <v>205.94999694824219</v>
      </c>
      <c r="AK8">
        <v>155.50999450683591</v>
      </c>
      <c r="AL8">
        <v>264.29998779296881</v>
      </c>
      <c r="AM8">
        <v>68.400001525878906</v>
      </c>
      <c r="AN8">
        <v>23.030000686645511</v>
      </c>
      <c r="AO8">
        <v>63.560001373291023</v>
      </c>
      <c r="AP8">
        <v>118.80999755859381</v>
      </c>
      <c r="AQ8">
        <v>57.080001831054688</v>
      </c>
      <c r="AR8">
        <v>59.049999237060547</v>
      </c>
      <c r="AS8">
        <v>57.689998626708977</v>
      </c>
      <c r="AT8">
        <v>323.80999755859381</v>
      </c>
      <c r="AU8">
        <v>129.9100036621094</v>
      </c>
      <c r="AV8">
        <v>204.3500061035156</v>
      </c>
      <c r="AW8">
        <v>88.239997863769531</v>
      </c>
      <c r="AX8">
        <v>280.510009765625</v>
      </c>
      <c r="AY8">
        <v>255.9100036621094</v>
      </c>
      <c r="AZ8">
        <v>11.5</v>
      </c>
      <c r="BA8">
        <v>65.930000305175781</v>
      </c>
      <c r="BB8">
        <v>45.930000305175781</v>
      </c>
      <c r="BC8">
        <v>52.200000762939453</v>
      </c>
      <c r="BD8">
        <v>17.180000305175781</v>
      </c>
      <c r="BE8">
        <v>50.580001831054688</v>
      </c>
      <c r="BF8">
        <v>67.05999755859375</v>
      </c>
      <c r="BG8">
        <v>41.419998168945313</v>
      </c>
      <c r="BH8">
        <v>86.529998779296875</v>
      </c>
      <c r="BI8">
        <v>46.560001373291023</v>
      </c>
      <c r="BJ8">
        <v>115.7799987792969</v>
      </c>
      <c r="BK8">
        <v>52.669998168945313</v>
      </c>
      <c r="BL8">
        <v>66.779998779296875</v>
      </c>
      <c r="BM8">
        <v>27.180000305175781</v>
      </c>
      <c r="BN8">
        <v>25.079999923706051</v>
      </c>
      <c r="BO8">
        <v>491.79000854492188</v>
      </c>
      <c r="BP8">
        <v>90.510002136230483</v>
      </c>
      <c r="BQ8">
        <v>176.83000183105469</v>
      </c>
      <c r="BR8">
        <v>56.669998168945313</v>
      </c>
      <c r="BS8">
        <v>176.69000244140619</v>
      </c>
      <c r="BT8">
        <v>82.379997253417969</v>
      </c>
      <c r="BU8">
        <v>36.409999847412109</v>
      </c>
      <c r="BV8">
        <v>110.2900009155273</v>
      </c>
      <c r="BW8">
        <v>62.520000457763672</v>
      </c>
      <c r="BX8">
        <v>225.0899963378906</v>
      </c>
      <c r="BY8">
        <v>47.049999237060547</v>
      </c>
      <c r="BZ8">
        <v>82.349998474121094</v>
      </c>
      <c r="CA8">
        <v>74.269996643066406</v>
      </c>
      <c r="CB8">
        <v>575.91998291015625</v>
      </c>
      <c r="CC8">
        <v>32.830001831054688</v>
      </c>
      <c r="CD8">
        <v>90.110000610351563</v>
      </c>
      <c r="CE8">
        <v>23.940000534057621</v>
      </c>
      <c r="CF8">
        <v>93.819999694824219</v>
      </c>
      <c r="CG8">
        <v>72.089996337890625</v>
      </c>
      <c r="CH8">
        <v>28.389999389648441</v>
      </c>
      <c r="CI8">
        <v>75.959999084472656</v>
      </c>
      <c r="CJ8">
        <v>92.419998168945327</v>
      </c>
      <c r="CK8">
        <v>131.22999572753909</v>
      </c>
      <c r="CL8">
        <v>101.879997253418</v>
      </c>
      <c r="CM8">
        <v>85.889999389648438</v>
      </c>
      <c r="CN8">
        <v>87.819999694824219</v>
      </c>
      <c r="CO8">
        <v>100.2900009155273</v>
      </c>
      <c r="CP8">
        <v>87.430000305175781</v>
      </c>
      <c r="CQ8">
        <v>49.119998931884773</v>
      </c>
      <c r="CR8">
        <v>134.25</v>
      </c>
      <c r="CS8">
        <v>218.53999328613281</v>
      </c>
      <c r="CT8">
        <v>82.860000610351563</v>
      </c>
      <c r="CU8">
        <v>42.470001220703118</v>
      </c>
      <c r="CV8">
        <v>77.290000915527344</v>
      </c>
      <c r="CW8">
        <v>149.2799987792969</v>
      </c>
      <c r="CX8">
        <v>205.66999816894531</v>
      </c>
      <c r="CY8">
        <v>56.009998321533203</v>
      </c>
      <c r="CZ8">
        <v>122.55999755859381</v>
      </c>
      <c r="DA8">
        <v>71.739997863769531</v>
      </c>
      <c r="DB8">
        <v>18196.220703125</v>
      </c>
      <c r="DC8">
        <v>23.370000839233398</v>
      </c>
      <c r="DD8">
        <v>0.49732153783506133</v>
      </c>
      <c r="DE8">
        <v>0.69863348247308732</v>
      </c>
      <c r="DF8">
        <v>1.9974166170764733</v>
      </c>
      <c r="DG8">
        <v>1.6995691410776219</v>
      </c>
      <c r="DH8">
        <v>1.1087922740845984</v>
      </c>
      <c r="DI8">
        <v>9.1071680648944719E-2</v>
      </c>
      <c r="DJ8">
        <v>2.4821385065649069</v>
      </c>
      <c r="DK8">
        <v>2.6374606767602531</v>
      </c>
      <c r="DL8">
        <v>0.35760175555563328</v>
      </c>
      <c r="DM8">
        <v>2.4925716914057698</v>
      </c>
      <c r="DN8">
        <v>0.1098401502785117</v>
      </c>
      <c r="DO8">
        <v>309.43000030517578</v>
      </c>
      <c r="DP8">
        <v>695.39999008178711</v>
      </c>
    </row>
    <row r="9" spans="1:120" x14ac:dyDescent="0.25">
      <c r="A9" s="1">
        <v>45722</v>
      </c>
      <c r="B9">
        <v>38.049999237060547</v>
      </c>
      <c r="C9">
        <v>52.139999389648438</v>
      </c>
      <c r="D9">
        <v>40.479999542236328</v>
      </c>
      <c r="E9">
        <v>40.360000610351563</v>
      </c>
      <c r="F9">
        <v>65.300003051757813</v>
      </c>
      <c r="G9">
        <v>11.055000305175779</v>
      </c>
      <c r="H9">
        <v>40.119998931884773</v>
      </c>
      <c r="I9">
        <v>29.89999961853027</v>
      </c>
      <c r="J9">
        <v>21.760000228881839</v>
      </c>
      <c r="K9">
        <v>425.89999389648438</v>
      </c>
      <c r="L9">
        <v>90.800003051757798</v>
      </c>
      <c r="M9">
        <v>35.150001525878913</v>
      </c>
      <c r="N9">
        <v>22.370000839233398</v>
      </c>
      <c r="O9">
        <v>41.360000610351563</v>
      </c>
      <c r="P9">
        <v>59.389999389648438</v>
      </c>
      <c r="Q9">
        <v>268.25</v>
      </c>
      <c r="R9">
        <v>115.13999938964839</v>
      </c>
      <c r="S9">
        <v>143.3800048828125</v>
      </c>
      <c r="T9">
        <v>136.21000671386719</v>
      </c>
      <c r="U9">
        <v>30.690000534057621</v>
      </c>
      <c r="V9">
        <v>94.510002136230483</v>
      </c>
      <c r="W9">
        <v>93.440002441406236</v>
      </c>
      <c r="X9">
        <v>51.290000915527337</v>
      </c>
      <c r="Y9">
        <v>61.990001678466797</v>
      </c>
      <c r="Z9">
        <v>59.369998931884773</v>
      </c>
      <c r="AA9">
        <v>121.11000061035161</v>
      </c>
      <c r="AB9">
        <v>85.069999694824219</v>
      </c>
      <c r="AC9">
        <v>107.2600021362305</v>
      </c>
      <c r="AD9">
        <v>39.049999237060547</v>
      </c>
      <c r="AE9">
        <v>100.2099990844727</v>
      </c>
      <c r="AF9">
        <v>192.6000061035156</v>
      </c>
      <c r="AG9">
        <v>96.220001220703125</v>
      </c>
      <c r="AH9">
        <v>188.44999694824219</v>
      </c>
      <c r="AI9">
        <v>377.239990234375</v>
      </c>
      <c r="AJ9">
        <v>205.2799987792969</v>
      </c>
      <c r="AK9">
        <v>154.96000671386719</v>
      </c>
      <c r="AL9">
        <v>263.23001098632813</v>
      </c>
      <c r="AM9">
        <v>67.930000305175781</v>
      </c>
      <c r="AN9">
        <v>23.260000228881839</v>
      </c>
      <c r="AO9">
        <v>63.880001068115227</v>
      </c>
      <c r="AP9">
        <v>118.8000030517578</v>
      </c>
      <c r="AQ9">
        <v>57.310001373291023</v>
      </c>
      <c r="AR9">
        <v>58.959999084472663</v>
      </c>
      <c r="AS9">
        <v>57.759998321533203</v>
      </c>
      <c r="AT9">
        <v>323.39999389648438</v>
      </c>
      <c r="AU9">
        <v>128.7200012207031</v>
      </c>
      <c r="AV9">
        <v>204.3999938964844</v>
      </c>
      <c r="AW9">
        <v>87.05999755859375</v>
      </c>
      <c r="AX9">
        <v>279.16000366210938</v>
      </c>
      <c r="AY9">
        <v>247.6199951171875</v>
      </c>
      <c r="AZ9">
        <v>11.25</v>
      </c>
      <c r="BA9">
        <v>65.360000610351563</v>
      </c>
      <c r="BB9">
        <v>45.240001678466797</v>
      </c>
      <c r="BC9">
        <v>52.349998474121087</v>
      </c>
      <c r="BD9">
        <v>16.79000091552734</v>
      </c>
      <c r="BE9">
        <v>50.700000762939453</v>
      </c>
      <c r="BF9">
        <v>66.260002136230469</v>
      </c>
      <c r="BG9">
        <v>40.950000762939453</v>
      </c>
      <c r="BH9">
        <v>85.989997863769531</v>
      </c>
      <c r="BI9">
        <v>46.669998168945313</v>
      </c>
      <c r="BJ9">
        <v>114.36000061035161</v>
      </c>
      <c r="BK9">
        <v>51.180000305175781</v>
      </c>
      <c r="BL9">
        <v>65.980003356933594</v>
      </c>
      <c r="BM9">
        <v>26.70999908447266</v>
      </c>
      <c r="BN9">
        <v>24.479999542236332</v>
      </c>
      <c r="BO9">
        <v>488.20001220703119</v>
      </c>
      <c r="BP9">
        <v>89.849998474121094</v>
      </c>
      <c r="BQ9">
        <v>176.2200012207031</v>
      </c>
      <c r="BR9">
        <v>55.75</v>
      </c>
      <c r="BS9">
        <v>175.05000305175781</v>
      </c>
      <c r="BT9">
        <v>82.389999389648438</v>
      </c>
      <c r="BU9">
        <v>36.139999389648438</v>
      </c>
      <c r="BV9">
        <v>110.620002746582</v>
      </c>
      <c r="BW9">
        <v>62.700000762939453</v>
      </c>
      <c r="BX9">
        <v>219.7799987792969</v>
      </c>
      <c r="BY9">
        <v>47.25</v>
      </c>
      <c r="BZ9">
        <v>81.470001220703125</v>
      </c>
      <c r="CA9">
        <v>73.55999755859375</v>
      </c>
      <c r="CB9">
        <v>572.71002197265625</v>
      </c>
      <c r="CC9">
        <v>32.150001525878913</v>
      </c>
      <c r="CD9">
        <v>90.40000152587892</v>
      </c>
      <c r="CE9">
        <v>24.219999313354489</v>
      </c>
      <c r="CF9">
        <v>93.080001831054673</v>
      </c>
      <c r="CG9">
        <v>71.129997253417969</v>
      </c>
      <c r="CH9">
        <v>28.479999542236332</v>
      </c>
      <c r="CI9">
        <v>76.129997253417969</v>
      </c>
      <c r="CJ9">
        <v>91.870002746582045</v>
      </c>
      <c r="CK9">
        <v>129.55999755859381</v>
      </c>
      <c r="CL9">
        <v>101.48000335693359</v>
      </c>
      <c r="CM9">
        <v>85.230003356933594</v>
      </c>
      <c r="CN9">
        <v>87.580001831054688</v>
      </c>
      <c r="CO9">
        <v>99.65000152587892</v>
      </c>
      <c r="CP9">
        <v>85.959999084472656</v>
      </c>
      <c r="CQ9">
        <v>49.380001068115227</v>
      </c>
      <c r="CR9">
        <v>132.69999694824219</v>
      </c>
      <c r="CS9">
        <v>215.41999816894531</v>
      </c>
      <c r="CT9">
        <v>82.589996337890625</v>
      </c>
      <c r="CU9">
        <v>42.229999542236328</v>
      </c>
      <c r="CV9">
        <v>75.879997253417969</v>
      </c>
      <c r="CW9">
        <v>149.27000427246091</v>
      </c>
      <c r="CX9">
        <v>206.05000305175781</v>
      </c>
      <c r="CY9">
        <v>56.389999389648438</v>
      </c>
      <c r="CZ9">
        <v>120.5</v>
      </c>
      <c r="DA9">
        <v>70.949996948242188</v>
      </c>
      <c r="DB9">
        <v>18069.259765625</v>
      </c>
      <c r="DC9">
        <v>24.870000839233398</v>
      </c>
      <c r="DD9">
        <v>0.49958462186646208</v>
      </c>
      <c r="DE9">
        <v>0.70241928219058281</v>
      </c>
      <c r="DF9">
        <v>2.0018041726898197</v>
      </c>
      <c r="DG9">
        <v>1.6986964350897384</v>
      </c>
      <c r="DH9">
        <v>1.1075313203457995</v>
      </c>
      <c r="DI9">
        <v>9.1040836355641488E-2</v>
      </c>
      <c r="DJ9">
        <v>2.4948542461337562</v>
      </c>
      <c r="DK9">
        <v>2.608306183809757</v>
      </c>
      <c r="DL9">
        <v>0.35843619092298318</v>
      </c>
      <c r="DM9">
        <v>2.5124300095521543</v>
      </c>
      <c r="DN9">
        <v>0.11146318590318834</v>
      </c>
      <c r="DO9">
        <v>307.73999786376953</v>
      </c>
      <c r="DP9">
        <v>691.13000106811523</v>
      </c>
    </row>
    <row r="10" spans="1:120" x14ac:dyDescent="0.25">
      <c r="A10" s="1">
        <v>45721</v>
      </c>
      <c r="B10">
        <v>39.240001678466797</v>
      </c>
      <c r="C10">
        <v>54.700000762939453</v>
      </c>
      <c r="D10">
        <v>41.630001068115227</v>
      </c>
      <c r="E10">
        <v>42.029998779296882</v>
      </c>
      <c r="F10">
        <v>67.099998474121094</v>
      </c>
      <c r="G10">
        <v>11.086000442504879</v>
      </c>
      <c r="H10">
        <v>40.590000152587891</v>
      </c>
      <c r="I10">
        <v>30.079999923706051</v>
      </c>
      <c r="J10">
        <v>21.870000839233398</v>
      </c>
      <c r="K10">
        <v>430.47000122070313</v>
      </c>
      <c r="L10">
        <v>92.529998779296875</v>
      </c>
      <c r="M10">
        <v>35.659999847412109</v>
      </c>
      <c r="N10">
        <v>22.79000091552734</v>
      </c>
      <c r="O10">
        <v>41.700000762939453</v>
      </c>
      <c r="P10">
        <v>60.389999389648438</v>
      </c>
      <c r="Q10">
        <v>269.6199951171875</v>
      </c>
      <c r="R10">
        <v>117.2200012207031</v>
      </c>
      <c r="S10">
        <v>147.0899963378906</v>
      </c>
      <c r="T10">
        <v>136.78999328613281</v>
      </c>
      <c r="U10">
        <v>30.670000076293949</v>
      </c>
      <c r="V10">
        <v>94.559997558593764</v>
      </c>
      <c r="W10">
        <v>97.09999847412108</v>
      </c>
      <c r="X10">
        <v>50.889999389648438</v>
      </c>
      <c r="Y10">
        <v>63.430000305175781</v>
      </c>
      <c r="Z10">
        <v>60.290000915527337</v>
      </c>
      <c r="AA10">
        <v>122.1800003051758</v>
      </c>
      <c r="AB10">
        <v>87.010002136230469</v>
      </c>
      <c r="AC10">
        <v>108.65000152587891</v>
      </c>
      <c r="AD10">
        <v>40.599998474121087</v>
      </c>
      <c r="AE10">
        <v>98.940002441406236</v>
      </c>
      <c r="AF10">
        <v>193.78999328613281</v>
      </c>
      <c r="AG10">
        <v>99.069999694824219</v>
      </c>
      <c r="AH10">
        <v>190.33000183105469</v>
      </c>
      <c r="AI10">
        <v>388.04000854492188</v>
      </c>
      <c r="AJ10">
        <v>208.4700012207031</v>
      </c>
      <c r="AK10">
        <v>156.6600036621094</v>
      </c>
      <c r="AL10">
        <v>268.98001098632813</v>
      </c>
      <c r="AM10">
        <v>68.449996948242188</v>
      </c>
      <c r="AN10">
        <v>23.969999313354489</v>
      </c>
      <c r="AO10">
        <v>65.400001525878906</v>
      </c>
      <c r="AP10">
        <v>119.1999969482422</v>
      </c>
      <c r="AQ10">
        <v>57.909999847412109</v>
      </c>
      <c r="AR10">
        <v>59.659999847412109</v>
      </c>
      <c r="AS10">
        <v>58.709999084472663</v>
      </c>
      <c r="AT10">
        <v>333.26998901367188</v>
      </c>
      <c r="AU10">
        <v>129.6499938964844</v>
      </c>
      <c r="AV10">
        <v>212.6199951171875</v>
      </c>
      <c r="AW10">
        <v>88.089996337890625</v>
      </c>
      <c r="AX10">
        <v>284.45001220703119</v>
      </c>
      <c r="AY10">
        <v>247.8800048828125</v>
      </c>
      <c r="AZ10">
        <v>11.39999961853027</v>
      </c>
      <c r="BA10">
        <v>65.529998779296875</v>
      </c>
      <c r="BB10">
        <v>45.779998779296882</v>
      </c>
      <c r="BC10">
        <v>54.240001678466797</v>
      </c>
      <c r="BD10">
        <v>17.139999389648441</v>
      </c>
      <c r="BE10">
        <v>53.020000457763672</v>
      </c>
      <c r="BF10">
        <v>66.550003051757813</v>
      </c>
      <c r="BG10">
        <v>41.060001373291023</v>
      </c>
      <c r="BH10">
        <v>86.129997253417969</v>
      </c>
      <c r="BI10">
        <v>48.029998779296882</v>
      </c>
      <c r="BJ10">
        <v>116.40000152587891</v>
      </c>
      <c r="BK10">
        <v>53.450000762939453</v>
      </c>
      <c r="BL10">
        <v>67.540000915527344</v>
      </c>
      <c r="BM10">
        <v>27.069999694824219</v>
      </c>
      <c r="BN10">
        <v>24.680000305175781</v>
      </c>
      <c r="BO10">
        <v>502.010009765625</v>
      </c>
      <c r="BP10">
        <v>92.059997558593764</v>
      </c>
      <c r="BQ10">
        <v>179.1499938964844</v>
      </c>
      <c r="BR10">
        <v>56.659999847412109</v>
      </c>
      <c r="BS10">
        <v>177.00999450683591</v>
      </c>
      <c r="BT10">
        <v>82.339996337890625</v>
      </c>
      <c r="BU10">
        <v>36.430000305175781</v>
      </c>
      <c r="BV10">
        <v>116.4499969482422</v>
      </c>
      <c r="BW10">
        <v>62.75</v>
      </c>
      <c r="BX10">
        <v>229.3999938964844</v>
      </c>
      <c r="BY10">
        <v>47.439998626708977</v>
      </c>
      <c r="BZ10">
        <v>84.389999389648438</v>
      </c>
      <c r="CA10">
        <v>74.019996643066406</v>
      </c>
      <c r="CB10">
        <v>583.05999755859375</v>
      </c>
      <c r="CC10">
        <v>32.389999389648438</v>
      </c>
      <c r="CD10">
        <v>90.699996948242202</v>
      </c>
      <c r="CE10">
        <v>24.670000076293949</v>
      </c>
      <c r="CF10">
        <v>93.690002441406236</v>
      </c>
      <c r="CG10">
        <v>71.419998168945313</v>
      </c>
      <c r="CH10">
        <v>28.5</v>
      </c>
      <c r="CI10">
        <v>76.540000915527344</v>
      </c>
      <c r="CJ10">
        <v>94.290000915527344</v>
      </c>
      <c r="CK10">
        <v>130.77000427246091</v>
      </c>
      <c r="CL10">
        <v>100.63999938964839</v>
      </c>
      <c r="CM10">
        <v>87.010002136230469</v>
      </c>
      <c r="CN10">
        <v>88.040000915527344</v>
      </c>
      <c r="CO10">
        <v>101.4700012207031</v>
      </c>
      <c r="CP10">
        <v>85.699996948242188</v>
      </c>
      <c r="CQ10">
        <v>50.209999084472663</v>
      </c>
      <c r="CR10">
        <v>133.8500061035156</v>
      </c>
      <c r="CS10">
        <v>221.57000732421881</v>
      </c>
      <c r="CT10">
        <v>82.44000244140625</v>
      </c>
      <c r="CU10">
        <v>43.419998168945313</v>
      </c>
      <c r="CV10">
        <v>77.489997863769531</v>
      </c>
      <c r="CW10">
        <v>149.67999267578119</v>
      </c>
      <c r="CX10">
        <v>211.4100036621094</v>
      </c>
      <c r="CY10">
        <v>57.299999237060547</v>
      </c>
      <c r="CZ10">
        <v>121.9199981689453</v>
      </c>
      <c r="DA10">
        <v>71.400001525878906</v>
      </c>
      <c r="DB10">
        <v>18552.73046875</v>
      </c>
      <c r="DC10">
        <v>21.930000305175781</v>
      </c>
      <c r="DD10">
        <v>0.51122350548073137</v>
      </c>
      <c r="DE10">
        <v>0.71214602978311292</v>
      </c>
      <c r="DF10">
        <v>2.0387747849094402</v>
      </c>
      <c r="DG10">
        <v>1.7169667094255598</v>
      </c>
      <c r="DH10">
        <v>1.1400973144674333</v>
      </c>
      <c r="DI10">
        <v>9.3815389483039358E-2</v>
      </c>
      <c r="DJ10">
        <v>2.5644104488275317</v>
      </c>
      <c r="DK10">
        <v>2.6876516346745429</v>
      </c>
      <c r="DL10">
        <v>0.35754468166846454</v>
      </c>
      <c r="DM10">
        <v>2.5705360948937837</v>
      </c>
      <c r="DN10">
        <v>0.11156442574161496</v>
      </c>
      <c r="DO10">
        <v>309.60999298095697</v>
      </c>
      <c r="DP10">
        <v>705.08001708984386</v>
      </c>
    </row>
    <row r="11" spans="1:120" x14ac:dyDescent="0.25">
      <c r="A11" s="1">
        <v>45720</v>
      </c>
      <c r="B11">
        <v>38.290000915527337</v>
      </c>
      <c r="C11">
        <v>53.169998168945313</v>
      </c>
      <c r="D11">
        <v>41.060001373291023</v>
      </c>
      <c r="E11">
        <v>40.159999847412109</v>
      </c>
      <c r="F11">
        <v>66.44000244140625</v>
      </c>
      <c r="G11">
        <v>10.789999961853029</v>
      </c>
      <c r="H11">
        <v>37.720001220703118</v>
      </c>
      <c r="I11">
        <v>28.489999771118161</v>
      </c>
      <c r="J11">
        <v>21.930000305175781</v>
      </c>
      <c r="K11">
        <v>425.57000732421881</v>
      </c>
      <c r="L11">
        <v>90.59999847412108</v>
      </c>
      <c r="M11">
        <v>35.439998626708977</v>
      </c>
      <c r="N11">
        <v>23.059999465942379</v>
      </c>
      <c r="O11">
        <v>40.279998779296882</v>
      </c>
      <c r="P11">
        <v>60.290000915527337</v>
      </c>
      <c r="Q11">
        <v>269.05999755859381</v>
      </c>
      <c r="R11">
        <v>114.7600021362305</v>
      </c>
      <c r="S11">
        <v>144.8699951171875</v>
      </c>
      <c r="T11">
        <v>134.36000061035159</v>
      </c>
      <c r="U11">
        <v>29.47500038146973</v>
      </c>
      <c r="V11">
        <v>95.089996337890625</v>
      </c>
      <c r="W11">
        <v>95.440002441406236</v>
      </c>
      <c r="X11">
        <v>50.450000762939453</v>
      </c>
      <c r="Y11">
        <v>63.110000610351563</v>
      </c>
      <c r="Z11">
        <v>59.549999237060547</v>
      </c>
      <c r="AA11">
        <v>120.879997253418</v>
      </c>
      <c r="AB11">
        <v>85.660003662109375</v>
      </c>
      <c r="AC11">
        <v>107.5299987792969</v>
      </c>
      <c r="AD11">
        <v>40.400001525878913</v>
      </c>
      <c r="AE11">
        <v>96.569999694824219</v>
      </c>
      <c r="AF11">
        <v>192.25</v>
      </c>
      <c r="AG11">
        <v>97.709999084472656</v>
      </c>
      <c r="AH11">
        <v>188.71000671386719</v>
      </c>
      <c r="AI11">
        <v>382.3800048828125</v>
      </c>
      <c r="AJ11">
        <v>206.41999816894531</v>
      </c>
      <c r="AK11">
        <v>155.3999938964844</v>
      </c>
      <c r="AL11">
        <v>265.67001342773438</v>
      </c>
      <c r="AM11">
        <v>67.540000915527344</v>
      </c>
      <c r="AN11">
        <v>23.120000839233398</v>
      </c>
      <c r="AO11">
        <v>65.239997863769531</v>
      </c>
      <c r="AP11">
        <v>119.0100021362305</v>
      </c>
      <c r="AQ11">
        <v>58.380001068115227</v>
      </c>
      <c r="AR11">
        <v>59.110000610351563</v>
      </c>
      <c r="AS11">
        <v>59.040000915527337</v>
      </c>
      <c r="AT11">
        <v>328.45999145507813</v>
      </c>
      <c r="AU11">
        <v>128.71000671386719</v>
      </c>
      <c r="AV11">
        <v>209.94000244140619</v>
      </c>
      <c r="AW11">
        <v>86.330001831054688</v>
      </c>
      <c r="AX11">
        <v>280.97000122070313</v>
      </c>
      <c r="AY11">
        <v>247.97999572753909</v>
      </c>
      <c r="AZ11">
        <v>11.02999973297119</v>
      </c>
      <c r="BA11">
        <v>65.260002136230469</v>
      </c>
      <c r="BB11">
        <v>45.880001068115227</v>
      </c>
      <c r="BC11">
        <v>53.179500579833977</v>
      </c>
      <c r="BD11">
        <v>16.610000610351559</v>
      </c>
      <c r="BE11">
        <v>52.479999542236328</v>
      </c>
      <c r="BF11">
        <v>65.69000244140625</v>
      </c>
      <c r="BG11">
        <v>40.549999237060547</v>
      </c>
      <c r="BH11">
        <v>85.419998168945313</v>
      </c>
      <c r="BI11">
        <v>47.009998321533203</v>
      </c>
      <c r="BJ11">
        <v>113.5899963378906</v>
      </c>
      <c r="BK11">
        <v>52.439998626708977</v>
      </c>
      <c r="BL11">
        <v>66.860000610351563</v>
      </c>
      <c r="BM11">
        <v>27.5</v>
      </c>
      <c r="BN11">
        <v>24.809999465942379</v>
      </c>
      <c r="BO11">
        <v>495.54998779296881</v>
      </c>
      <c r="BP11">
        <v>91.129997253417955</v>
      </c>
      <c r="BQ11">
        <v>177.25999450683591</v>
      </c>
      <c r="BR11">
        <v>55.119998931884773</v>
      </c>
      <c r="BS11">
        <v>175.3800048828125</v>
      </c>
      <c r="BT11">
        <v>82.430000305175781</v>
      </c>
      <c r="BU11">
        <v>34.900001525878913</v>
      </c>
      <c r="BV11">
        <v>114.4499969482422</v>
      </c>
      <c r="BW11">
        <v>60.610000610351563</v>
      </c>
      <c r="BX11">
        <v>225.22999572753909</v>
      </c>
      <c r="BY11">
        <v>45.729999542236328</v>
      </c>
      <c r="BZ11">
        <v>82.849998474121094</v>
      </c>
      <c r="CA11">
        <v>73.769996643066406</v>
      </c>
      <c r="CB11">
        <v>576.8599853515625</v>
      </c>
      <c r="CC11">
        <v>32.080001831054688</v>
      </c>
      <c r="CD11">
        <v>91.430000305175781</v>
      </c>
      <c r="CE11">
        <v>24.04999923706055</v>
      </c>
      <c r="CF11">
        <v>93.330001831054673</v>
      </c>
      <c r="CG11">
        <v>73.30999755859375</v>
      </c>
      <c r="CH11">
        <v>28.85000038146973</v>
      </c>
      <c r="CI11">
        <v>76.860000610351563</v>
      </c>
      <c r="CJ11">
        <v>93.25</v>
      </c>
      <c r="CK11">
        <v>129.99000549316409</v>
      </c>
      <c r="CL11">
        <v>98.190002441406236</v>
      </c>
      <c r="CM11">
        <v>86.55999755859375</v>
      </c>
      <c r="CN11">
        <v>85.800003051757813</v>
      </c>
      <c r="CO11">
        <v>100.1800003051758</v>
      </c>
      <c r="CP11">
        <v>86.970001220703125</v>
      </c>
      <c r="CQ11">
        <v>49.919998168945313</v>
      </c>
      <c r="CR11">
        <v>131.77000427246091</v>
      </c>
      <c r="CS11">
        <v>218.5</v>
      </c>
      <c r="CT11">
        <v>82.099998474121094</v>
      </c>
      <c r="CU11">
        <v>43.020000457763672</v>
      </c>
      <c r="CV11">
        <v>78.040000915527344</v>
      </c>
      <c r="CW11">
        <v>148.19000244140619</v>
      </c>
      <c r="CX11">
        <v>208.24000549316409</v>
      </c>
      <c r="CY11">
        <v>55.549999237060547</v>
      </c>
      <c r="CZ11">
        <v>123.870002746582</v>
      </c>
      <c r="DA11">
        <v>70.819999694824219</v>
      </c>
      <c r="DB11">
        <v>18285.16015625</v>
      </c>
      <c r="DC11">
        <v>23.510000228881839</v>
      </c>
      <c r="DD11">
        <v>0.50824446857983174</v>
      </c>
      <c r="DE11">
        <v>0.70863671085736446</v>
      </c>
      <c r="DF11">
        <v>2.0262836695385142</v>
      </c>
      <c r="DG11">
        <v>1.7095883131417844</v>
      </c>
      <c r="DH11">
        <v>1.123085295435053</v>
      </c>
      <c r="DI11">
        <v>9.217140990727811E-2</v>
      </c>
      <c r="DJ11">
        <v>2.5364191152671438</v>
      </c>
      <c r="DK11">
        <v>2.6613886000116533</v>
      </c>
      <c r="DL11">
        <v>0.35783379574012986</v>
      </c>
      <c r="DM11">
        <v>2.5519382668145716</v>
      </c>
      <c r="DN11">
        <v>0.10588716282476673</v>
      </c>
      <c r="DO11">
        <v>308.33000183105463</v>
      </c>
      <c r="DP11">
        <v>694.23001098632813</v>
      </c>
    </row>
    <row r="12" spans="1:120" x14ac:dyDescent="0.25">
      <c r="A12" s="1">
        <v>45719</v>
      </c>
      <c r="B12">
        <v>38.259998321533203</v>
      </c>
      <c r="C12">
        <v>53.090000152587891</v>
      </c>
      <c r="D12">
        <v>41.159999847412109</v>
      </c>
      <c r="E12">
        <v>40.75</v>
      </c>
      <c r="F12">
        <v>65.419998168945313</v>
      </c>
      <c r="G12">
        <v>10.85000038146973</v>
      </c>
      <c r="H12">
        <v>37.75</v>
      </c>
      <c r="I12">
        <v>28.569999694824219</v>
      </c>
      <c r="J12">
        <v>21.860000610351559</v>
      </c>
      <c r="K12">
        <v>432.08999633789063</v>
      </c>
      <c r="L12">
        <v>90.239997863769517</v>
      </c>
      <c r="M12">
        <v>35.900001525878913</v>
      </c>
      <c r="N12">
        <v>23.129999160766602</v>
      </c>
      <c r="O12">
        <v>39.709999084472663</v>
      </c>
      <c r="P12">
        <v>60.450000762939453</v>
      </c>
      <c r="Q12">
        <v>266.739990234375</v>
      </c>
      <c r="R12">
        <v>115.15000152587891</v>
      </c>
      <c r="S12">
        <v>149.99000549316409</v>
      </c>
      <c r="T12">
        <v>134.24000549316409</v>
      </c>
      <c r="U12">
        <v>29.659999847412109</v>
      </c>
      <c r="V12">
        <v>95.389999389648438</v>
      </c>
      <c r="W12">
        <v>95.629997253417955</v>
      </c>
      <c r="X12">
        <v>50.400001525878913</v>
      </c>
      <c r="Y12">
        <v>63.919998168945313</v>
      </c>
      <c r="Z12">
        <v>60.5</v>
      </c>
      <c r="AA12">
        <v>123.13999938964839</v>
      </c>
      <c r="AB12">
        <v>86.959999084472656</v>
      </c>
      <c r="AC12">
        <v>109.19000244140619</v>
      </c>
      <c r="AD12">
        <v>40.540000915527337</v>
      </c>
      <c r="AE12">
        <v>97.129997253417955</v>
      </c>
      <c r="AF12">
        <v>195.36000061035159</v>
      </c>
      <c r="AG12">
        <v>98.59999847412108</v>
      </c>
      <c r="AH12">
        <v>192.46000671386719</v>
      </c>
      <c r="AI12">
        <v>384.8599853515625</v>
      </c>
      <c r="AJ12">
        <v>208.7799987792969</v>
      </c>
      <c r="AK12">
        <v>157.7200012207031</v>
      </c>
      <c r="AL12">
        <v>267.60000610351563</v>
      </c>
      <c r="AM12">
        <v>68.779998779296875</v>
      </c>
      <c r="AN12">
        <v>23.930000305175781</v>
      </c>
      <c r="AO12">
        <v>68.349998474121094</v>
      </c>
      <c r="AP12">
        <v>121.11000061035161</v>
      </c>
      <c r="AQ12">
        <v>60.290000915527337</v>
      </c>
      <c r="AR12">
        <v>60.240001678466797</v>
      </c>
      <c r="AS12">
        <v>61.180000305175781</v>
      </c>
      <c r="AT12">
        <v>330.6099853515625</v>
      </c>
      <c r="AU12">
        <v>131.44999694824219</v>
      </c>
      <c r="AV12">
        <v>214.3500061035156</v>
      </c>
      <c r="AW12">
        <v>86.370002746582031</v>
      </c>
      <c r="AX12">
        <v>284.32998657226563</v>
      </c>
      <c r="AY12">
        <v>252.3500061035156</v>
      </c>
      <c r="AZ12">
        <v>10.960000038146971</v>
      </c>
      <c r="BA12">
        <v>65.489997863769531</v>
      </c>
      <c r="BB12">
        <v>46.590000152587891</v>
      </c>
      <c r="BC12">
        <v>53.018199920654297</v>
      </c>
      <c r="BD12">
        <v>16.45999908447266</v>
      </c>
      <c r="BE12">
        <v>53.299999237060547</v>
      </c>
      <c r="BF12">
        <v>66.550003051757813</v>
      </c>
      <c r="BG12">
        <v>40.759998321533203</v>
      </c>
      <c r="BH12">
        <v>85.620002746582031</v>
      </c>
      <c r="BI12">
        <v>47.240001678466797</v>
      </c>
      <c r="BJ12">
        <v>115.5100021362305</v>
      </c>
      <c r="BK12">
        <v>52</v>
      </c>
      <c r="BL12">
        <v>68.449996948242188</v>
      </c>
      <c r="BM12">
        <v>27.719999313354489</v>
      </c>
      <c r="BN12">
        <v>25.20000076293945</v>
      </c>
      <c r="BO12">
        <v>497.04998779296881</v>
      </c>
      <c r="BP12">
        <v>91.75</v>
      </c>
      <c r="BQ12">
        <v>179.1000061035156</v>
      </c>
      <c r="BR12">
        <v>55.389999389648438</v>
      </c>
      <c r="BS12">
        <v>178.25999450683591</v>
      </c>
      <c r="BT12">
        <v>82.419998168945313</v>
      </c>
      <c r="BU12">
        <v>34.529998779296882</v>
      </c>
      <c r="BV12">
        <v>114.7200012207031</v>
      </c>
      <c r="BW12">
        <v>61.319999694824219</v>
      </c>
      <c r="BX12">
        <v>223.00999450683591</v>
      </c>
      <c r="BY12">
        <v>45.619998931884773</v>
      </c>
      <c r="BZ12">
        <v>83.769996643066406</v>
      </c>
      <c r="CA12">
        <v>75.05999755859375</v>
      </c>
      <c r="CB12">
        <v>583.77001953125</v>
      </c>
      <c r="CC12">
        <v>31.309999465942379</v>
      </c>
      <c r="CD12">
        <v>92.569999694824219</v>
      </c>
      <c r="CE12">
        <v>23.489999771118161</v>
      </c>
      <c r="CF12">
        <v>94.419998168945327</v>
      </c>
      <c r="CG12">
        <v>73.319999694824219</v>
      </c>
      <c r="CH12">
        <v>29.110000610351559</v>
      </c>
      <c r="CI12">
        <v>77.389999389648438</v>
      </c>
      <c r="CJ12">
        <v>94.339996337890625</v>
      </c>
      <c r="CK12">
        <v>132.69999694824219</v>
      </c>
      <c r="CL12">
        <v>98.989997863769517</v>
      </c>
      <c r="CM12">
        <v>87.260002136230469</v>
      </c>
      <c r="CN12">
        <v>86.980003356933594</v>
      </c>
      <c r="CO12">
        <v>100.98000335693359</v>
      </c>
      <c r="CP12">
        <v>87.819999694824219</v>
      </c>
      <c r="CQ12">
        <v>51.740001678466797</v>
      </c>
      <c r="CR12">
        <v>134.38999938964841</v>
      </c>
      <c r="CS12">
        <v>218.66999816894531</v>
      </c>
      <c r="CT12">
        <v>83.519996643066406</v>
      </c>
      <c r="CU12">
        <v>43.520000457763672</v>
      </c>
      <c r="CV12">
        <v>79.330001831054688</v>
      </c>
      <c r="CW12">
        <v>149.58000183105469</v>
      </c>
      <c r="CX12">
        <v>211.97999572753909</v>
      </c>
      <c r="CY12">
        <v>56.209999084472663</v>
      </c>
      <c r="CZ12">
        <v>124.5699996948242</v>
      </c>
      <c r="DA12">
        <v>71.980003356933594</v>
      </c>
      <c r="DB12">
        <v>18350.189453125</v>
      </c>
      <c r="DC12">
        <v>22.780000686645511</v>
      </c>
      <c r="DD12">
        <v>0.50470924532182126</v>
      </c>
      <c r="DE12">
        <v>0.70618807467513145</v>
      </c>
      <c r="DF12">
        <v>1.9996881010387726</v>
      </c>
      <c r="DG12">
        <v>1.6966776821733194</v>
      </c>
      <c r="DH12">
        <v>1.1160404925096541</v>
      </c>
      <c r="DI12">
        <v>9.0943348195951526E-2</v>
      </c>
      <c r="DJ12">
        <v>2.538074763502006</v>
      </c>
      <c r="DK12">
        <v>2.6181753706655431</v>
      </c>
      <c r="DL12">
        <v>0.35764083764860183</v>
      </c>
      <c r="DM12">
        <v>2.5151007457363321</v>
      </c>
      <c r="DN12">
        <v>0.10710804806478687</v>
      </c>
      <c r="DO12">
        <v>312.43000030517578</v>
      </c>
      <c r="DP12">
        <v>703.7599983215332</v>
      </c>
    </row>
    <row r="13" spans="1:120" x14ac:dyDescent="0.25">
      <c r="A13" s="1">
        <v>45716</v>
      </c>
      <c r="B13">
        <v>39.069999694824219</v>
      </c>
      <c r="C13">
        <v>55.639999389648438</v>
      </c>
      <c r="D13">
        <v>41.599998474121087</v>
      </c>
      <c r="E13">
        <v>41.610000610351563</v>
      </c>
      <c r="F13">
        <v>66.110000610351563</v>
      </c>
      <c r="G13">
        <v>11.385000228881839</v>
      </c>
      <c r="H13">
        <v>38.220001220703118</v>
      </c>
      <c r="I13">
        <v>28.379999160766602</v>
      </c>
      <c r="J13">
        <v>22</v>
      </c>
      <c r="K13">
        <v>438.3699951171875</v>
      </c>
      <c r="L13">
        <v>90.410003662109375</v>
      </c>
      <c r="M13">
        <v>36.119998931884773</v>
      </c>
      <c r="N13">
        <v>24.319999694824219</v>
      </c>
      <c r="O13">
        <v>39.720001220703118</v>
      </c>
      <c r="P13">
        <v>60.520000457763672</v>
      </c>
      <c r="Q13">
        <v>263.26998901367188</v>
      </c>
      <c r="R13">
        <v>117.36000061035161</v>
      </c>
      <c r="S13">
        <v>152.77000427246091</v>
      </c>
      <c r="T13">
        <v>137.0299987792969</v>
      </c>
      <c r="U13">
        <v>30.569999694824219</v>
      </c>
      <c r="V13">
        <v>95.044998168945327</v>
      </c>
      <c r="W13">
        <v>97.470001220703125</v>
      </c>
      <c r="X13">
        <v>50.860000610351563</v>
      </c>
      <c r="Y13">
        <v>63.770000457763672</v>
      </c>
      <c r="Z13">
        <v>61.880001068115227</v>
      </c>
      <c r="AA13">
        <v>125.6699981689453</v>
      </c>
      <c r="AB13">
        <v>89.069999694824219</v>
      </c>
      <c r="AC13">
        <v>111.7900009155273</v>
      </c>
      <c r="AD13">
        <v>42.130001068115227</v>
      </c>
      <c r="AE13">
        <v>98.839996337890625</v>
      </c>
      <c r="AF13">
        <v>197.19999694824219</v>
      </c>
      <c r="AG13">
        <v>101.1699981689453</v>
      </c>
      <c r="AH13">
        <v>194.3699951171875</v>
      </c>
      <c r="AI13">
        <v>394.60000610351563</v>
      </c>
      <c r="AJ13">
        <v>214.6499938964844</v>
      </c>
      <c r="AK13">
        <v>161.1000061035156</v>
      </c>
      <c r="AL13">
        <v>276.79998779296881</v>
      </c>
      <c r="AM13">
        <v>69.860000610351563</v>
      </c>
      <c r="AN13">
        <v>24.440000534057621</v>
      </c>
      <c r="AO13">
        <v>69.599998474121094</v>
      </c>
      <c r="AP13">
        <v>119.9700012207031</v>
      </c>
      <c r="AQ13">
        <v>60.939998626708977</v>
      </c>
      <c r="AR13">
        <v>60.069999694824219</v>
      </c>
      <c r="AS13">
        <v>62.069999694824219</v>
      </c>
      <c r="AT13">
        <v>338.39999389648438</v>
      </c>
      <c r="AU13">
        <v>132.53999328613281</v>
      </c>
      <c r="AV13">
        <v>218.42999267578119</v>
      </c>
      <c r="AW13">
        <v>87.339996337890625</v>
      </c>
      <c r="AX13">
        <v>290.27999877929688</v>
      </c>
      <c r="AY13">
        <v>266.3800048828125</v>
      </c>
      <c r="AZ13">
        <v>11.22999954223633</v>
      </c>
      <c r="BA13">
        <v>66.709999084472656</v>
      </c>
      <c r="BB13">
        <v>47.189998626708977</v>
      </c>
      <c r="BC13">
        <v>54.220001220703118</v>
      </c>
      <c r="BD13">
        <v>17.559999465942379</v>
      </c>
      <c r="BE13">
        <v>54.650001525878913</v>
      </c>
      <c r="BF13">
        <v>67.230003356933594</v>
      </c>
      <c r="BG13">
        <v>40.950000762939453</v>
      </c>
      <c r="BH13">
        <v>86.739997863769531</v>
      </c>
      <c r="BI13">
        <v>48.119998931884773</v>
      </c>
      <c r="BJ13">
        <v>116.7099990844727</v>
      </c>
      <c r="BK13">
        <v>54.439998626708977</v>
      </c>
      <c r="BL13">
        <v>68.449996948242188</v>
      </c>
      <c r="BM13">
        <v>29.180000305175781</v>
      </c>
      <c r="BN13">
        <v>26.590000152587891</v>
      </c>
      <c r="BO13">
        <v>508.17001342773438</v>
      </c>
      <c r="BP13">
        <v>92.930000305175781</v>
      </c>
      <c r="BQ13">
        <v>181.57000732421881</v>
      </c>
      <c r="BR13">
        <v>56.529998779296882</v>
      </c>
      <c r="BS13">
        <v>180.17999267578119</v>
      </c>
      <c r="BT13">
        <v>82.36700439453125</v>
      </c>
      <c r="BU13">
        <v>34.729999542236328</v>
      </c>
      <c r="BV13">
        <v>117.6999969482422</v>
      </c>
      <c r="BW13">
        <v>62.240001678466797</v>
      </c>
      <c r="BX13">
        <v>232.77000427246091</v>
      </c>
      <c r="BY13">
        <v>46.560001373291023</v>
      </c>
      <c r="BZ13">
        <v>86.870002746582031</v>
      </c>
      <c r="CA13">
        <v>74.519996643066406</v>
      </c>
      <c r="CB13">
        <v>594.17999267578125</v>
      </c>
      <c r="CC13">
        <v>32.349998474121087</v>
      </c>
      <c r="CD13">
        <v>92.139999389648438</v>
      </c>
      <c r="CE13">
        <v>24.79999923706055</v>
      </c>
      <c r="CF13">
        <v>94.569999694824219</v>
      </c>
      <c r="CG13">
        <v>75.220001220703125</v>
      </c>
      <c r="CH13">
        <v>29.389999389648441</v>
      </c>
      <c r="CI13">
        <v>77.006996154785156</v>
      </c>
      <c r="CJ13">
        <v>93.90000152587892</v>
      </c>
      <c r="CK13">
        <v>134.05000305175781</v>
      </c>
      <c r="CL13">
        <v>101.38999938964839</v>
      </c>
      <c r="CM13">
        <v>88.550003051757813</v>
      </c>
      <c r="CN13">
        <v>88.760002136230469</v>
      </c>
      <c r="CO13">
        <v>102</v>
      </c>
      <c r="CP13">
        <v>91</v>
      </c>
      <c r="CQ13">
        <v>52.180000305175781</v>
      </c>
      <c r="CR13">
        <v>136.33000183105469</v>
      </c>
      <c r="CS13">
        <v>225.5299987792969</v>
      </c>
      <c r="CT13">
        <v>83.080001831054688</v>
      </c>
      <c r="CU13">
        <v>43.150001525878913</v>
      </c>
      <c r="CV13">
        <v>79.220001220703125</v>
      </c>
      <c r="CW13">
        <v>148.92999267578119</v>
      </c>
      <c r="CX13">
        <v>215.96000671386719</v>
      </c>
      <c r="CY13">
        <v>58.099998474121087</v>
      </c>
      <c r="CZ13">
        <v>130.9100036621094</v>
      </c>
      <c r="DA13">
        <v>74.139999389648438</v>
      </c>
      <c r="DB13">
        <v>18847.279296875</v>
      </c>
      <c r="DC13">
        <v>19.629999160766602</v>
      </c>
      <c r="DD13">
        <v>0.51303245301519318</v>
      </c>
      <c r="DE13">
        <v>0.70876104871969814</v>
      </c>
      <c r="DF13">
        <v>2.0301487678980883</v>
      </c>
      <c r="DG13">
        <v>1.7181873203351068</v>
      </c>
      <c r="DH13">
        <v>1.1657274108944113</v>
      </c>
      <c r="DI13">
        <v>9.3641657537278974E-2</v>
      </c>
      <c r="DJ13">
        <v>2.5994222671423071</v>
      </c>
      <c r="DK13">
        <v>2.7146123472399282</v>
      </c>
      <c r="DL13">
        <v>0.36125415958529217</v>
      </c>
      <c r="DM13">
        <v>2.5531915726442849</v>
      </c>
      <c r="DN13">
        <v>0.10779807932947799</v>
      </c>
      <c r="DO13">
        <v>311.22999572753901</v>
      </c>
      <c r="DP13">
        <v>718.760009765625</v>
      </c>
    </row>
    <row r="14" spans="1:120" x14ac:dyDescent="0.25">
      <c r="A14" s="1">
        <v>45715</v>
      </c>
      <c r="B14">
        <v>38.930000305175781</v>
      </c>
      <c r="C14">
        <v>54.590000152587891</v>
      </c>
      <c r="D14">
        <v>41.599998474121087</v>
      </c>
      <c r="E14">
        <v>40.959999084472663</v>
      </c>
      <c r="F14">
        <v>65.55999755859375</v>
      </c>
      <c r="G14">
        <v>11.265999794006349</v>
      </c>
      <c r="H14">
        <v>38.689998626708977</v>
      </c>
      <c r="I14">
        <v>28.690000534057621</v>
      </c>
      <c r="J14">
        <v>22.170000076293949</v>
      </c>
      <c r="K14">
        <v>432.35000610351563</v>
      </c>
      <c r="L14">
        <v>90.739997863769517</v>
      </c>
      <c r="M14">
        <v>35.729999542236328</v>
      </c>
      <c r="N14">
        <v>24.110000610351559</v>
      </c>
      <c r="O14">
        <v>39.459999084472663</v>
      </c>
      <c r="P14">
        <v>59.919998168945313</v>
      </c>
      <c r="Q14">
        <v>264.92999267578119</v>
      </c>
      <c r="R14">
        <v>117.2200012207031</v>
      </c>
      <c r="S14">
        <v>149.44000244140619</v>
      </c>
      <c r="T14">
        <v>135.47999572753909</v>
      </c>
      <c r="U14">
        <v>31.20000076293945</v>
      </c>
      <c r="V14">
        <v>94.526504516601563</v>
      </c>
      <c r="W14">
        <v>96.330001831054673</v>
      </c>
      <c r="X14">
        <v>50.569999694824219</v>
      </c>
      <c r="Y14">
        <v>63.159999847412109</v>
      </c>
      <c r="Z14">
        <v>61.25</v>
      </c>
      <c r="AA14">
        <v>124.5699996948242</v>
      </c>
      <c r="AB14">
        <v>88.160003662109375</v>
      </c>
      <c r="AC14">
        <v>110.8399963378906</v>
      </c>
      <c r="AD14">
        <v>41.580001831054688</v>
      </c>
      <c r="AE14">
        <v>98.389999389648438</v>
      </c>
      <c r="AF14">
        <v>194.58000183105469</v>
      </c>
      <c r="AG14">
        <v>99.339996337890625</v>
      </c>
      <c r="AH14">
        <v>191.78999328613281</v>
      </c>
      <c r="AI14">
        <v>387.60000610351563</v>
      </c>
      <c r="AJ14">
        <v>212.38999938964841</v>
      </c>
      <c r="AK14">
        <v>159.77000427246091</v>
      </c>
      <c r="AL14">
        <v>273.55999755859381</v>
      </c>
      <c r="AM14">
        <v>68.830001831054688</v>
      </c>
      <c r="AN14">
        <v>24.239999771118161</v>
      </c>
      <c r="AO14">
        <v>68.19000244140625</v>
      </c>
      <c r="AP14">
        <v>118.2900009155273</v>
      </c>
      <c r="AQ14">
        <v>60.340000152587891</v>
      </c>
      <c r="AR14">
        <v>59.169998168945313</v>
      </c>
      <c r="AS14">
        <v>61.259998321533203</v>
      </c>
      <c r="AT14">
        <v>332.44000244140619</v>
      </c>
      <c r="AU14">
        <v>130.61000061035159</v>
      </c>
      <c r="AV14">
        <v>214.46000671386719</v>
      </c>
      <c r="AW14">
        <v>87.650001525878906</v>
      </c>
      <c r="AX14">
        <v>285.08999633789063</v>
      </c>
      <c r="AY14">
        <v>264.19000244140619</v>
      </c>
      <c r="AZ14">
        <v>11.36999988555908</v>
      </c>
      <c r="BA14">
        <v>65.779998779296875</v>
      </c>
      <c r="BB14">
        <v>46.650001525878913</v>
      </c>
      <c r="BC14">
        <v>53.909999847412109</v>
      </c>
      <c r="BD14">
        <v>17.85000038146973</v>
      </c>
      <c r="BE14">
        <v>53.759998321533203</v>
      </c>
      <c r="BF14">
        <v>66.650001525878906</v>
      </c>
      <c r="BG14">
        <v>40.610000610351563</v>
      </c>
      <c r="BH14">
        <v>85.110000610351563</v>
      </c>
      <c r="BI14">
        <v>47.509998321533203</v>
      </c>
      <c r="BJ14">
        <v>115.3000030517578</v>
      </c>
      <c r="BK14">
        <v>53.709999084472663</v>
      </c>
      <c r="BL14">
        <v>67.860000610351563</v>
      </c>
      <c r="BM14">
        <v>29.04000091552734</v>
      </c>
      <c r="BN14">
        <v>26.520000457763668</v>
      </c>
      <c r="BO14">
        <v>500.26998901367188</v>
      </c>
      <c r="BP14">
        <v>91.870002746582045</v>
      </c>
      <c r="BQ14">
        <v>178.94000244140619</v>
      </c>
      <c r="BR14">
        <v>56.939998626708977</v>
      </c>
      <c r="BS14">
        <v>178.19999694824219</v>
      </c>
      <c r="BT14">
        <v>82.217460632324219</v>
      </c>
      <c r="BU14">
        <v>34.569999694824219</v>
      </c>
      <c r="BV14">
        <v>116.9499969482422</v>
      </c>
      <c r="BW14">
        <v>62.340000152587891</v>
      </c>
      <c r="BX14">
        <v>228.78999328613281</v>
      </c>
      <c r="BY14">
        <v>46.849998474121087</v>
      </c>
      <c r="BZ14">
        <v>86.129997253417969</v>
      </c>
      <c r="CA14">
        <v>73.620002746582031</v>
      </c>
      <c r="CB14">
        <v>585.04998779296875</v>
      </c>
      <c r="CC14">
        <v>33.680000305175781</v>
      </c>
      <c r="CD14">
        <v>91.023506164550781</v>
      </c>
      <c r="CE14">
        <v>24.719999313354489</v>
      </c>
      <c r="CF14">
        <v>93.309997558593764</v>
      </c>
      <c r="CG14">
        <v>75.279998779296875</v>
      </c>
      <c r="CH14">
        <v>29.260000228881839</v>
      </c>
      <c r="CI14">
        <v>76.5687255859375</v>
      </c>
      <c r="CJ14">
        <v>93.110000610351563</v>
      </c>
      <c r="CK14">
        <v>132.17999267578119</v>
      </c>
      <c r="CL14">
        <v>100.7200012207031</v>
      </c>
      <c r="CM14">
        <v>88.19000244140625</v>
      </c>
      <c r="CN14">
        <v>88.010002136230469</v>
      </c>
      <c r="CO14">
        <v>100.5299987792969</v>
      </c>
      <c r="CP14">
        <v>89.610000610351563</v>
      </c>
      <c r="CQ14">
        <v>51.130001068115227</v>
      </c>
      <c r="CR14">
        <v>134.5299987792969</v>
      </c>
      <c r="CS14">
        <v>222.5899963378906</v>
      </c>
      <c r="CT14">
        <v>81.989997863769531</v>
      </c>
      <c r="CU14">
        <v>42.849998474121087</v>
      </c>
      <c r="CV14">
        <v>78.029998779296875</v>
      </c>
      <c r="CW14">
        <v>147.2200012207031</v>
      </c>
      <c r="CX14">
        <v>212.42999267578119</v>
      </c>
      <c r="CY14">
        <v>57.590000152587891</v>
      </c>
      <c r="CZ14">
        <v>129.58000183105469</v>
      </c>
      <c r="DA14">
        <v>73.430000305175781</v>
      </c>
      <c r="DB14">
        <v>18544.419921875</v>
      </c>
      <c r="DC14">
        <v>21.129999160766602</v>
      </c>
      <c r="DD14">
        <v>0.51053548876077826</v>
      </c>
      <c r="DE14">
        <v>0.70771456914254416</v>
      </c>
      <c r="DF14">
        <v>2.0209605280357485</v>
      </c>
      <c r="DG14">
        <v>1.7122112426815936</v>
      </c>
      <c r="DH14">
        <v>1.1699265694120984</v>
      </c>
      <c r="DI14">
        <v>9.3308266458601519E-2</v>
      </c>
      <c r="DJ14">
        <v>2.5909257008244375</v>
      </c>
      <c r="DK14">
        <v>2.7148432996392433</v>
      </c>
      <c r="DL14">
        <v>0.36302880748850935</v>
      </c>
      <c r="DM14">
        <v>2.5452875039268501</v>
      </c>
      <c r="DN14">
        <v>0.10829276158690032</v>
      </c>
      <c r="DO14">
        <v>307.23999786376953</v>
      </c>
      <c r="DP14">
        <v>708.68999099731434</v>
      </c>
    </row>
    <row r="15" spans="1:120" x14ac:dyDescent="0.25">
      <c r="A15" s="1">
        <v>45714</v>
      </c>
      <c r="B15">
        <v>40.090000152587891</v>
      </c>
      <c r="C15">
        <v>56.459999084472663</v>
      </c>
      <c r="D15">
        <v>41.709999084472663</v>
      </c>
      <c r="E15">
        <v>42.009998321533203</v>
      </c>
      <c r="F15">
        <v>67.05999755859375</v>
      </c>
      <c r="G15">
        <v>11.61999988555908</v>
      </c>
      <c r="H15">
        <v>39.400001525878913</v>
      </c>
      <c r="I15">
        <v>28.60000038146973</v>
      </c>
      <c r="J15">
        <v>22.139999389648441</v>
      </c>
      <c r="K15">
        <v>434.33999633789063</v>
      </c>
      <c r="L15">
        <v>92.449996948242202</v>
      </c>
      <c r="M15">
        <v>35.479999542236328</v>
      </c>
      <c r="N15">
        <v>24.29999923706055</v>
      </c>
      <c r="O15">
        <v>40.860000610351563</v>
      </c>
      <c r="P15">
        <v>60.619998931884773</v>
      </c>
      <c r="Q15">
        <v>269.02999877929688</v>
      </c>
      <c r="R15">
        <v>120.38999938964839</v>
      </c>
      <c r="S15">
        <v>150.5899963378906</v>
      </c>
      <c r="T15">
        <v>137.03999328613281</v>
      </c>
      <c r="U15">
        <v>31.430000305175781</v>
      </c>
      <c r="V15">
        <v>94.636184692382798</v>
      </c>
      <c r="W15">
        <v>98.949996948242202</v>
      </c>
      <c r="X15">
        <v>50.349998474121087</v>
      </c>
      <c r="Y15">
        <v>64.260002136230469</v>
      </c>
      <c r="Z15">
        <v>62.009998321533203</v>
      </c>
      <c r="AA15">
        <v>125.4300003051758</v>
      </c>
      <c r="AB15">
        <v>89.620002746582031</v>
      </c>
      <c r="AC15">
        <v>112.4199981689453</v>
      </c>
      <c r="AD15">
        <v>43.099998474121087</v>
      </c>
      <c r="AE15">
        <v>99.779998779296875</v>
      </c>
      <c r="AF15">
        <v>195.49000549316409</v>
      </c>
      <c r="AG15">
        <v>102.0100021362305</v>
      </c>
      <c r="AH15">
        <v>192.4100036621094</v>
      </c>
      <c r="AI15">
        <v>398.17001342773438</v>
      </c>
      <c r="AJ15">
        <v>215.67999267578119</v>
      </c>
      <c r="AK15">
        <v>161.2799987792969</v>
      </c>
      <c r="AL15">
        <v>279.29998779296881</v>
      </c>
      <c r="AM15">
        <v>69.519996643066406</v>
      </c>
      <c r="AN15">
        <v>24.780000686645511</v>
      </c>
      <c r="AO15">
        <v>68.199996948242188</v>
      </c>
      <c r="AP15">
        <v>115.6699981689453</v>
      </c>
      <c r="AQ15">
        <v>60.159999847412109</v>
      </c>
      <c r="AR15">
        <v>58.360000610351563</v>
      </c>
      <c r="AS15">
        <v>61.169998168945313</v>
      </c>
      <c r="AT15">
        <v>341.510009765625</v>
      </c>
      <c r="AU15">
        <v>130.94000244140619</v>
      </c>
      <c r="AV15">
        <v>218.19999694824219</v>
      </c>
      <c r="AW15">
        <v>89.480003356933594</v>
      </c>
      <c r="AX15">
        <v>290.70999145507813</v>
      </c>
      <c r="AY15">
        <v>263.83999633789063</v>
      </c>
      <c r="AZ15">
        <v>11.69999980926514</v>
      </c>
      <c r="BA15">
        <v>66.230003356933594</v>
      </c>
      <c r="BB15">
        <v>47.090000152587891</v>
      </c>
      <c r="BC15">
        <v>55.380001068115227</v>
      </c>
      <c r="BD15">
        <v>18.420000076293949</v>
      </c>
      <c r="BE15">
        <v>54.759998321533203</v>
      </c>
      <c r="BF15">
        <v>66.970001220703125</v>
      </c>
      <c r="BG15">
        <v>40.959999084472663</v>
      </c>
      <c r="BH15">
        <v>85.599998474121094</v>
      </c>
      <c r="BI15">
        <v>48.610000610351563</v>
      </c>
      <c r="BJ15">
        <v>115.1600036621094</v>
      </c>
      <c r="BK15">
        <v>57.330001831054688</v>
      </c>
      <c r="BL15">
        <v>69.160003662109375</v>
      </c>
      <c r="BM15">
        <v>29.280000686645511</v>
      </c>
      <c r="BN15">
        <v>26.60000038146973</v>
      </c>
      <c r="BO15">
        <v>514.55999755859375</v>
      </c>
      <c r="BP15">
        <v>93.769996643066406</v>
      </c>
      <c r="BQ15">
        <v>181.53999328613281</v>
      </c>
      <c r="BR15">
        <v>58.590000152587891</v>
      </c>
      <c r="BS15">
        <v>179.77000427246091</v>
      </c>
      <c r="BT15">
        <v>82.187553405761719</v>
      </c>
      <c r="BU15">
        <v>35.909999847412109</v>
      </c>
      <c r="BV15">
        <v>119.6800003051758</v>
      </c>
      <c r="BW15">
        <v>62.720001220703118</v>
      </c>
      <c r="BX15">
        <v>243.82000732421881</v>
      </c>
      <c r="BY15">
        <v>47.990001678466797</v>
      </c>
      <c r="BZ15">
        <v>89.379997253417969</v>
      </c>
      <c r="CA15">
        <v>73.529998779296875</v>
      </c>
      <c r="CB15">
        <v>594.53997802734375</v>
      </c>
      <c r="CC15">
        <v>34.959999084472663</v>
      </c>
      <c r="CD15">
        <v>91.671470642089844</v>
      </c>
      <c r="CE15">
        <v>25.70999908447266</v>
      </c>
      <c r="CF15">
        <v>93.379997253417955</v>
      </c>
      <c r="CG15">
        <v>73.849998474121094</v>
      </c>
      <c r="CH15">
        <v>29.04999923706055</v>
      </c>
      <c r="CI15">
        <v>77.12652587890625</v>
      </c>
      <c r="CJ15">
        <v>92.739997863769517</v>
      </c>
      <c r="CK15">
        <v>132.9100036621094</v>
      </c>
      <c r="CL15">
        <v>102.370002746582</v>
      </c>
      <c r="CM15">
        <v>91.080001831054673</v>
      </c>
      <c r="CN15">
        <v>88.610000610351563</v>
      </c>
      <c r="CO15">
        <v>101.5100021362305</v>
      </c>
      <c r="CP15">
        <v>89.129997253417969</v>
      </c>
      <c r="CQ15">
        <v>50.849998474121087</v>
      </c>
      <c r="CR15">
        <v>135</v>
      </c>
      <c r="CS15">
        <v>231</v>
      </c>
      <c r="CT15">
        <v>82</v>
      </c>
      <c r="CU15">
        <v>42.659999847412109</v>
      </c>
      <c r="CV15">
        <v>79.800003051757813</v>
      </c>
      <c r="CW15">
        <v>147.82000732421881</v>
      </c>
      <c r="CX15">
        <v>215.53999328613281</v>
      </c>
      <c r="CY15">
        <v>58.240001678466797</v>
      </c>
      <c r="CZ15">
        <v>130.50999450683591</v>
      </c>
      <c r="DA15">
        <v>74.930000305175781</v>
      </c>
      <c r="DB15">
        <v>19075.259765625</v>
      </c>
      <c r="DC15">
        <v>19.10000038146973</v>
      </c>
      <c r="DD15">
        <v>0.52181696899997065</v>
      </c>
      <c r="DE15">
        <v>0.71450213289112074</v>
      </c>
      <c r="DF15">
        <v>2.0693831185979263</v>
      </c>
      <c r="DG15">
        <v>1.7317707707523979</v>
      </c>
      <c r="DH15">
        <v>1.215558258360584</v>
      </c>
      <c r="DI15">
        <v>9.4964175952985258E-2</v>
      </c>
      <c r="DJ15">
        <v>2.6285365034894244</v>
      </c>
      <c r="DK15">
        <v>2.8170731707317072</v>
      </c>
      <c r="DL15">
        <v>0.3627678552271581</v>
      </c>
      <c r="DM15">
        <v>2.6081411592950436</v>
      </c>
      <c r="DN15">
        <v>0.10630784860885423</v>
      </c>
      <c r="DO15">
        <v>309.62001037597662</v>
      </c>
      <c r="DP15">
        <v>720.99999237060547</v>
      </c>
    </row>
    <row r="16" spans="1:120" x14ac:dyDescent="0.25">
      <c r="A16" s="1">
        <v>45713</v>
      </c>
      <c r="B16">
        <v>39.759998321533203</v>
      </c>
      <c r="C16">
        <v>56</v>
      </c>
      <c r="D16">
        <v>41.369998931884773</v>
      </c>
      <c r="E16">
        <v>42.319999694824219</v>
      </c>
      <c r="F16">
        <v>66.360000610351563</v>
      </c>
      <c r="G16">
        <v>11.72000026702881</v>
      </c>
      <c r="H16">
        <v>39.130001068115227</v>
      </c>
      <c r="I16">
        <v>28.360000610351559</v>
      </c>
      <c r="J16">
        <v>22.329999923706051</v>
      </c>
      <c r="K16">
        <v>436.1300048828125</v>
      </c>
      <c r="L16">
        <v>92.949996948242202</v>
      </c>
      <c r="M16">
        <v>35.720001220703118</v>
      </c>
      <c r="N16">
        <v>24.360000610351559</v>
      </c>
      <c r="O16">
        <v>40.380001068115227</v>
      </c>
      <c r="P16">
        <v>60.400001525878913</v>
      </c>
      <c r="Q16">
        <v>268.6199951171875</v>
      </c>
      <c r="R16">
        <v>119.5400009155273</v>
      </c>
      <c r="S16">
        <v>149.94999694824219</v>
      </c>
      <c r="T16">
        <v>137.86000061035159</v>
      </c>
      <c r="U16">
        <v>30.870000839233398</v>
      </c>
      <c r="V16">
        <v>94.376930236816406</v>
      </c>
      <c r="W16">
        <v>97.589996337890625</v>
      </c>
      <c r="X16">
        <v>51.330001831054688</v>
      </c>
      <c r="Y16">
        <v>63.979999542236328</v>
      </c>
      <c r="Z16">
        <v>61.900001525878913</v>
      </c>
      <c r="AA16">
        <v>125.73000335693359</v>
      </c>
      <c r="AB16">
        <v>89.110000610351563</v>
      </c>
      <c r="AC16">
        <v>112.65000152587891</v>
      </c>
      <c r="AD16">
        <v>42.619998931884773</v>
      </c>
      <c r="AE16">
        <v>101</v>
      </c>
      <c r="AF16">
        <v>196.88999938964841</v>
      </c>
      <c r="AG16">
        <v>101.2799987792969</v>
      </c>
      <c r="AH16">
        <v>193.11000061035159</v>
      </c>
      <c r="AI16">
        <v>396.72000122070313</v>
      </c>
      <c r="AJ16">
        <v>215.4100036621094</v>
      </c>
      <c r="AK16">
        <v>161.55000305175781</v>
      </c>
      <c r="AL16">
        <v>278.20999145507813</v>
      </c>
      <c r="AM16">
        <v>69.489997863769531</v>
      </c>
      <c r="AN16">
        <v>24.690000534057621</v>
      </c>
      <c r="AO16">
        <v>67.879997253417969</v>
      </c>
      <c r="AP16">
        <v>116.73000335693359</v>
      </c>
      <c r="AQ16">
        <v>60.229999542236328</v>
      </c>
      <c r="AR16">
        <v>58.520000457763672</v>
      </c>
      <c r="AS16">
        <v>61.009998321533203</v>
      </c>
      <c r="AT16">
        <v>340.23001098632813</v>
      </c>
      <c r="AU16">
        <v>131.3800048828125</v>
      </c>
      <c r="AV16">
        <v>216.8500061035156</v>
      </c>
      <c r="AW16">
        <v>89.569999694824219</v>
      </c>
      <c r="AX16">
        <v>290.57000732421881</v>
      </c>
      <c r="AY16">
        <v>267.010009765625</v>
      </c>
      <c r="AZ16">
        <v>11.560000419616699</v>
      </c>
      <c r="BA16">
        <v>66.910003662109375</v>
      </c>
      <c r="BB16">
        <v>47.560001373291023</v>
      </c>
      <c r="BC16">
        <v>54.869998931884773</v>
      </c>
      <c r="BD16">
        <v>18.059999465942379</v>
      </c>
      <c r="BE16">
        <v>54.369998931884773</v>
      </c>
      <c r="BF16">
        <v>67.089996337890625</v>
      </c>
      <c r="BG16">
        <v>40.950000762939453</v>
      </c>
      <c r="BH16">
        <v>87.089996337890625</v>
      </c>
      <c r="BI16">
        <v>48.310001373291023</v>
      </c>
      <c r="BJ16">
        <v>114.6999969482422</v>
      </c>
      <c r="BK16">
        <v>55.709999084472663</v>
      </c>
      <c r="BL16">
        <v>68.959999084472656</v>
      </c>
      <c r="BM16">
        <v>29.60000038146973</v>
      </c>
      <c r="BN16">
        <v>26.909999847412109</v>
      </c>
      <c r="BO16">
        <v>513.32000732421875</v>
      </c>
      <c r="BP16">
        <v>93.730003356933594</v>
      </c>
      <c r="BQ16">
        <v>181.83000183105469</v>
      </c>
      <c r="BR16">
        <v>58.340000152587891</v>
      </c>
      <c r="BS16">
        <v>180.1499938964844</v>
      </c>
      <c r="BT16">
        <v>82.157646179199219</v>
      </c>
      <c r="BU16">
        <v>35.130001068115227</v>
      </c>
      <c r="BV16">
        <v>118.2099990844727</v>
      </c>
      <c r="BW16">
        <v>62.700000762939453</v>
      </c>
      <c r="BX16">
        <v>238.25</v>
      </c>
      <c r="BY16">
        <v>47.330001831054688</v>
      </c>
      <c r="BZ16">
        <v>87.949996948242188</v>
      </c>
      <c r="CA16">
        <v>74.169998168945313</v>
      </c>
      <c r="CB16">
        <v>594.239990234375</v>
      </c>
      <c r="CC16">
        <v>34.259998321533203</v>
      </c>
      <c r="CD16">
        <v>91.133163452148438</v>
      </c>
      <c r="CE16">
        <v>25.180000305175781</v>
      </c>
      <c r="CF16">
        <v>94.080001831054673</v>
      </c>
      <c r="CG16">
        <v>74.129997253417969</v>
      </c>
      <c r="CH16">
        <v>28.989999771118161</v>
      </c>
      <c r="CI16">
        <v>76.867546081542969</v>
      </c>
      <c r="CJ16">
        <v>93.129997253417955</v>
      </c>
      <c r="CK16">
        <v>133.19000244140619</v>
      </c>
      <c r="CL16">
        <v>103.3399963378906</v>
      </c>
      <c r="CM16">
        <v>90.449996948242202</v>
      </c>
      <c r="CN16">
        <v>88.650001525878906</v>
      </c>
      <c r="CO16">
        <v>101.69000244140619</v>
      </c>
      <c r="CP16">
        <v>89.639999389648438</v>
      </c>
      <c r="CQ16">
        <v>50.959999084472663</v>
      </c>
      <c r="CR16">
        <v>134.91999816894531</v>
      </c>
      <c r="CS16">
        <v>228.50999450683591</v>
      </c>
      <c r="CT16">
        <v>83.599998474121094</v>
      </c>
      <c r="CU16">
        <v>42.869998931884773</v>
      </c>
      <c r="CV16">
        <v>79.470001220703125</v>
      </c>
      <c r="CW16">
        <v>148.88999938964841</v>
      </c>
      <c r="CX16">
        <v>216.42999267578119</v>
      </c>
      <c r="CY16">
        <v>58.159999847412109</v>
      </c>
      <c r="CZ16">
        <v>131.63999938964841</v>
      </c>
      <c r="DA16">
        <v>75.830001831054688</v>
      </c>
      <c r="DB16">
        <v>19026.390625</v>
      </c>
      <c r="DC16">
        <v>19.430000305175781</v>
      </c>
      <c r="DD16">
        <v>0.5143988983354213</v>
      </c>
      <c r="DE16">
        <v>0.70874093876684396</v>
      </c>
      <c r="DF16">
        <v>2.0543731550246656</v>
      </c>
      <c r="DG16">
        <v>1.72212928628633</v>
      </c>
      <c r="DH16">
        <v>1.1857893908519268</v>
      </c>
      <c r="DI16">
        <v>9.4238019857790054E-2</v>
      </c>
      <c r="DJ16">
        <v>2.5888755577283709</v>
      </c>
      <c r="DK16">
        <v>2.7333731899238325</v>
      </c>
      <c r="DL16">
        <v>0.36249664647636598</v>
      </c>
      <c r="DM16">
        <v>2.5896635586960461</v>
      </c>
      <c r="DN16">
        <v>0.10557665522247997</v>
      </c>
      <c r="DO16">
        <v>311.95999908447266</v>
      </c>
      <c r="DP16">
        <v>719.46998596191395</v>
      </c>
    </row>
    <row r="17" spans="1:120" x14ac:dyDescent="0.25">
      <c r="A17" s="1">
        <v>45712</v>
      </c>
      <c r="B17">
        <v>40.310001373291023</v>
      </c>
      <c r="C17">
        <v>59.080001831054688</v>
      </c>
      <c r="D17">
        <v>41.979999542236328</v>
      </c>
      <c r="E17">
        <v>44.240001678466797</v>
      </c>
      <c r="F17">
        <v>66.769996643066406</v>
      </c>
      <c r="G17">
        <v>12.10999965667725</v>
      </c>
      <c r="H17">
        <v>39.180000305175781</v>
      </c>
      <c r="I17">
        <v>28.39999961853027</v>
      </c>
      <c r="J17">
        <v>22.579999923706051</v>
      </c>
      <c r="K17">
        <v>434.52999877929688</v>
      </c>
      <c r="L17">
        <v>93.930000305175781</v>
      </c>
      <c r="M17">
        <v>35.650001525878913</v>
      </c>
      <c r="N17">
        <v>24.95999908447266</v>
      </c>
      <c r="O17">
        <v>40.970001220703118</v>
      </c>
      <c r="P17">
        <v>60.740001678466797</v>
      </c>
      <c r="Q17">
        <v>272.20999145507813</v>
      </c>
      <c r="R17">
        <v>120.129997253418</v>
      </c>
      <c r="S17">
        <v>151.6600036621094</v>
      </c>
      <c r="T17">
        <v>138.74000549316409</v>
      </c>
      <c r="U17">
        <v>30.739999771118161</v>
      </c>
      <c r="V17">
        <v>93.639068603515625</v>
      </c>
      <c r="W17">
        <v>99.199996948242202</v>
      </c>
      <c r="X17">
        <v>50.419998168945313</v>
      </c>
      <c r="Y17">
        <v>64.699996948242188</v>
      </c>
      <c r="Z17">
        <v>61.909999847412109</v>
      </c>
      <c r="AA17">
        <v>125.379997253418</v>
      </c>
      <c r="AB17">
        <v>89.319999694824219</v>
      </c>
      <c r="AC17">
        <v>112.5400009155273</v>
      </c>
      <c r="AD17">
        <v>43.479999542236328</v>
      </c>
      <c r="AE17">
        <v>97.84999847412108</v>
      </c>
      <c r="AF17">
        <v>196.6499938964844</v>
      </c>
      <c r="AG17">
        <v>102.40000152587891</v>
      </c>
      <c r="AH17">
        <v>192.8699951171875</v>
      </c>
      <c r="AI17">
        <v>400.739990234375</v>
      </c>
      <c r="AJ17">
        <v>216.22999572753909</v>
      </c>
      <c r="AK17">
        <v>161.3800048828125</v>
      </c>
      <c r="AL17">
        <v>280.5</v>
      </c>
      <c r="AM17">
        <v>69.589996337890625</v>
      </c>
      <c r="AN17">
        <v>24.889999389648441</v>
      </c>
      <c r="AO17">
        <v>68.569999694824219</v>
      </c>
      <c r="AP17">
        <v>114.94000244140619</v>
      </c>
      <c r="AQ17">
        <v>60.119998931884773</v>
      </c>
      <c r="AR17">
        <v>57.830001831054688</v>
      </c>
      <c r="AS17">
        <v>60.970001220703118</v>
      </c>
      <c r="AT17">
        <v>344.25</v>
      </c>
      <c r="AU17">
        <v>131.05000305175781</v>
      </c>
      <c r="AV17">
        <v>217.6600036621094</v>
      </c>
      <c r="AW17">
        <v>89.69000244140625</v>
      </c>
      <c r="AX17">
        <v>292.6199951171875</v>
      </c>
      <c r="AY17">
        <v>271.510009765625</v>
      </c>
      <c r="AZ17">
        <v>11.590000152587891</v>
      </c>
      <c r="BA17">
        <v>67.639999389648438</v>
      </c>
      <c r="BB17">
        <v>47.439998626708977</v>
      </c>
      <c r="BC17">
        <v>55.349998474121087</v>
      </c>
      <c r="BD17">
        <v>18.409999847412109</v>
      </c>
      <c r="BE17">
        <v>55.430000305175781</v>
      </c>
      <c r="BF17">
        <v>66.239997863769531</v>
      </c>
      <c r="BG17">
        <v>40.650001525878913</v>
      </c>
      <c r="BH17">
        <v>86.660003662109375</v>
      </c>
      <c r="BI17">
        <v>48.880001068115227</v>
      </c>
      <c r="BJ17">
        <v>114</v>
      </c>
      <c r="BK17">
        <v>57.520000457763672</v>
      </c>
      <c r="BL17">
        <v>68.69000244140625</v>
      </c>
      <c r="BM17">
        <v>30.29999923706055</v>
      </c>
      <c r="BN17">
        <v>27.370000839233398</v>
      </c>
      <c r="BO17">
        <v>519.8699951171875</v>
      </c>
      <c r="BP17">
        <v>94.680000305175781</v>
      </c>
      <c r="BQ17">
        <v>182.02000427246091</v>
      </c>
      <c r="BR17">
        <v>58.330001831054688</v>
      </c>
      <c r="BS17">
        <v>179.9700012207031</v>
      </c>
      <c r="BT17">
        <v>82.047981262207031</v>
      </c>
      <c r="BU17">
        <v>35.630001068115227</v>
      </c>
      <c r="BV17">
        <v>120.26999664306641</v>
      </c>
      <c r="BW17">
        <v>63.020000457763672</v>
      </c>
      <c r="BX17">
        <v>243.41999816894531</v>
      </c>
      <c r="BY17">
        <v>47.5</v>
      </c>
      <c r="BZ17">
        <v>89.389999389648438</v>
      </c>
      <c r="CA17">
        <v>73.459999084472656</v>
      </c>
      <c r="CB17">
        <v>597.21002197265625</v>
      </c>
      <c r="CC17">
        <v>34.279998779296882</v>
      </c>
      <c r="CD17">
        <v>89.588035583496094</v>
      </c>
      <c r="CE17">
        <v>25.659999847412109</v>
      </c>
      <c r="CF17">
        <v>93.519996643066406</v>
      </c>
      <c r="CG17">
        <v>75.970001220703125</v>
      </c>
      <c r="CH17">
        <v>29.10000038146973</v>
      </c>
      <c r="CI17">
        <v>75.9710693359375</v>
      </c>
      <c r="CJ17">
        <v>92</v>
      </c>
      <c r="CK17">
        <v>133</v>
      </c>
      <c r="CL17">
        <v>100.5800018310547</v>
      </c>
      <c r="CM17">
        <v>91.010002136230483</v>
      </c>
      <c r="CN17">
        <v>87.970001220703125</v>
      </c>
      <c r="CO17">
        <v>103.2200012207031</v>
      </c>
      <c r="CP17">
        <v>90.949996948242202</v>
      </c>
      <c r="CQ17">
        <v>50.970001220703118</v>
      </c>
      <c r="CR17">
        <v>134.22999572753909</v>
      </c>
      <c r="CS17">
        <v>231.50999450683591</v>
      </c>
      <c r="CT17">
        <v>82.430000305175781</v>
      </c>
      <c r="CU17">
        <v>42.419998168945313</v>
      </c>
      <c r="CV17">
        <v>79.870002746582031</v>
      </c>
      <c r="CW17">
        <v>147.6199951171875</v>
      </c>
      <c r="CX17">
        <v>217.57000732421881</v>
      </c>
      <c r="CY17">
        <v>58.759998321533203</v>
      </c>
      <c r="CZ17">
        <v>134.82000732421881</v>
      </c>
      <c r="DA17">
        <v>75.529998779296875</v>
      </c>
      <c r="DB17">
        <v>19286.9296875</v>
      </c>
      <c r="DC17">
        <v>18.979999542236332</v>
      </c>
      <c r="DD17">
        <v>0.52072211901405785</v>
      </c>
      <c r="DE17">
        <v>0.71239433443510669</v>
      </c>
      <c r="DF17">
        <v>2.0777725949071861</v>
      </c>
      <c r="DG17">
        <v>1.7381335451296307</v>
      </c>
      <c r="DH17">
        <v>1.2168527158141897</v>
      </c>
      <c r="DI17">
        <v>9.8926675134999184E-2</v>
      </c>
      <c r="DJ17">
        <v>2.639451735032416</v>
      </c>
      <c r="DK17">
        <v>2.8085647658586677</v>
      </c>
      <c r="DL17">
        <v>0.36206692415057856</v>
      </c>
      <c r="DM17">
        <v>2.6268599159363579</v>
      </c>
      <c r="DN17">
        <v>0.10433121674454417</v>
      </c>
      <c r="DO17">
        <v>309.91999816894531</v>
      </c>
      <c r="DP17">
        <v>722.25</v>
      </c>
    </row>
    <row r="18" spans="1:120" x14ac:dyDescent="0.25">
      <c r="A18" s="1">
        <v>45709</v>
      </c>
      <c r="B18">
        <v>41.240001678466797</v>
      </c>
      <c r="C18">
        <v>60.200000762939453</v>
      </c>
      <c r="D18">
        <v>41.319999694824219</v>
      </c>
      <c r="E18">
        <v>45.630001068115227</v>
      </c>
      <c r="F18">
        <v>67.69000244140625</v>
      </c>
      <c r="G18">
        <v>12.30000019073486</v>
      </c>
      <c r="H18">
        <v>39.270000457763672</v>
      </c>
      <c r="I18">
        <v>28.60000038146973</v>
      </c>
      <c r="J18">
        <v>22.659999847412109</v>
      </c>
      <c r="K18">
        <v>434.14999389648438</v>
      </c>
      <c r="L18">
        <v>96.019996643066406</v>
      </c>
      <c r="M18">
        <v>35.639999389648438</v>
      </c>
      <c r="N18">
        <v>25.059999465942379</v>
      </c>
      <c r="O18">
        <v>40.799999237060547</v>
      </c>
      <c r="P18">
        <v>60.799999237060547</v>
      </c>
      <c r="Q18">
        <v>270.739990234375</v>
      </c>
      <c r="R18">
        <v>122.1699981689453</v>
      </c>
      <c r="S18">
        <v>152.69999694824219</v>
      </c>
      <c r="T18">
        <v>138.9100036621094</v>
      </c>
      <c r="U18">
        <v>30.979999542236332</v>
      </c>
      <c r="V18">
        <v>93.439643859863281</v>
      </c>
      <c r="W18">
        <v>100.4499969482422</v>
      </c>
      <c r="X18">
        <v>50.340000152587891</v>
      </c>
      <c r="Y18">
        <v>64.360000610351563</v>
      </c>
      <c r="Z18">
        <v>62</v>
      </c>
      <c r="AA18">
        <v>125.5</v>
      </c>
      <c r="AB18">
        <v>89.519996643066406</v>
      </c>
      <c r="AC18">
        <v>112.9599990844727</v>
      </c>
      <c r="AD18">
        <v>44.090000152587891</v>
      </c>
      <c r="AE18">
        <v>98.309997558593764</v>
      </c>
      <c r="AF18">
        <v>196.38999938964841</v>
      </c>
      <c r="AG18">
        <v>103.4300003051758</v>
      </c>
      <c r="AH18">
        <v>192.63999938964841</v>
      </c>
      <c r="AI18">
        <v>404.8800048828125</v>
      </c>
      <c r="AJ18">
        <v>217.80000305175781</v>
      </c>
      <c r="AK18">
        <v>162.22999572753909</v>
      </c>
      <c r="AL18">
        <v>283.19000244140619</v>
      </c>
      <c r="AM18">
        <v>70.180000305175781</v>
      </c>
      <c r="AN18">
        <v>24.64999961853027</v>
      </c>
      <c r="AO18">
        <v>68.94000244140625</v>
      </c>
      <c r="AP18">
        <v>112.84999847412109</v>
      </c>
      <c r="AQ18">
        <v>60.450000762939453</v>
      </c>
      <c r="AR18">
        <v>57</v>
      </c>
      <c r="AS18">
        <v>61.419998168945313</v>
      </c>
      <c r="AT18">
        <v>347.92999267578119</v>
      </c>
      <c r="AU18">
        <v>130.8999938964844</v>
      </c>
      <c r="AV18">
        <v>219.91999816894531</v>
      </c>
      <c r="AW18">
        <v>90.330001831054673</v>
      </c>
      <c r="AX18">
        <v>294.16000366210938</v>
      </c>
      <c r="AY18">
        <v>272.82998657226563</v>
      </c>
      <c r="AZ18">
        <v>11.680000305175779</v>
      </c>
      <c r="BA18">
        <v>68.110000610351563</v>
      </c>
      <c r="BB18">
        <v>47.470001220703118</v>
      </c>
      <c r="BC18">
        <v>55.898101806640618</v>
      </c>
      <c r="BD18">
        <v>18.909999847412109</v>
      </c>
      <c r="BE18">
        <v>54.990001678466797</v>
      </c>
      <c r="BF18">
        <v>66.279998779296875</v>
      </c>
      <c r="BG18">
        <v>40.639999389648438</v>
      </c>
      <c r="BH18">
        <v>86.540000915527344</v>
      </c>
      <c r="BI18">
        <v>49.5</v>
      </c>
      <c r="BJ18">
        <v>114.0899963378906</v>
      </c>
      <c r="BK18">
        <v>59.090000152587891</v>
      </c>
      <c r="BL18">
        <v>69.5</v>
      </c>
      <c r="BM18">
        <v>30.370000839233398</v>
      </c>
      <c r="BN18">
        <v>27.430000305175781</v>
      </c>
      <c r="BO18">
        <v>526.08001708984375</v>
      </c>
      <c r="BP18">
        <v>95.389999389648438</v>
      </c>
      <c r="BQ18">
        <v>182.6000061035156</v>
      </c>
      <c r="BR18">
        <v>58.979999542236328</v>
      </c>
      <c r="BS18">
        <v>179.82000732421881</v>
      </c>
      <c r="BT18">
        <v>81.988166809082031</v>
      </c>
      <c r="BU18">
        <v>35.479999542236328</v>
      </c>
      <c r="BV18">
        <v>121.7799987792969</v>
      </c>
      <c r="BW18">
        <v>62.819999694824219</v>
      </c>
      <c r="BX18">
        <v>249.99000549316409</v>
      </c>
      <c r="BY18">
        <v>49.040000915527337</v>
      </c>
      <c r="BZ18">
        <v>90.90000152587892</v>
      </c>
      <c r="CA18">
        <v>73.0780029296875</v>
      </c>
      <c r="CB18">
        <v>599.94000244140625</v>
      </c>
      <c r="CC18">
        <v>34.439998626708977</v>
      </c>
      <c r="CD18">
        <v>89.328849792480469</v>
      </c>
      <c r="CE18">
        <v>26.059999465942379</v>
      </c>
      <c r="CF18">
        <v>93.059997558593764</v>
      </c>
      <c r="CG18">
        <v>75.349998474121094</v>
      </c>
      <c r="CH18">
        <v>29.079999923706051</v>
      </c>
      <c r="CI18">
        <v>75.71209716796875</v>
      </c>
      <c r="CJ18">
        <v>91.639999389648438</v>
      </c>
      <c r="CK18">
        <v>133.32000732421881</v>
      </c>
      <c r="CL18">
        <v>101.11000061035161</v>
      </c>
      <c r="CM18">
        <v>90.019996643066406</v>
      </c>
      <c r="CN18">
        <v>88.069999694824219</v>
      </c>
      <c r="CO18">
        <v>103.01999664306641</v>
      </c>
      <c r="CP18">
        <v>90.930000305175781</v>
      </c>
      <c r="CQ18">
        <v>50.75</v>
      </c>
      <c r="CR18">
        <v>134.8399963378906</v>
      </c>
      <c r="CS18">
        <v>234.8699951171875</v>
      </c>
      <c r="CT18">
        <v>82.180000305175781</v>
      </c>
      <c r="CU18">
        <v>42.229999542236328</v>
      </c>
      <c r="CV18">
        <v>80.269996643066406</v>
      </c>
      <c r="CW18">
        <v>146.42999267578119</v>
      </c>
      <c r="CX18">
        <v>218.38999938964841</v>
      </c>
      <c r="CY18">
        <v>58.650001525878913</v>
      </c>
      <c r="CZ18">
        <v>135.30999755859381</v>
      </c>
      <c r="DA18">
        <v>75.290000915527344</v>
      </c>
      <c r="DB18">
        <v>19524.009765625</v>
      </c>
      <c r="DC18">
        <v>18.20999908447266</v>
      </c>
      <c r="DD18">
        <v>0.5266561465788544</v>
      </c>
      <c r="DE18">
        <v>0.71330674615989165</v>
      </c>
      <c r="DF18">
        <v>2.1017442180524055</v>
      </c>
      <c r="DG18">
        <v>1.74560814830456</v>
      </c>
      <c r="DH18">
        <v>1.2438763770452097</v>
      </c>
      <c r="DI18">
        <v>0.10034336853345423</v>
      </c>
      <c r="DJ18">
        <v>2.6574592185283064</v>
      </c>
      <c r="DK18">
        <v>2.8579945758700021</v>
      </c>
      <c r="DL18">
        <v>0.36303630723978847</v>
      </c>
      <c r="DM18">
        <v>2.6579832612591558</v>
      </c>
      <c r="DN18">
        <v>0.10563640914927712</v>
      </c>
      <c r="DO18">
        <v>308.87998962402338</v>
      </c>
      <c r="DP18">
        <v>726.91999053955078</v>
      </c>
    </row>
    <row r="19" spans="1:120" x14ac:dyDescent="0.25">
      <c r="A19" s="1">
        <v>45708</v>
      </c>
      <c r="B19">
        <v>42.229999542236328</v>
      </c>
      <c r="C19">
        <v>63.979999542236328</v>
      </c>
      <c r="D19">
        <v>42.950000762939453</v>
      </c>
      <c r="E19">
        <v>48.430000305175781</v>
      </c>
      <c r="F19">
        <v>70.220001220703125</v>
      </c>
      <c r="G19">
        <v>12.569999694824221</v>
      </c>
      <c r="H19">
        <v>41.119998931884773</v>
      </c>
      <c r="I19">
        <v>29.069999694824219</v>
      </c>
      <c r="J19">
        <v>22.979999542236332</v>
      </c>
      <c r="K19">
        <v>441.73101806640619</v>
      </c>
      <c r="L19">
        <v>96.360000610351563</v>
      </c>
      <c r="M19">
        <v>36.049999237060547</v>
      </c>
      <c r="N19">
        <v>25.930000305175781</v>
      </c>
      <c r="O19">
        <v>42.240001678466797</v>
      </c>
      <c r="P19">
        <v>61.509998321533203</v>
      </c>
      <c r="Q19">
        <v>270.989990234375</v>
      </c>
      <c r="R19">
        <v>124.65000152587891</v>
      </c>
      <c r="S19">
        <v>155.67999267578119</v>
      </c>
      <c r="T19">
        <v>139.42999267578119</v>
      </c>
      <c r="U19">
        <v>31.219999313354489</v>
      </c>
      <c r="V19">
        <v>92.8912353515625</v>
      </c>
      <c r="W19">
        <v>104</v>
      </c>
      <c r="X19">
        <v>52.159999847412109</v>
      </c>
      <c r="Y19">
        <v>64.839996337890625</v>
      </c>
      <c r="Z19">
        <v>63.520000457763672</v>
      </c>
      <c r="AA19">
        <v>127.7200012207031</v>
      </c>
      <c r="AB19">
        <v>92.309997558593764</v>
      </c>
      <c r="AC19">
        <v>116.0400009155273</v>
      </c>
      <c r="AD19">
        <v>45.479999542236328</v>
      </c>
      <c r="AE19">
        <v>100.7900009155273</v>
      </c>
      <c r="AF19">
        <v>198.4700012207031</v>
      </c>
      <c r="AG19">
        <v>105.9199981689453</v>
      </c>
      <c r="AH19">
        <v>195.30000305175781</v>
      </c>
      <c r="AI19">
        <v>414.27999877929688</v>
      </c>
      <c r="AJ19">
        <v>224.25999450683591</v>
      </c>
      <c r="AK19">
        <v>165.91999816894531</v>
      </c>
      <c r="AL19">
        <v>293.760009765625</v>
      </c>
      <c r="AM19">
        <v>72.199996948242188</v>
      </c>
      <c r="AN19">
        <v>25.670000076293949</v>
      </c>
      <c r="AO19">
        <v>70.230003356933594</v>
      </c>
      <c r="AP19">
        <v>113.4199981689453</v>
      </c>
      <c r="AQ19">
        <v>62.159999847412109</v>
      </c>
      <c r="AR19">
        <v>57.770000457763672</v>
      </c>
      <c r="AS19">
        <v>63.060001373291023</v>
      </c>
      <c r="AT19">
        <v>355.77999877929688</v>
      </c>
      <c r="AU19">
        <v>132.42999267578119</v>
      </c>
      <c r="AV19">
        <v>225.16999816894531</v>
      </c>
      <c r="AW19">
        <v>90.870002746582045</v>
      </c>
      <c r="AX19">
        <v>298.92999267578119</v>
      </c>
      <c r="AY19">
        <v>281.10000610351563</v>
      </c>
      <c r="AZ19">
        <v>11.80000019073486</v>
      </c>
      <c r="BA19">
        <v>68.360000610351563</v>
      </c>
      <c r="BB19">
        <v>47.720001220703118</v>
      </c>
      <c r="BC19">
        <v>57.060001373291023</v>
      </c>
      <c r="BD19">
        <v>19.60000038146973</v>
      </c>
      <c r="BE19">
        <v>56.689998626708977</v>
      </c>
      <c r="BF19">
        <v>67.239997863769531</v>
      </c>
      <c r="BG19">
        <v>41.110000610351563</v>
      </c>
      <c r="BH19">
        <v>86.870002746582031</v>
      </c>
      <c r="BI19">
        <v>50.459999084472663</v>
      </c>
      <c r="BJ19">
        <v>116.5899963378906</v>
      </c>
      <c r="BK19">
        <v>61.069999694824219</v>
      </c>
      <c r="BL19">
        <v>70.110000610351563</v>
      </c>
      <c r="BM19">
        <v>31.29999923706055</v>
      </c>
      <c r="BN19">
        <v>28.20999908447266</v>
      </c>
      <c r="BO19">
        <v>537.22998046875</v>
      </c>
      <c r="BP19">
        <v>97.260002136230483</v>
      </c>
      <c r="BQ19">
        <v>185.69999694824219</v>
      </c>
      <c r="BR19">
        <v>60.009998321533203</v>
      </c>
      <c r="BS19">
        <v>182.3800048828125</v>
      </c>
      <c r="BT19">
        <v>81.848594665527344</v>
      </c>
      <c r="BU19">
        <v>37.090000152587891</v>
      </c>
      <c r="BV19">
        <v>126.620002746582</v>
      </c>
      <c r="BW19">
        <v>64.129997253417969</v>
      </c>
      <c r="BX19">
        <v>257.79998779296881</v>
      </c>
      <c r="BY19">
        <v>48.909999847412109</v>
      </c>
      <c r="BZ19">
        <v>94.089996337890625</v>
      </c>
      <c r="CA19">
        <v>72.89825439453125</v>
      </c>
      <c r="CB19">
        <v>610.3800048828125</v>
      </c>
      <c r="CC19">
        <v>35.380001068115227</v>
      </c>
      <c r="CD19">
        <v>88.26220703125</v>
      </c>
      <c r="CE19">
        <v>27.25</v>
      </c>
      <c r="CF19">
        <v>93.730003356933594</v>
      </c>
      <c r="CG19">
        <v>77.760002136230469</v>
      </c>
      <c r="CH19">
        <v>28.979999542236332</v>
      </c>
      <c r="CI19">
        <v>75.303695678710938</v>
      </c>
      <c r="CJ19">
        <v>92.550003051757798</v>
      </c>
      <c r="CK19">
        <v>134.6000061035156</v>
      </c>
      <c r="CL19">
        <v>103.9700012207031</v>
      </c>
      <c r="CM19">
        <v>91.510002136230483</v>
      </c>
      <c r="CN19">
        <v>89.709999084472656</v>
      </c>
      <c r="CO19">
        <v>104.4499969482422</v>
      </c>
      <c r="CP19">
        <v>92.860000610351563</v>
      </c>
      <c r="CQ19">
        <v>51.389999389648438</v>
      </c>
      <c r="CR19">
        <v>137.86000061035159</v>
      </c>
      <c r="CS19">
        <v>241.4100036621094</v>
      </c>
      <c r="CT19">
        <v>81.230003356933594</v>
      </c>
      <c r="CU19">
        <v>42.580001831054688</v>
      </c>
      <c r="CV19">
        <v>80.25</v>
      </c>
      <c r="CW19">
        <v>147.2200012207031</v>
      </c>
      <c r="CX19">
        <v>224.28999328613281</v>
      </c>
      <c r="CY19">
        <v>61.240001678466797</v>
      </c>
      <c r="CZ19">
        <v>139.69000244140619</v>
      </c>
      <c r="DA19">
        <v>77.730003356933594</v>
      </c>
      <c r="DB19">
        <v>19962.359375</v>
      </c>
      <c r="DC19">
        <v>15.659999847412109</v>
      </c>
      <c r="DD19">
        <v>0.5336826599358957</v>
      </c>
      <c r="DE19">
        <v>0.72275287093898433</v>
      </c>
      <c r="DF19">
        <v>2.1212493205619953</v>
      </c>
      <c r="DG19">
        <v>1.770491881674858</v>
      </c>
      <c r="DH19">
        <v>1.2907030095490073</v>
      </c>
      <c r="DI19">
        <v>0.10481994664048655</v>
      </c>
      <c r="DJ19">
        <v>2.761171784033762</v>
      </c>
      <c r="DK19">
        <v>2.9719314746464707</v>
      </c>
      <c r="DL19">
        <v>0.36741045367285879</v>
      </c>
      <c r="DM19">
        <v>2.6865515250033081</v>
      </c>
      <c r="DN19">
        <v>0.1072733338588707</v>
      </c>
      <c r="DO19">
        <v>308.70000457763672</v>
      </c>
      <c r="DP19">
        <v>744.65999603271484</v>
      </c>
    </row>
    <row r="20" spans="1:120" x14ac:dyDescent="0.25">
      <c r="A20" s="1">
        <v>45707</v>
      </c>
      <c r="B20">
        <v>42.470001220703118</v>
      </c>
      <c r="C20">
        <v>65.709999084472656</v>
      </c>
      <c r="D20">
        <v>42.990001678466797</v>
      </c>
      <c r="E20">
        <v>48.340000152587891</v>
      </c>
      <c r="F20">
        <v>71.379997253417969</v>
      </c>
      <c r="G20">
        <v>12.80000019073486</v>
      </c>
      <c r="H20">
        <v>40.130001068115227</v>
      </c>
      <c r="I20">
        <v>28.809999465942379</v>
      </c>
      <c r="J20">
        <v>22.95000076293945</v>
      </c>
      <c r="K20">
        <v>446.004638671875</v>
      </c>
      <c r="L20">
        <v>96.029998779296875</v>
      </c>
      <c r="M20">
        <v>36.040000915527337</v>
      </c>
      <c r="N20">
        <v>25.95999908447266</v>
      </c>
      <c r="O20">
        <v>41.540000915527337</v>
      </c>
      <c r="P20">
        <v>61.549999237060547</v>
      </c>
      <c r="Q20">
        <v>270.85000610351563</v>
      </c>
      <c r="R20">
        <v>124.09999847412109</v>
      </c>
      <c r="S20">
        <v>159.13999938964841</v>
      </c>
      <c r="T20">
        <v>138.74000549316409</v>
      </c>
      <c r="U20">
        <v>31.159999847412109</v>
      </c>
      <c r="V20">
        <v>92.7017822265625</v>
      </c>
      <c r="W20">
        <v>105.94000244140619</v>
      </c>
      <c r="X20">
        <v>52.509998321533203</v>
      </c>
      <c r="Y20">
        <v>64.839996337890625</v>
      </c>
      <c r="Z20">
        <v>64.139999389648438</v>
      </c>
      <c r="AA20">
        <v>128.6199951171875</v>
      </c>
      <c r="AB20">
        <v>93.580001831054673</v>
      </c>
      <c r="AC20">
        <v>117.370002746582</v>
      </c>
      <c r="AD20">
        <v>46.259998321533203</v>
      </c>
      <c r="AE20">
        <v>100.51999664306641</v>
      </c>
      <c r="AF20">
        <v>198.58000183105469</v>
      </c>
      <c r="AG20">
        <v>106.69000244140619</v>
      </c>
      <c r="AH20">
        <v>196.21000671386719</v>
      </c>
      <c r="AI20">
        <v>416.48001098632813</v>
      </c>
      <c r="AJ20">
        <v>226.42999267578119</v>
      </c>
      <c r="AK20">
        <v>167.32000732421881</v>
      </c>
      <c r="AL20">
        <v>296.6199951171875</v>
      </c>
      <c r="AM20">
        <v>72.459999084472656</v>
      </c>
      <c r="AN20">
        <v>25.860000610351559</v>
      </c>
      <c r="AO20">
        <v>71.959999084472656</v>
      </c>
      <c r="AP20">
        <v>113.5899963378906</v>
      </c>
      <c r="AQ20">
        <v>63.060001373291023</v>
      </c>
      <c r="AR20">
        <v>58.169998168945313</v>
      </c>
      <c r="AS20">
        <v>64.220001220703125</v>
      </c>
      <c r="AT20">
        <v>357.48001098632813</v>
      </c>
      <c r="AU20">
        <v>133.00999450683591</v>
      </c>
      <c r="AV20">
        <v>229.19999694824219</v>
      </c>
      <c r="AW20">
        <v>90.819999694824219</v>
      </c>
      <c r="AX20">
        <v>300.35000610351563</v>
      </c>
      <c r="AY20">
        <v>280.3699951171875</v>
      </c>
      <c r="AZ20">
        <v>11.789999961853029</v>
      </c>
      <c r="BA20">
        <v>68.370002746582031</v>
      </c>
      <c r="BB20">
        <v>47.860000610351563</v>
      </c>
      <c r="BC20">
        <v>57.470001220703118</v>
      </c>
      <c r="BD20">
        <v>19.680000305175781</v>
      </c>
      <c r="BE20">
        <v>57.400001525878913</v>
      </c>
      <c r="BF20">
        <v>67.620002746582031</v>
      </c>
      <c r="BG20">
        <v>41.049999237060547</v>
      </c>
      <c r="BH20">
        <v>86.610000610351563</v>
      </c>
      <c r="BI20">
        <v>50.819999694824219</v>
      </c>
      <c r="BJ20">
        <v>117.6999969482422</v>
      </c>
      <c r="BK20">
        <v>61.040000915527337</v>
      </c>
      <c r="BL20">
        <v>70.389999389648438</v>
      </c>
      <c r="BM20">
        <v>31.319999694824219</v>
      </c>
      <c r="BN20">
        <v>28.39999961853027</v>
      </c>
      <c r="BO20">
        <v>539.52001953125</v>
      </c>
      <c r="BP20">
        <v>97.730003356933594</v>
      </c>
      <c r="BQ20">
        <v>186.21000671386719</v>
      </c>
      <c r="BR20">
        <v>60.240001678466797</v>
      </c>
      <c r="BS20">
        <v>182.8399963378906</v>
      </c>
      <c r="BT20">
        <v>81.838623046875</v>
      </c>
      <c r="BU20">
        <v>36.540000915527337</v>
      </c>
      <c r="BV20">
        <v>128.8699951171875</v>
      </c>
      <c r="BW20">
        <v>63.979999542236328</v>
      </c>
      <c r="BX20">
        <v>257.33999633789063</v>
      </c>
      <c r="BY20">
        <v>49.299999237060547</v>
      </c>
      <c r="BZ20">
        <v>95.120002746582045</v>
      </c>
      <c r="CA20">
        <v>72.858306884765625</v>
      </c>
      <c r="CB20">
        <v>612.92999267578125</v>
      </c>
      <c r="CC20">
        <v>35.5</v>
      </c>
      <c r="CD20">
        <v>87.933235168457031</v>
      </c>
      <c r="CE20">
        <v>27.379999160766602</v>
      </c>
      <c r="CF20">
        <v>93.75</v>
      </c>
      <c r="CG20">
        <v>77.449996948242188</v>
      </c>
      <c r="CH20">
        <v>29.20999908447266</v>
      </c>
      <c r="CI20">
        <v>75.044715881347656</v>
      </c>
      <c r="CJ20">
        <v>92.110000610351563</v>
      </c>
      <c r="CK20">
        <v>135.05999755859381</v>
      </c>
      <c r="CL20">
        <v>104.11000061035161</v>
      </c>
      <c r="CM20">
        <v>92.15000152587892</v>
      </c>
      <c r="CN20">
        <v>89.919998168945313</v>
      </c>
      <c r="CO20">
        <v>104.94000244140619</v>
      </c>
      <c r="CP20">
        <v>92.019996643066406</v>
      </c>
      <c r="CQ20">
        <v>52.189998626708977</v>
      </c>
      <c r="CR20">
        <v>138.77000427246091</v>
      </c>
      <c r="CS20">
        <v>242.17999267578119</v>
      </c>
      <c r="CT20">
        <v>81.550003051757813</v>
      </c>
      <c r="CU20">
        <v>42.290000915527337</v>
      </c>
      <c r="CV20">
        <v>80.260002136230469</v>
      </c>
      <c r="CW20">
        <v>146.3999938964844</v>
      </c>
      <c r="CX20">
        <v>226.24000549316409</v>
      </c>
      <c r="CY20">
        <v>61.029998779296882</v>
      </c>
      <c r="CZ20">
        <v>139.94000244140619</v>
      </c>
      <c r="DA20">
        <v>78.739997863769531</v>
      </c>
      <c r="DB20">
        <v>20056.25</v>
      </c>
      <c r="DC20">
        <v>15.27000045776367</v>
      </c>
      <c r="DD20">
        <v>0.53726458584774572</v>
      </c>
      <c r="DE20">
        <v>0.72756962668045988</v>
      </c>
      <c r="DF20">
        <v>2.1226237028454946</v>
      </c>
      <c r="DG20">
        <v>1.7727706319210346</v>
      </c>
      <c r="DH20">
        <v>1.305547806608051</v>
      </c>
      <c r="DI20">
        <v>0.10720636919334273</v>
      </c>
      <c r="DJ20">
        <v>2.7742488905803602</v>
      </c>
      <c r="DK20">
        <v>2.9697116322862112</v>
      </c>
      <c r="DL20">
        <v>0.36942227559674146</v>
      </c>
      <c r="DM20">
        <v>2.6876176659638595</v>
      </c>
      <c r="DN20">
        <v>0.10636883447191632</v>
      </c>
      <c r="DO20">
        <v>308.20999908447266</v>
      </c>
      <c r="DP20">
        <v>749.29999923706055</v>
      </c>
    </row>
    <row r="21" spans="1:120" x14ac:dyDescent="0.25">
      <c r="A21" s="1">
        <v>45706</v>
      </c>
      <c r="B21">
        <v>42.770000457763672</v>
      </c>
      <c r="C21">
        <v>66.480003356933594</v>
      </c>
      <c r="D21">
        <v>43.069999694824219</v>
      </c>
      <c r="E21">
        <v>48.619998931884773</v>
      </c>
      <c r="F21">
        <v>71.919998168945313</v>
      </c>
      <c r="G21">
        <v>12.659999847412109</v>
      </c>
      <c r="H21">
        <v>41.369998931884773</v>
      </c>
      <c r="I21">
        <v>28.840000152587891</v>
      </c>
      <c r="J21">
        <v>22.770000457763668</v>
      </c>
      <c r="K21">
        <v>445.25576782226563</v>
      </c>
      <c r="L21">
        <v>96.290000915527344</v>
      </c>
      <c r="M21">
        <v>36.099998474121087</v>
      </c>
      <c r="N21">
        <v>25.54000091552734</v>
      </c>
      <c r="O21">
        <v>41.540000915527337</v>
      </c>
      <c r="P21">
        <v>61.669998168945313</v>
      </c>
      <c r="Q21">
        <v>270.70001220703119</v>
      </c>
      <c r="R21">
        <v>124.1999969482422</v>
      </c>
      <c r="S21">
        <v>159.30000305175781</v>
      </c>
      <c r="T21">
        <v>137.11000061035159</v>
      </c>
      <c r="U21">
        <v>31.29000091552734</v>
      </c>
      <c r="V21">
        <v>92.552207946777344</v>
      </c>
      <c r="W21">
        <v>107.8300018310547</v>
      </c>
      <c r="X21">
        <v>51.610000610351563</v>
      </c>
      <c r="Y21">
        <v>64.25</v>
      </c>
      <c r="Z21">
        <v>64.489997863769531</v>
      </c>
      <c r="AA21">
        <v>129.13999938964841</v>
      </c>
      <c r="AB21">
        <v>94.199996948242202</v>
      </c>
      <c r="AC21">
        <v>117.8199996948242</v>
      </c>
      <c r="AD21">
        <v>47.209999084472663</v>
      </c>
      <c r="AE21">
        <v>102.09999847412109</v>
      </c>
      <c r="AF21">
        <v>197.74000549316409</v>
      </c>
      <c r="AG21">
        <v>106.6600036621094</v>
      </c>
      <c r="AH21">
        <v>195.6199951171875</v>
      </c>
      <c r="AI21">
        <v>416.32998657226563</v>
      </c>
      <c r="AJ21">
        <v>227.21000671386719</v>
      </c>
      <c r="AK21">
        <v>168.16999816894531</v>
      </c>
      <c r="AL21">
        <v>297.30999755859381</v>
      </c>
      <c r="AM21">
        <v>73.389999389648438</v>
      </c>
      <c r="AN21">
        <v>25.920000076293949</v>
      </c>
      <c r="AO21">
        <v>72.160003662109375</v>
      </c>
      <c r="AP21">
        <v>113.51999664306641</v>
      </c>
      <c r="AQ21">
        <v>63.319999694824219</v>
      </c>
      <c r="AR21">
        <v>58.290000915527337</v>
      </c>
      <c r="AS21">
        <v>64.459999084472656</v>
      </c>
      <c r="AT21">
        <v>357.10000610351563</v>
      </c>
      <c r="AU21">
        <v>132.3399963378906</v>
      </c>
      <c r="AV21">
        <v>229.47999572753909</v>
      </c>
      <c r="AW21">
        <v>90.34999847412108</v>
      </c>
      <c r="AX21">
        <v>299.3699951171875</v>
      </c>
      <c r="AY21">
        <v>284.67999267578119</v>
      </c>
      <c r="AZ21">
        <v>11.789999961853029</v>
      </c>
      <c r="BA21">
        <v>67.849998474121094</v>
      </c>
      <c r="BB21">
        <v>47.639999389648438</v>
      </c>
      <c r="BC21">
        <v>57.520000457763672</v>
      </c>
      <c r="BD21">
        <v>19.770000457763668</v>
      </c>
      <c r="BE21">
        <v>57.720001220703118</v>
      </c>
      <c r="BF21">
        <v>67.870002746582031</v>
      </c>
      <c r="BG21">
        <v>41.25</v>
      </c>
      <c r="BH21">
        <v>86.410003662109375</v>
      </c>
      <c r="BI21">
        <v>51.009998321533203</v>
      </c>
      <c r="BJ21">
        <v>118.0800018310547</v>
      </c>
      <c r="BK21">
        <v>60.299999237060547</v>
      </c>
      <c r="BL21">
        <v>71.180000305175781</v>
      </c>
      <c r="BM21">
        <v>30.840000152587891</v>
      </c>
      <c r="BN21">
        <v>28.829999923706051</v>
      </c>
      <c r="BO21">
        <v>539.3699951171875</v>
      </c>
      <c r="BP21">
        <v>97.980003356933594</v>
      </c>
      <c r="BQ21">
        <v>185.58000183105469</v>
      </c>
      <c r="BR21">
        <v>60.229999542236328</v>
      </c>
      <c r="BS21">
        <v>182.4700012207031</v>
      </c>
      <c r="BT21">
        <v>81.77880859375</v>
      </c>
      <c r="BU21">
        <v>36.450000762939453</v>
      </c>
      <c r="BV21">
        <v>130.74000549316409</v>
      </c>
      <c r="BW21">
        <v>64.639999389648438</v>
      </c>
      <c r="BX21">
        <v>256.22000122070313</v>
      </c>
      <c r="BY21">
        <v>49.799999237060547</v>
      </c>
      <c r="BZ21">
        <v>95.129997253417955</v>
      </c>
      <c r="CA21">
        <v>72.488822937011719</v>
      </c>
      <c r="CB21">
        <v>611.489990234375</v>
      </c>
      <c r="CC21">
        <v>34.900001525878913</v>
      </c>
      <c r="CD21">
        <v>87.823585510253906</v>
      </c>
      <c r="CE21">
        <v>28.20000076293945</v>
      </c>
      <c r="CF21">
        <v>93.160003662109375</v>
      </c>
      <c r="CG21">
        <v>76.959999084472656</v>
      </c>
      <c r="CH21">
        <v>29.180000305175781</v>
      </c>
      <c r="CI21">
        <v>75.024795532226563</v>
      </c>
      <c r="CJ21">
        <v>92.040000915527344</v>
      </c>
      <c r="CK21">
        <v>134.5</v>
      </c>
      <c r="CL21">
        <v>105.48000335693359</v>
      </c>
      <c r="CM21">
        <v>91.660003662109375</v>
      </c>
      <c r="CN21">
        <v>90.989997863769517</v>
      </c>
      <c r="CO21">
        <v>104.8199996948242</v>
      </c>
      <c r="CP21">
        <v>91.300003051757798</v>
      </c>
      <c r="CQ21">
        <v>52.169998168945313</v>
      </c>
      <c r="CR21">
        <v>138.6300048828125</v>
      </c>
      <c r="CS21">
        <v>242.1600036621094</v>
      </c>
      <c r="CT21">
        <v>80.900001525878906</v>
      </c>
      <c r="CU21">
        <v>42.209999084472663</v>
      </c>
      <c r="CV21">
        <v>79.839996337890625</v>
      </c>
      <c r="CW21">
        <v>144.52000427246091</v>
      </c>
      <c r="CX21">
        <v>226.3699951171875</v>
      </c>
      <c r="CY21">
        <v>61.889999389648438</v>
      </c>
      <c r="CZ21">
        <v>138.24000549316409</v>
      </c>
      <c r="DA21">
        <v>79.30999755859375</v>
      </c>
      <c r="DB21">
        <v>20041.259765625</v>
      </c>
      <c r="DC21">
        <v>15.35000038146973</v>
      </c>
      <c r="DD21">
        <v>0.539395168904234</v>
      </c>
      <c r="DE21">
        <v>0.7294408966505932</v>
      </c>
      <c r="DF21">
        <v>2.1282588537171789</v>
      </c>
      <c r="DG21">
        <v>1.7679134256748528</v>
      </c>
      <c r="DH21">
        <v>1.312340211898323</v>
      </c>
      <c r="DI21">
        <v>0.10871805658086536</v>
      </c>
      <c r="DJ21">
        <v>2.7981457459524837</v>
      </c>
      <c r="DK21">
        <v>2.9933250815161658</v>
      </c>
      <c r="DL21">
        <v>0.37156782668965843</v>
      </c>
      <c r="DM21">
        <v>2.6983528486109942</v>
      </c>
      <c r="DN21">
        <v>0.10653859937963756</v>
      </c>
      <c r="DO21">
        <v>305.26000213623047</v>
      </c>
      <c r="DP21">
        <v>750.31999969482422</v>
      </c>
    </row>
    <row r="22" spans="1:120" x14ac:dyDescent="0.25">
      <c r="A22" s="1">
        <v>45702</v>
      </c>
      <c r="B22">
        <v>42.409999847412109</v>
      </c>
      <c r="C22">
        <v>67.019996643066406</v>
      </c>
      <c r="D22">
        <v>43.099998474121087</v>
      </c>
      <c r="E22">
        <v>49.119998931884773</v>
      </c>
      <c r="F22">
        <v>71.449996948242188</v>
      </c>
      <c r="G22">
        <v>12.710000038146971</v>
      </c>
      <c r="H22">
        <v>41.669998168945313</v>
      </c>
      <c r="I22">
        <v>29.270000457763668</v>
      </c>
      <c r="J22">
        <v>22.440000534057621</v>
      </c>
      <c r="K22">
        <v>445.12594604492188</v>
      </c>
      <c r="L22">
        <v>95.239997863769517</v>
      </c>
      <c r="M22">
        <v>35.919998168945313</v>
      </c>
      <c r="N22">
        <v>25.29000091552734</v>
      </c>
      <c r="O22">
        <v>41.080001831054688</v>
      </c>
      <c r="P22">
        <v>61.380001068115227</v>
      </c>
      <c r="Q22">
        <v>266.29000854492188</v>
      </c>
      <c r="R22">
        <v>122.9199981689453</v>
      </c>
      <c r="S22">
        <v>158.94999694824219</v>
      </c>
      <c r="T22">
        <v>136.55000305175781</v>
      </c>
      <c r="U22">
        <v>31.14999961853027</v>
      </c>
      <c r="V22">
        <v>93.050765991210938</v>
      </c>
      <c r="W22">
        <v>106.7600021362305</v>
      </c>
      <c r="X22">
        <v>52.169998168945313</v>
      </c>
      <c r="Y22">
        <v>64.349998474121094</v>
      </c>
      <c r="Z22">
        <v>63.900001525878913</v>
      </c>
      <c r="AA22">
        <v>127.84999847412109</v>
      </c>
      <c r="AB22">
        <v>93.260002136230483</v>
      </c>
      <c r="AC22">
        <v>117.0899963378906</v>
      </c>
      <c r="AD22">
        <v>46.650001525878913</v>
      </c>
      <c r="AE22">
        <v>103.3300018310547</v>
      </c>
      <c r="AF22">
        <v>196.6199951171875</v>
      </c>
      <c r="AG22">
        <v>106.629997253418</v>
      </c>
      <c r="AH22">
        <v>194.47999572753909</v>
      </c>
      <c r="AI22">
        <v>416.3699951171875</v>
      </c>
      <c r="AJ22">
        <v>225.9700012207031</v>
      </c>
      <c r="AK22">
        <v>167.47999572753909</v>
      </c>
      <c r="AL22">
        <v>295.57000732421881</v>
      </c>
      <c r="AM22">
        <v>72.55999755859375</v>
      </c>
      <c r="AN22">
        <v>25.809999465942379</v>
      </c>
      <c r="AO22">
        <v>71.400001525878906</v>
      </c>
      <c r="AP22">
        <v>113.23000335693359</v>
      </c>
      <c r="AQ22">
        <v>62.849998474121087</v>
      </c>
      <c r="AR22">
        <v>57.819999694824219</v>
      </c>
      <c r="AS22">
        <v>63.889999389648438</v>
      </c>
      <c r="AT22">
        <v>357.42999267578119</v>
      </c>
      <c r="AU22">
        <v>131.6300048828125</v>
      </c>
      <c r="AV22">
        <v>228.30000305175781</v>
      </c>
      <c r="AW22">
        <v>89.69000244140625</v>
      </c>
      <c r="AX22">
        <v>299.010009765625</v>
      </c>
      <c r="AY22">
        <v>280.01998901367188</v>
      </c>
      <c r="AZ22">
        <v>11.60999965667725</v>
      </c>
      <c r="BA22">
        <v>67.970001220703125</v>
      </c>
      <c r="BB22">
        <v>47.720001220703118</v>
      </c>
      <c r="BC22">
        <v>57.560001373291023</v>
      </c>
      <c r="BD22">
        <v>19.35000038146973</v>
      </c>
      <c r="BE22">
        <v>57.349998474121087</v>
      </c>
      <c r="BF22">
        <v>67.209999084472656</v>
      </c>
      <c r="BG22">
        <v>41.259998321533203</v>
      </c>
      <c r="BH22">
        <v>86.05999755859375</v>
      </c>
      <c r="BI22">
        <v>51.150001525878913</v>
      </c>
      <c r="BJ22">
        <v>116.98000335693359</v>
      </c>
      <c r="BK22">
        <v>59.240001678466797</v>
      </c>
      <c r="BL22">
        <v>70.910003662109375</v>
      </c>
      <c r="BM22">
        <v>30.510000228881839</v>
      </c>
      <c r="BN22">
        <v>28.440000534057621</v>
      </c>
      <c r="BO22">
        <v>538.1500244140625</v>
      </c>
      <c r="BP22">
        <v>96.809997558593764</v>
      </c>
      <c r="BQ22">
        <v>185.11000061035159</v>
      </c>
      <c r="BR22">
        <v>59.479999542236328</v>
      </c>
      <c r="BS22">
        <v>181.08000183105469</v>
      </c>
      <c r="BT22">
        <v>81.848594665527344</v>
      </c>
      <c r="BU22">
        <v>36.319999694824219</v>
      </c>
      <c r="BV22">
        <v>129.4100036621094</v>
      </c>
      <c r="BW22">
        <v>63.319999694824219</v>
      </c>
      <c r="BX22">
        <v>252.58000183105469</v>
      </c>
      <c r="BY22">
        <v>49.759998321533203</v>
      </c>
      <c r="BZ22">
        <v>93.410003662109375</v>
      </c>
      <c r="CA22">
        <v>72.219200134277344</v>
      </c>
      <c r="CB22">
        <v>609.70001220703125</v>
      </c>
      <c r="CC22">
        <v>34.310001373291023</v>
      </c>
      <c r="CD22">
        <v>88.870292663574219</v>
      </c>
      <c r="CE22">
        <v>28.030000686645511</v>
      </c>
      <c r="CF22">
        <v>92.949996948242202</v>
      </c>
      <c r="CG22">
        <v>75.819999694824219</v>
      </c>
      <c r="CH22">
        <v>29.120000839233398</v>
      </c>
      <c r="CI22">
        <v>75.56268310546875</v>
      </c>
      <c r="CJ22">
        <v>91.629997253417955</v>
      </c>
      <c r="CK22">
        <v>133.77000427246091</v>
      </c>
      <c r="CL22">
        <v>106.6999969482422</v>
      </c>
      <c r="CM22">
        <v>91.360000610351563</v>
      </c>
      <c r="CN22">
        <v>89.849998474121094</v>
      </c>
      <c r="CO22">
        <v>105.30999755859381</v>
      </c>
      <c r="CP22">
        <v>90.069999694824219</v>
      </c>
      <c r="CQ22">
        <v>51.799999237060547</v>
      </c>
      <c r="CR22">
        <v>137.55000305175781</v>
      </c>
      <c r="CS22">
        <v>239.9700012207031</v>
      </c>
      <c r="CT22">
        <v>80.610000610351563</v>
      </c>
      <c r="CU22">
        <v>42.060001373291023</v>
      </c>
      <c r="CV22">
        <v>79.099998474121094</v>
      </c>
      <c r="CW22">
        <v>144.80000305175781</v>
      </c>
      <c r="CX22">
        <v>227</v>
      </c>
      <c r="CY22">
        <v>60.990001678466797</v>
      </c>
      <c r="CZ22">
        <v>136.66999816894531</v>
      </c>
      <c r="DA22">
        <v>79.360000610351563</v>
      </c>
      <c r="DB22">
        <v>20026.76953125</v>
      </c>
      <c r="DC22">
        <v>14.77000045776367</v>
      </c>
      <c r="DD22">
        <v>0.54231512512176316</v>
      </c>
      <c r="DE22">
        <v>0.72944859796074069</v>
      </c>
      <c r="DF22">
        <v>2.1409399643370515</v>
      </c>
      <c r="DG22">
        <v>1.7648078269900362</v>
      </c>
      <c r="DH22">
        <v>1.293423403865342</v>
      </c>
      <c r="DI22">
        <v>0.10992290520130239</v>
      </c>
      <c r="DJ22">
        <v>2.8160277667936118</v>
      </c>
      <c r="DK22">
        <v>2.9769259323127613</v>
      </c>
      <c r="DL22">
        <v>0.3706248920722871</v>
      </c>
      <c r="DM22">
        <v>2.7154142628346309</v>
      </c>
      <c r="DN22">
        <v>0.10991775702626844</v>
      </c>
      <c r="DO22">
        <v>304.51000213623047</v>
      </c>
      <c r="DP22">
        <v>746.17000198364258</v>
      </c>
    </row>
    <row r="23" spans="1:120" x14ac:dyDescent="0.25">
      <c r="A23" s="1">
        <v>45701</v>
      </c>
      <c r="B23">
        <v>42.169998168945313</v>
      </c>
      <c r="C23">
        <v>64.779998779296875</v>
      </c>
      <c r="D23">
        <v>42</v>
      </c>
      <c r="E23">
        <v>49.200000762939453</v>
      </c>
      <c r="F23">
        <v>71.669998168945313</v>
      </c>
      <c r="G23">
        <v>12.430000305175779</v>
      </c>
      <c r="H23">
        <v>42.080001831054688</v>
      </c>
      <c r="I23">
        <v>30.159999847412109</v>
      </c>
      <c r="J23">
        <v>22.430000305175781</v>
      </c>
      <c r="K23">
        <v>446.59375</v>
      </c>
      <c r="L23">
        <v>93.970001220703125</v>
      </c>
      <c r="M23">
        <v>35.740001678466797</v>
      </c>
      <c r="N23">
        <v>25.120000839233398</v>
      </c>
      <c r="O23">
        <v>42.509998321533203</v>
      </c>
      <c r="P23">
        <v>61.630001068115227</v>
      </c>
      <c r="Q23">
        <v>270.30999755859381</v>
      </c>
      <c r="R23">
        <v>122.120002746582</v>
      </c>
      <c r="S23">
        <v>158.99000549316409</v>
      </c>
      <c r="T23">
        <v>137.03999328613281</v>
      </c>
      <c r="U23">
        <v>30.670000076293949</v>
      </c>
      <c r="V23">
        <v>92.661895751953125</v>
      </c>
      <c r="W23">
        <v>106.6699981689453</v>
      </c>
      <c r="X23">
        <v>52.650001525878913</v>
      </c>
      <c r="Y23">
        <v>64.449996948242188</v>
      </c>
      <c r="Z23">
        <v>63.939998626708977</v>
      </c>
      <c r="AA23">
        <v>127.879997253418</v>
      </c>
      <c r="AB23">
        <v>93.519996643066406</v>
      </c>
      <c r="AC23">
        <v>117.1800003051758</v>
      </c>
      <c r="AD23">
        <v>46.689998626708977</v>
      </c>
      <c r="AE23">
        <v>102.9300003051758</v>
      </c>
      <c r="AF23">
        <v>197.03999328613281</v>
      </c>
      <c r="AG23">
        <v>106.44000244140619</v>
      </c>
      <c r="AH23">
        <v>194.6600036621094</v>
      </c>
      <c r="AI23">
        <v>415.760009765625</v>
      </c>
      <c r="AJ23">
        <v>226.13999938964841</v>
      </c>
      <c r="AK23">
        <v>167.5</v>
      </c>
      <c r="AL23">
        <v>295.67001342773438</v>
      </c>
      <c r="AM23">
        <v>72.19000244140625</v>
      </c>
      <c r="AN23">
        <v>25.469999313354489</v>
      </c>
      <c r="AO23">
        <v>70.599998474121094</v>
      </c>
      <c r="AP23">
        <v>114.8000030517578</v>
      </c>
      <c r="AQ23">
        <v>63</v>
      </c>
      <c r="AR23">
        <v>58.299999237060547</v>
      </c>
      <c r="AS23">
        <v>63.689998626708977</v>
      </c>
      <c r="AT23">
        <v>356.45999145507813</v>
      </c>
      <c r="AU23">
        <v>131.94999694824219</v>
      </c>
      <c r="AV23">
        <v>227.71000671386719</v>
      </c>
      <c r="AW23">
        <v>89.169998168945313</v>
      </c>
      <c r="AX23">
        <v>298.95001220703119</v>
      </c>
      <c r="AY23">
        <v>282.04998779296881</v>
      </c>
      <c r="AZ23">
        <v>11.52000045776367</v>
      </c>
      <c r="BA23">
        <v>68.209999084472656</v>
      </c>
      <c r="BB23">
        <v>48</v>
      </c>
      <c r="BC23">
        <v>57.130001068115227</v>
      </c>
      <c r="BD23">
        <v>19.219999313354489</v>
      </c>
      <c r="BE23">
        <v>56.939998626708977</v>
      </c>
      <c r="BF23">
        <v>67.569999694824219</v>
      </c>
      <c r="BG23">
        <v>41.110000610351563</v>
      </c>
      <c r="BH23">
        <v>87.269996643066406</v>
      </c>
      <c r="BI23">
        <v>50.919998168945313</v>
      </c>
      <c r="BJ23">
        <v>117.9199981689453</v>
      </c>
      <c r="BK23">
        <v>59.180000305175781</v>
      </c>
      <c r="BL23">
        <v>69.94000244140625</v>
      </c>
      <c r="BM23">
        <v>30.170000076293949</v>
      </c>
      <c r="BN23">
        <v>28.510000228881839</v>
      </c>
      <c r="BO23">
        <v>535.9000244140625</v>
      </c>
      <c r="BP23">
        <v>96.690002441406236</v>
      </c>
      <c r="BQ23">
        <v>185.80000305175781</v>
      </c>
      <c r="BR23">
        <v>59.799999237060547</v>
      </c>
      <c r="BS23">
        <v>181.25999450683591</v>
      </c>
      <c r="BT23">
        <v>81.738929748535156</v>
      </c>
      <c r="BU23">
        <v>37.319999694824219</v>
      </c>
      <c r="BV23">
        <v>130.78999328613281</v>
      </c>
      <c r="BW23">
        <v>62.979999542236328</v>
      </c>
      <c r="BX23">
        <v>251.91999816894531</v>
      </c>
      <c r="BY23">
        <v>49.299999237060547</v>
      </c>
      <c r="BZ23">
        <v>92.559997558593764</v>
      </c>
      <c r="CA23">
        <v>72.838340759277344</v>
      </c>
      <c r="CB23">
        <v>609.72998046875</v>
      </c>
      <c r="CC23">
        <v>33.759998321533203</v>
      </c>
      <c r="CD23">
        <v>88.401763916015625</v>
      </c>
      <c r="CE23">
        <v>28.95999908447266</v>
      </c>
      <c r="CF23">
        <v>93.690002441406236</v>
      </c>
      <c r="CG23">
        <v>76.389999389648438</v>
      </c>
      <c r="CH23">
        <v>29.20000076293945</v>
      </c>
      <c r="CI23">
        <v>75.214057922363281</v>
      </c>
      <c r="CJ23">
        <v>92.050003051757798</v>
      </c>
      <c r="CK23">
        <v>133.94999694824219</v>
      </c>
      <c r="CL23">
        <v>105.9899978637695</v>
      </c>
      <c r="CM23">
        <v>91.739997863769517</v>
      </c>
      <c r="CN23">
        <v>90.160003662109375</v>
      </c>
      <c r="CO23">
        <v>104.6699981689453</v>
      </c>
      <c r="CP23">
        <v>89.709999084472656</v>
      </c>
      <c r="CQ23">
        <v>51.700000762939453</v>
      </c>
      <c r="CR23">
        <v>137.88999938964841</v>
      </c>
      <c r="CS23">
        <v>239.1600036621094</v>
      </c>
      <c r="CT23">
        <v>81.419998168945313</v>
      </c>
      <c r="CU23">
        <v>42.229999542236328</v>
      </c>
      <c r="CV23">
        <v>79.430000305175781</v>
      </c>
      <c r="CW23">
        <v>146.38999938964841</v>
      </c>
      <c r="CX23">
        <v>227.1000061035156</v>
      </c>
      <c r="CY23">
        <v>62.590000152587891</v>
      </c>
      <c r="CZ23">
        <v>135.58000183105469</v>
      </c>
      <c r="DA23">
        <v>79.529998779296875</v>
      </c>
      <c r="DB23">
        <v>19945.640625</v>
      </c>
      <c r="DC23">
        <v>15.10000038146973</v>
      </c>
      <c r="DD23">
        <v>0.54019491508426265</v>
      </c>
      <c r="DE23">
        <v>0.73131059314725466</v>
      </c>
      <c r="DF23">
        <v>2.1358265793896765</v>
      </c>
      <c r="DG23">
        <v>1.7651941100163246</v>
      </c>
      <c r="DH23">
        <v>1.2707592813583481</v>
      </c>
      <c r="DI23">
        <v>0.10624374863360847</v>
      </c>
      <c r="DJ23">
        <v>2.7892411104245713</v>
      </c>
      <c r="DK23">
        <v>2.9373619385971477</v>
      </c>
      <c r="DL23">
        <v>0.37088548477769756</v>
      </c>
      <c r="DM23">
        <v>2.701477830233681</v>
      </c>
      <c r="DN23">
        <v>0.11157559883028177</v>
      </c>
      <c r="DO23">
        <v>307.23999786376953</v>
      </c>
      <c r="DP23">
        <v>746.01001358032227</v>
      </c>
    </row>
    <row r="24" spans="1:120" x14ac:dyDescent="0.25">
      <c r="A24" s="1">
        <v>45700</v>
      </c>
      <c r="B24">
        <v>41.549999237060547</v>
      </c>
      <c r="C24">
        <v>62.680000305175781</v>
      </c>
      <c r="D24">
        <v>40.790000915527337</v>
      </c>
      <c r="E24">
        <v>48.060001373291023</v>
      </c>
      <c r="F24">
        <v>70.349998474121094</v>
      </c>
      <c r="G24">
        <v>12.180000305175779</v>
      </c>
      <c r="H24">
        <v>40.860000610351563</v>
      </c>
      <c r="I24">
        <v>29.579999923706051</v>
      </c>
      <c r="J24">
        <v>22.319999694824219</v>
      </c>
      <c r="K24">
        <v>442.96914672851563</v>
      </c>
      <c r="L24">
        <v>91.25</v>
      </c>
      <c r="M24">
        <v>35.759998321533203</v>
      </c>
      <c r="N24">
        <v>24.95999908447266</v>
      </c>
      <c r="O24">
        <v>42.130001068115227</v>
      </c>
      <c r="P24">
        <v>61.310001373291023</v>
      </c>
      <c r="Q24">
        <v>267.67001342773438</v>
      </c>
      <c r="R24">
        <v>120.75</v>
      </c>
      <c r="S24">
        <v>156.55000305175781</v>
      </c>
      <c r="T24">
        <v>135.4700012207031</v>
      </c>
      <c r="U24">
        <v>29.629999160766602</v>
      </c>
      <c r="V24">
        <v>91.973884582519517</v>
      </c>
      <c r="W24">
        <v>104.9599990844727</v>
      </c>
      <c r="X24">
        <v>51.549999237060547</v>
      </c>
      <c r="Y24">
        <v>63.860000610351563</v>
      </c>
      <c r="Z24">
        <v>63.349998474121087</v>
      </c>
      <c r="AA24">
        <v>126.8199996948242</v>
      </c>
      <c r="AB24">
        <v>92.580001831054673</v>
      </c>
      <c r="AC24">
        <v>115.59999847412109</v>
      </c>
      <c r="AD24">
        <v>46.080001831054688</v>
      </c>
      <c r="AE24">
        <v>101.7099990844727</v>
      </c>
      <c r="AF24">
        <v>195.58000183105469</v>
      </c>
      <c r="AG24">
        <v>105.0500030517578</v>
      </c>
      <c r="AH24">
        <v>193.1499938964844</v>
      </c>
      <c r="AI24">
        <v>410.6199951171875</v>
      </c>
      <c r="AJ24">
        <v>223.6199951171875</v>
      </c>
      <c r="AK24">
        <v>165.8399963378906</v>
      </c>
      <c r="AL24">
        <v>292.1300048828125</v>
      </c>
      <c r="AM24">
        <v>71.980003356933594</v>
      </c>
      <c r="AN24">
        <v>25.85000038146973</v>
      </c>
      <c r="AO24">
        <v>70.459999084472656</v>
      </c>
      <c r="AP24">
        <v>113.3399963378906</v>
      </c>
      <c r="AQ24">
        <v>62.659999847412109</v>
      </c>
      <c r="AR24">
        <v>57.240001678466797</v>
      </c>
      <c r="AS24">
        <v>63.409999847412109</v>
      </c>
      <c r="AT24">
        <v>351.32998657226563</v>
      </c>
      <c r="AU24">
        <v>131.07000732421881</v>
      </c>
      <c r="AV24">
        <v>225.49000549316409</v>
      </c>
      <c r="AW24">
        <v>88.919998168945313</v>
      </c>
      <c r="AX24">
        <v>295.72000122070313</v>
      </c>
      <c r="AY24">
        <v>279.760009765625</v>
      </c>
      <c r="AZ24">
        <v>11.22000026702881</v>
      </c>
      <c r="BA24">
        <v>67.620002746582031</v>
      </c>
      <c r="BB24">
        <v>47.189998626708977</v>
      </c>
      <c r="BC24">
        <v>56.933601379394531</v>
      </c>
      <c r="BD24">
        <v>18.719999313354489</v>
      </c>
      <c r="BE24">
        <v>56.590000152587891</v>
      </c>
      <c r="BF24">
        <v>67.139999389648438</v>
      </c>
      <c r="BG24">
        <v>40.819999694824219</v>
      </c>
      <c r="BH24">
        <v>86.449996948242188</v>
      </c>
      <c r="BI24">
        <v>50.279998779296882</v>
      </c>
      <c r="BJ24">
        <v>119.01999664306641</v>
      </c>
      <c r="BK24">
        <v>58.259998321533203</v>
      </c>
      <c r="BL24">
        <v>69.540000915527344</v>
      </c>
      <c r="BM24">
        <v>30.010000228881839</v>
      </c>
      <c r="BN24">
        <v>28.370000839233398</v>
      </c>
      <c r="BO24">
        <v>528.29998779296875</v>
      </c>
      <c r="BP24">
        <v>95.59999847412108</v>
      </c>
      <c r="BQ24">
        <v>183.8500061035156</v>
      </c>
      <c r="BR24">
        <v>59.529998779296882</v>
      </c>
      <c r="BS24">
        <v>179.69999694824219</v>
      </c>
      <c r="BT24">
        <v>81.629264831542969</v>
      </c>
      <c r="BU24">
        <v>37.159999847412109</v>
      </c>
      <c r="BV24">
        <v>129.52000427246091</v>
      </c>
      <c r="BW24">
        <v>62.209999084472663</v>
      </c>
      <c r="BX24">
        <v>248.50999450683591</v>
      </c>
      <c r="BY24">
        <v>48.970001220703118</v>
      </c>
      <c r="BZ24">
        <v>91.40000152587892</v>
      </c>
      <c r="CA24">
        <v>72.22918701171875</v>
      </c>
      <c r="CB24">
        <v>603.3599853515625</v>
      </c>
      <c r="CC24">
        <v>33.189998626708977</v>
      </c>
      <c r="CD24">
        <v>86.956314086914063</v>
      </c>
      <c r="CE24">
        <v>28.940000534057621</v>
      </c>
      <c r="CF24">
        <v>92.84999847412108</v>
      </c>
      <c r="CG24">
        <v>76.319999694824219</v>
      </c>
      <c r="CH24">
        <v>29.440000534057621</v>
      </c>
      <c r="CI24">
        <v>74.297653198242188</v>
      </c>
      <c r="CJ24">
        <v>91.139999389648438</v>
      </c>
      <c r="CK24">
        <v>133.1499938964844</v>
      </c>
      <c r="CL24">
        <v>104.88999938964839</v>
      </c>
      <c r="CM24">
        <v>90.769996643066406</v>
      </c>
      <c r="CN24">
        <v>88.620002746582031</v>
      </c>
      <c r="CO24">
        <v>103.48000335693359</v>
      </c>
      <c r="CP24">
        <v>89.040000915527344</v>
      </c>
      <c r="CQ24">
        <v>51.360000610351563</v>
      </c>
      <c r="CR24">
        <v>137.75</v>
      </c>
      <c r="CS24">
        <v>235.82000732421881</v>
      </c>
      <c r="CT24">
        <v>80.550003051757813</v>
      </c>
      <c r="CU24">
        <v>41.900001525878913</v>
      </c>
      <c r="CV24">
        <v>79.25</v>
      </c>
      <c r="CW24">
        <v>145.82000732421881</v>
      </c>
      <c r="CX24">
        <v>223.74000549316409</v>
      </c>
      <c r="CY24">
        <v>61.599998474121087</v>
      </c>
      <c r="CZ24">
        <v>134.78999328613281</v>
      </c>
      <c r="DA24">
        <v>78.580001831054688</v>
      </c>
      <c r="DB24">
        <v>19649.94921875</v>
      </c>
      <c r="DC24">
        <v>15.89000034332275</v>
      </c>
      <c r="DD24">
        <v>0.53712037053001849</v>
      </c>
      <c r="DE24">
        <v>0.73001105546314771</v>
      </c>
      <c r="DF24">
        <v>2.1259125451344958</v>
      </c>
      <c r="DG24">
        <v>1.7615171932807596</v>
      </c>
      <c r="DH24">
        <v>1.2654164515384869</v>
      </c>
      <c r="DI24">
        <v>0.10388491419207016</v>
      </c>
      <c r="DJ24">
        <v>2.7776535942450407</v>
      </c>
      <c r="DK24">
        <v>2.9276225746719273</v>
      </c>
      <c r="DL24">
        <v>0.37062450368976629</v>
      </c>
      <c r="DM24">
        <v>2.6804758292505846</v>
      </c>
      <c r="DN24">
        <v>0.11050920327200592</v>
      </c>
      <c r="DO24">
        <v>305.62001037597662</v>
      </c>
      <c r="DP24">
        <v>737.29001617431652</v>
      </c>
    </row>
    <row r="25" spans="1:120" x14ac:dyDescent="0.25">
      <c r="A25" s="1">
        <v>45699</v>
      </c>
      <c r="B25">
        <v>41.400001525878913</v>
      </c>
      <c r="C25">
        <v>61.349998474121087</v>
      </c>
      <c r="D25">
        <v>40.189998626708977</v>
      </c>
      <c r="E25">
        <v>47.599998474121087</v>
      </c>
      <c r="F25">
        <v>70.330001831054688</v>
      </c>
      <c r="G25">
        <v>11.939999580383301</v>
      </c>
      <c r="H25">
        <v>40.490001678466797</v>
      </c>
      <c r="I25">
        <v>28.879999160766602</v>
      </c>
      <c r="J25">
        <v>22.569999694824219</v>
      </c>
      <c r="K25">
        <v>445.4454345703125</v>
      </c>
      <c r="L25">
        <v>91.830001831054673</v>
      </c>
      <c r="M25">
        <v>35.950000762939453</v>
      </c>
      <c r="N25">
        <v>25.729999542236332</v>
      </c>
      <c r="O25">
        <v>41.439998626708977</v>
      </c>
      <c r="P25">
        <v>61.340000152587891</v>
      </c>
      <c r="Q25">
        <v>267.3900146484375</v>
      </c>
      <c r="R25">
        <v>121.4899978637695</v>
      </c>
      <c r="S25">
        <v>156.25999450683591</v>
      </c>
      <c r="T25">
        <v>134.24000549316409</v>
      </c>
      <c r="U25">
        <v>29.219999313354489</v>
      </c>
      <c r="V25">
        <v>92.612037658691406</v>
      </c>
      <c r="W25">
        <v>105.3199996948242</v>
      </c>
      <c r="X25">
        <v>51.840000152587891</v>
      </c>
      <c r="Y25">
        <v>64.129997253417969</v>
      </c>
      <c r="Z25">
        <v>63.819999694824219</v>
      </c>
      <c r="AA25">
        <v>127.9700012207031</v>
      </c>
      <c r="AB25">
        <v>93.160003662109375</v>
      </c>
      <c r="AC25">
        <v>117.0699996948242</v>
      </c>
      <c r="AD25">
        <v>46.200000762939453</v>
      </c>
      <c r="AE25">
        <v>103.65000152587891</v>
      </c>
      <c r="AF25">
        <v>196.22999572753909</v>
      </c>
      <c r="AG25">
        <v>105.2799987792969</v>
      </c>
      <c r="AH25">
        <v>194.11000061035159</v>
      </c>
      <c r="AI25">
        <v>411.04998779296881</v>
      </c>
      <c r="AJ25">
        <v>225.69999694824219</v>
      </c>
      <c r="AK25">
        <v>167.91999816894531</v>
      </c>
      <c r="AL25">
        <v>293.739990234375</v>
      </c>
      <c r="AM25">
        <v>71.769996643066406</v>
      </c>
      <c r="AN25">
        <v>25.70000076293945</v>
      </c>
      <c r="AO25">
        <v>71.05999755859375</v>
      </c>
      <c r="AP25">
        <v>114.129997253418</v>
      </c>
      <c r="AQ25">
        <v>64.319999694824219</v>
      </c>
      <c r="AR25">
        <v>57.689998626708977</v>
      </c>
      <c r="AS25">
        <v>64.930000305175781</v>
      </c>
      <c r="AT25">
        <v>351.73001098632813</v>
      </c>
      <c r="AU25">
        <v>131.69000244140619</v>
      </c>
      <c r="AV25">
        <v>225.96000671386719</v>
      </c>
      <c r="AW25">
        <v>88.470001220703125</v>
      </c>
      <c r="AX25">
        <v>296.16000366210938</v>
      </c>
      <c r="AY25">
        <v>285.1300048828125</v>
      </c>
      <c r="AZ25">
        <v>11.14999961853027</v>
      </c>
      <c r="BA25">
        <v>66.870002746582031</v>
      </c>
      <c r="BB25">
        <v>47.360000610351563</v>
      </c>
      <c r="BC25">
        <v>56.889999389648438</v>
      </c>
      <c r="BD25">
        <v>18.659999847412109</v>
      </c>
      <c r="BE25">
        <v>56.029998779296882</v>
      </c>
      <c r="BF25">
        <v>68.089996337890625</v>
      </c>
      <c r="BG25">
        <v>41.080001831054688</v>
      </c>
      <c r="BH25">
        <v>86.389999389648438</v>
      </c>
      <c r="BI25">
        <v>49.970001220703118</v>
      </c>
      <c r="BJ25">
        <v>120.09999847412109</v>
      </c>
      <c r="BK25">
        <v>58.810001373291023</v>
      </c>
      <c r="BL25">
        <v>69.669998168945313</v>
      </c>
      <c r="BM25">
        <v>31.079999923706051</v>
      </c>
      <c r="BN25">
        <v>28.879999160766602</v>
      </c>
      <c r="BO25">
        <v>527.989990234375</v>
      </c>
      <c r="BP25">
        <v>95.470001220703125</v>
      </c>
      <c r="BQ25">
        <v>184.41999816894531</v>
      </c>
      <c r="BR25">
        <v>59.840000152587891</v>
      </c>
      <c r="BS25">
        <v>180.75</v>
      </c>
      <c r="BT25">
        <v>81.738929748535156</v>
      </c>
      <c r="BU25">
        <v>36.180000305175781</v>
      </c>
      <c r="BV25">
        <v>129.41999816894531</v>
      </c>
      <c r="BW25">
        <v>62.909999847412109</v>
      </c>
      <c r="BX25">
        <v>249.8699951171875</v>
      </c>
      <c r="BY25">
        <v>48.310001373291023</v>
      </c>
      <c r="BZ25">
        <v>91.510002136230483</v>
      </c>
      <c r="CA25">
        <v>72.438896179199219</v>
      </c>
      <c r="CB25">
        <v>605.30999755859375</v>
      </c>
      <c r="CC25">
        <v>33.290000915527337</v>
      </c>
      <c r="CD25">
        <v>88.152549743652344</v>
      </c>
      <c r="CE25">
        <v>28.60000038146973</v>
      </c>
      <c r="CF25">
        <v>93.230003356933594</v>
      </c>
      <c r="CG25">
        <v>78.269996643066406</v>
      </c>
      <c r="CH25">
        <v>29.420000076293949</v>
      </c>
      <c r="CI25">
        <v>74.885345458984375</v>
      </c>
      <c r="CJ25">
        <v>91.989997863769517</v>
      </c>
      <c r="CK25">
        <v>133.80999755859381</v>
      </c>
      <c r="CL25">
        <v>106.4499969482422</v>
      </c>
      <c r="CM25">
        <v>91.90000152587892</v>
      </c>
      <c r="CN25">
        <v>89.260002136230469</v>
      </c>
      <c r="CO25">
        <v>103.370002746582</v>
      </c>
      <c r="CP25">
        <v>91.239997863769517</v>
      </c>
      <c r="CQ25">
        <v>51.540000915527337</v>
      </c>
      <c r="CR25">
        <v>138.61000061035159</v>
      </c>
      <c r="CS25">
        <v>236.33000183105469</v>
      </c>
      <c r="CT25">
        <v>80.610000610351563</v>
      </c>
      <c r="CU25">
        <v>42.259998321533203</v>
      </c>
      <c r="CV25">
        <v>79.389999389648438</v>
      </c>
      <c r="CW25">
        <v>146.0299987792969</v>
      </c>
      <c r="CX25">
        <v>223.7799987792969</v>
      </c>
      <c r="CY25">
        <v>62.069999694824219</v>
      </c>
      <c r="CZ25">
        <v>139.2799987792969</v>
      </c>
      <c r="DA25">
        <v>78.870002746582031</v>
      </c>
      <c r="DB25">
        <v>19643.859375</v>
      </c>
      <c r="DC25">
        <v>16.020000457763668</v>
      </c>
      <c r="DD25">
        <v>0.53651328069881732</v>
      </c>
      <c r="DE25">
        <v>0.7279831427167156</v>
      </c>
      <c r="DF25">
        <v>2.1176136546312914</v>
      </c>
      <c r="DG25">
        <v>1.7492853349059798</v>
      </c>
      <c r="DH25">
        <v>1.2632716256450565</v>
      </c>
      <c r="DI25">
        <v>0.10135302361032363</v>
      </c>
      <c r="DJ25">
        <v>2.7760823357512803</v>
      </c>
      <c r="DK25">
        <v>2.9317702523464102</v>
      </c>
      <c r="DL25">
        <v>0.37286679198850425</v>
      </c>
      <c r="DM25">
        <v>2.6708937995716568</v>
      </c>
      <c r="DN25">
        <v>0.10800702187304122</v>
      </c>
      <c r="DO25">
        <v>306.02999877929688</v>
      </c>
      <c r="DP25">
        <v>739.52000427246094</v>
      </c>
    </row>
    <row r="26" spans="1:120" x14ac:dyDescent="0.25">
      <c r="A26" s="1">
        <v>45698</v>
      </c>
      <c r="B26">
        <v>41.610000610351563</v>
      </c>
      <c r="C26">
        <v>62.720001220703118</v>
      </c>
      <c r="D26">
        <v>40.400001525878913</v>
      </c>
      <c r="E26">
        <v>48.729999542236328</v>
      </c>
      <c r="F26">
        <v>70.69000244140625</v>
      </c>
      <c r="G26">
        <v>12.239999771118161</v>
      </c>
      <c r="H26">
        <v>41.770000457763672</v>
      </c>
      <c r="I26">
        <v>29.5</v>
      </c>
      <c r="J26">
        <v>22.39999961853027</v>
      </c>
      <c r="K26">
        <v>444.117431640625</v>
      </c>
      <c r="L26">
        <v>92.029998779296875</v>
      </c>
      <c r="M26">
        <v>35.779998779296882</v>
      </c>
      <c r="N26">
        <v>25.620000839233398</v>
      </c>
      <c r="O26">
        <v>41.959999084472663</v>
      </c>
      <c r="P26">
        <v>61.169998168945313</v>
      </c>
      <c r="Q26">
        <v>268.3699951171875</v>
      </c>
      <c r="R26">
        <v>121.7200012207031</v>
      </c>
      <c r="S26">
        <v>156.24000549316409</v>
      </c>
      <c r="T26">
        <v>136.1499938964844</v>
      </c>
      <c r="U26">
        <v>29.940000534057621</v>
      </c>
      <c r="V26">
        <v>92.851348876953125</v>
      </c>
      <c r="W26">
        <v>106.40000152587891</v>
      </c>
      <c r="X26">
        <v>52.069999694824219</v>
      </c>
      <c r="Y26">
        <v>64.379997253417969</v>
      </c>
      <c r="Z26">
        <v>64.120002746582031</v>
      </c>
      <c r="AA26">
        <v>127.7900009155273</v>
      </c>
      <c r="AB26">
        <v>94.019996643066406</v>
      </c>
      <c r="AC26">
        <v>117.2799987792969</v>
      </c>
      <c r="AD26">
        <v>47.490001678466797</v>
      </c>
      <c r="AE26">
        <v>103.13999938964839</v>
      </c>
      <c r="AF26">
        <v>195.30000305175781</v>
      </c>
      <c r="AG26">
        <v>105.63999938964839</v>
      </c>
      <c r="AH26">
        <v>193.69000244140619</v>
      </c>
      <c r="AI26">
        <v>412.260009765625</v>
      </c>
      <c r="AJ26">
        <v>227.02000427246091</v>
      </c>
      <c r="AK26">
        <v>167.6199951171875</v>
      </c>
      <c r="AL26">
        <v>297.57000732421881</v>
      </c>
      <c r="AM26">
        <v>72.019996643066406</v>
      </c>
      <c r="AN26">
        <v>26.10000038146973</v>
      </c>
      <c r="AO26">
        <v>70.569999694824219</v>
      </c>
      <c r="AP26">
        <v>113.6699981689453</v>
      </c>
      <c r="AQ26">
        <v>63.029998779296882</v>
      </c>
      <c r="AR26">
        <v>58</v>
      </c>
      <c r="AS26">
        <v>63.880001068115227</v>
      </c>
      <c r="AT26">
        <v>352.32998657226563</v>
      </c>
      <c r="AU26">
        <v>131.05000305175781</v>
      </c>
      <c r="AV26">
        <v>227.08000183105469</v>
      </c>
      <c r="AW26">
        <v>88.410003662109375</v>
      </c>
      <c r="AX26">
        <v>295.30999755859381</v>
      </c>
      <c r="AY26">
        <v>283.39999389648438</v>
      </c>
      <c r="AZ26">
        <v>11.409999847412109</v>
      </c>
      <c r="BA26">
        <v>67.620002746582031</v>
      </c>
      <c r="BB26">
        <v>46.959999084472663</v>
      </c>
      <c r="BC26">
        <v>56.849998474121087</v>
      </c>
      <c r="BD26">
        <v>19.39999961853027</v>
      </c>
      <c r="BE26">
        <v>56.470001220703118</v>
      </c>
      <c r="BF26">
        <v>67.540000915527344</v>
      </c>
      <c r="BG26">
        <v>40.650001525878913</v>
      </c>
      <c r="BH26">
        <v>85.800003051757813</v>
      </c>
      <c r="BI26">
        <v>50.099998474121087</v>
      </c>
      <c r="BJ26">
        <v>120.5100021362305</v>
      </c>
      <c r="BK26">
        <v>59.569999694824219</v>
      </c>
      <c r="BL26">
        <v>69.989997863769531</v>
      </c>
      <c r="BM26">
        <v>30.729999542236332</v>
      </c>
      <c r="BN26">
        <v>28.889999389648441</v>
      </c>
      <c r="BO26">
        <v>529.25</v>
      </c>
      <c r="BP26">
        <v>95.660003662109375</v>
      </c>
      <c r="BQ26">
        <v>184.25</v>
      </c>
      <c r="BR26">
        <v>60.009998321533203</v>
      </c>
      <c r="BS26">
        <v>180.72999572753909</v>
      </c>
      <c r="BT26">
        <v>81.758872985839844</v>
      </c>
      <c r="BU26">
        <v>36.689998626708977</v>
      </c>
      <c r="BV26">
        <v>131.17999267578119</v>
      </c>
      <c r="BW26">
        <v>63.419998168945313</v>
      </c>
      <c r="BX26">
        <v>249.6199951171875</v>
      </c>
      <c r="BY26">
        <v>49.029998779296882</v>
      </c>
      <c r="BZ26">
        <v>92.610000610351563</v>
      </c>
      <c r="CA26">
        <v>72.089385986328125</v>
      </c>
      <c r="CB26">
        <v>604.8499755859375</v>
      </c>
      <c r="CC26">
        <v>34.259998321533203</v>
      </c>
      <c r="CD26">
        <v>88.720756530761719</v>
      </c>
      <c r="CE26">
        <v>29.10000038146973</v>
      </c>
      <c r="CF26">
        <v>93.09999847412108</v>
      </c>
      <c r="CG26">
        <v>77.400001525878906</v>
      </c>
      <c r="CH26">
        <v>29.520000457763668</v>
      </c>
      <c r="CI26">
        <v>75.194129943847656</v>
      </c>
      <c r="CJ26">
        <v>91.589996337890625</v>
      </c>
      <c r="CK26">
        <v>133.03999328613281</v>
      </c>
      <c r="CL26">
        <v>106.11000061035161</v>
      </c>
      <c r="CM26">
        <v>92.75</v>
      </c>
      <c r="CN26">
        <v>88.739997863769531</v>
      </c>
      <c r="CO26">
        <v>103.1999969482422</v>
      </c>
      <c r="CP26">
        <v>90.510002136230483</v>
      </c>
      <c r="CQ26">
        <v>51.409999847412109</v>
      </c>
      <c r="CR26">
        <v>138.55999755859381</v>
      </c>
      <c r="CS26">
        <v>236.2200012207031</v>
      </c>
      <c r="CT26">
        <v>79.839996337890625</v>
      </c>
      <c r="CU26">
        <v>42.029998779296882</v>
      </c>
      <c r="CV26">
        <v>78.989997863769531</v>
      </c>
      <c r="CW26">
        <v>146.30000305175781</v>
      </c>
      <c r="CX26">
        <v>226.3500061035156</v>
      </c>
      <c r="CY26">
        <v>62.540000915527337</v>
      </c>
      <c r="CZ26">
        <v>138.0899963378906</v>
      </c>
      <c r="DA26">
        <v>79.010002136230469</v>
      </c>
      <c r="DB26">
        <v>19714.26953125</v>
      </c>
      <c r="DC26">
        <v>15.810000419616699</v>
      </c>
      <c r="DD26">
        <v>0.5409114067532913</v>
      </c>
      <c r="DE26">
        <v>0.7357382891421701</v>
      </c>
      <c r="DF26">
        <v>2.1284527057112261</v>
      </c>
      <c r="DG26">
        <v>1.7752655768554335</v>
      </c>
      <c r="DH26">
        <v>1.2846551450433383</v>
      </c>
      <c r="DI26">
        <v>0.10369513722794524</v>
      </c>
      <c r="DJ26">
        <v>2.8350452966653501</v>
      </c>
      <c r="DK26">
        <v>2.9586674856671724</v>
      </c>
      <c r="DL26">
        <v>0.37533274933596444</v>
      </c>
      <c r="DM26">
        <v>2.6885156685812053</v>
      </c>
      <c r="DN26">
        <v>0.10992286968264993</v>
      </c>
      <c r="DO26">
        <v>305.12999725341797</v>
      </c>
      <c r="DP26">
        <v>741.28000259399414</v>
      </c>
    </row>
    <row r="27" spans="1:120" x14ac:dyDescent="0.25">
      <c r="A27" s="1">
        <v>45695</v>
      </c>
      <c r="B27">
        <v>40.819999694824219</v>
      </c>
      <c r="C27">
        <v>62.759998321533203</v>
      </c>
      <c r="D27">
        <v>40.5</v>
      </c>
      <c r="E27">
        <v>47.909999847412109</v>
      </c>
      <c r="F27">
        <v>69.419998168945313</v>
      </c>
      <c r="G27">
        <v>12.30000019073486</v>
      </c>
      <c r="H27">
        <v>41.169998168945313</v>
      </c>
      <c r="I27">
        <v>28.89999961853027</v>
      </c>
      <c r="J27">
        <v>22.079999923706051</v>
      </c>
      <c r="K27">
        <v>442.45989990234381</v>
      </c>
      <c r="L27">
        <v>90.269996643066406</v>
      </c>
      <c r="M27">
        <v>35.680000305175781</v>
      </c>
      <c r="N27">
        <v>24.690000534057621</v>
      </c>
      <c r="O27">
        <v>40.860000610351563</v>
      </c>
      <c r="P27">
        <v>60.630001068115227</v>
      </c>
      <c r="Q27">
        <v>263.89999389648438</v>
      </c>
      <c r="R27">
        <v>120.73000335693359</v>
      </c>
      <c r="S27">
        <v>157.8500061035156</v>
      </c>
      <c r="T27">
        <v>137.66999816894531</v>
      </c>
      <c r="U27">
        <v>29.729999542236332</v>
      </c>
      <c r="V27">
        <v>92.871284484863281</v>
      </c>
      <c r="W27">
        <v>104.620002746582</v>
      </c>
      <c r="X27">
        <v>51.669998168945313</v>
      </c>
      <c r="Y27">
        <v>63.810001373291023</v>
      </c>
      <c r="Z27">
        <v>64.050003051757813</v>
      </c>
      <c r="AA27">
        <v>127.6699981689453</v>
      </c>
      <c r="AB27">
        <v>94.029998779296875</v>
      </c>
      <c r="AC27">
        <v>117.15000152587891</v>
      </c>
      <c r="AD27">
        <v>47.080001831054688</v>
      </c>
      <c r="AE27">
        <v>102.7200012207031</v>
      </c>
      <c r="AF27">
        <v>194.6199951171875</v>
      </c>
      <c r="AG27">
        <v>104.75</v>
      </c>
      <c r="AH27">
        <v>193.25</v>
      </c>
      <c r="AI27">
        <v>408.1099853515625</v>
      </c>
      <c r="AJ27">
        <v>226</v>
      </c>
      <c r="AK27">
        <v>167.0899963378906</v>
      </c>
      <c r="AL27">
        <v>296.20001220703119</v>
      </c>
      <c r="AM27">
        <v>71.089996337890625</v>
      </c>
      <c r="AN27">
        <v>26.420000076293949</v>
      </c>
      <c r="AO27">
        <v>71.699996948242188</v>
      </c>
      <c r="AP27">
        <v>114.7200012207031</v>
      </c>
      <c r="AQ27">
        <v>63.970001220703118</v>
      </c>
      <c r="AR27">
        <v>58.5</v>
      </c>
      <c r="AS27">
        <v>64.629997253417969</v>
      </c>
      <c r="AT27">
        <v>348.69000244140619</v>
      </c>
      <c r="AU27">
        <v>130.53999328613281</v>
      </c>
      <c r="AV27">
        <v>224.8699951171875</v>
      </c>
      <c r="AW27">
        <v>87.550003051757813</v>
      </c>
      <c r="AX27">
        <v>293.510009765625</v>
      </c>
      <c r="AY27">
        <v>275.44000244140619</v>
      </c>
      <c r="AZ27">
        <v>11.310000419616699</v>
      </c>
      <c r="BA27">
        <v>67.870002746582031</v>
      </c>
      <c r="BB27">
        <v>47.200000762939453</v>
      </c>
      <c r="BC27">
        <v>55.930000305175781</v>
      </c>
      <c r="BD27">
        <v>19.39999961853027</v>
      </c>
      <c r="BE27">
        <v>56.770000457763672</v>
      </c>
      <c r="BF27">
        <v>67.209999084472656</v>
      </c>
      <c r="BG27">
        <v>40.349998474121087</v>
      </c>
      <c r="BH27">
        <v>86.160003662109375</v>
      </c>
      <c r="BI27">
        <v>49.5</v>
      </c>
      <c r="BJ27">
        <v>119.8199996948242</v>
      </c>
      <c r="BK27">
        <v>59.299999237060547</v>
      </c>
      <c r="BL27">
        <v>70.110000610351563</v>
      </c>
      <c r="BM27">
        <v>29.70000076293945</v>
      </c>
      <c r="BN27">
        <v>28.25</v>
      </c>
      <c r="BO27">
        <v>522.91998291015625</v>
      </c>
      <c r="BP27">
        <v>94.830001831054673</v>
      </c>
      <c r="BQ27">
        <v>182.9100036621094</v>
      </c>
      <c r="BR27">
        <v>59.060001373291023</v>
      </c>
      <c r="BS27">
        <v>180.2200012207031</v>
      </c>
      <c r="BT27">
        <v>81.718994140625</v>
      </c>
      <c r="BU27">
        <v>36.060001373291023</v>
      </c>
      <c r="BV27">
        <v>128.94000244140619</v>
      </c>
      <c r="BW27">
        <v>61.340000152587891</v>
      </c>
      <c r="BX27">
        <v>245</v>
      </c>
      <c r="BY27">
        <v>48.479999542236328</v>
      </c>
      <c r="BZ27">
        <v>91.319999694824219</v>
      </c>
      <c r="CA27">
        <v>71.769828796386719</v>
      </c>
      <c r="CB27">
        <v>600.77001953125</v>
      </c>
      <c r="CC27">
        <v>34.360000610351563</v>
      </c>
      <c r="CD27">
        <v>88.989906311035156</v>
      </c>
      <c r="CE27">
        <v>29.10000038146973</v>
      </c>
      <c r="CF27">
        <v>92.709999084472656</v>
      </c>
      <c r="CG27">
        <v>75.860000610351563</v>
      </c>
      <c r="CH27">
        <v>29.430000305175781</v>
      </c>
      <c r="CI27">
        <v>75.224014282226563</v>
      </c>
      <c r="CJ27">
        <v>91.629997253417955</v>
      </c>
      <c r="CK27">
        <v>132.32000732421881</v>
      </c>
      <c r="CL27">
        <v>104.88999938964839</v>
      </c>
      <c r="CM27">
        <v>92.529998779296875</v>
      </c>
      <c r="CN27">
        <v>88.290000915527344</v>
      </c>
      <c r="CO27">
        <v>102.7399978637695</v>
      </c>
      <c r="CP27">
        <v>88.55999755859375</v>
      </c>
      <c r="CQ27">
        <v>51.819999694824219</v>
      </c>
      <c r="CR27">
        <v>137.33000183105469</v>
      </c>
      <c r="CS27">
        <v>232.82000732421881</v>
      </c>
      <c r="CT27">
        <v>79.349998474121094</v>
      </c>
      <c r="CU27">
        <v>41.970001220703118</v>
      </c>
      <c r="CV27">
        <v>78.139999389648438</v>
      </c>
      <c r="CW27">
        <v>146.42999267578119</v>
      </c>
      <c r="CX27">
        <v>225.58000183105469</v>
      </c>
      <c r="CY27">
        <v>60.25</v>
      </c>
      <c r="CZ27">
        <v>133.25</v>
      </c>
      <c r="DA27">
        <v>78.269996643066406</v>
      </c>
      <c r="DB27">
        <v>19523.400390625</v>
      </c>
      <c r="DC27">
        <v>16.54000091552734</v>
      </c>
      <c r="DD27">
        <v>0.53822835591443918</v>
      </c>
      <c r="DE27">
        <v>0.73650818616655167</v>
      </c>
      <c r="DF27">
        <v>2.1118239862952781</v>
      </c>
      <c r="DG27">
        <v>1.7726974606430261</v>
      </c>
      <c r="DH27">
        <v>1.2724009688514368</v>
      </c>
      <c r="DI27">
        <v>0.1044659291928409</v>
      </c>
      <c r="DJ27">
        <v>2.8428482188896891</v>
      </c>
      <c r="DK27">
        <v>2.9340896257250697</v>
      </c>
      <c r="DL27">
        <v>0.37618388510188339</v>
      </c>
      <c r="DM27">
        <v>2.6711354402869221</v>
      </c>
      <c r="DN27">
        <v>0.10951117956397675</v>
      </c>
      <c r="DO27">
        <v>303.91999053955072</v>
      </c>
      <c r="DP27">
        <v>735.84001159667969</v>
      </c>
    </row>
    <row r="28" spans="1:120" x14ac:dyDescent="0.25">
      <c r="A28" s="1">
        <v>45694</v>
      </c>
      <c r="B28">
        <v>41.159999847412109</v>
      </c>
      <c r="C28">
        <v>62.720001220703118</v>
      </c>
      <c r="D28">
        <v>40.509998321533203</v>
      </c>
      <c r="E28">
        <v>47.770000457763672</v>
      </c>
      <c r="F28">
        <v>68.900001525878906</v>
      </c>
      <c r="G28">
        <v>12.510000228881839</v>
      </c>
      <c r="H28">
        <v>40.450000762939453</v>
      </c>
      <c r="I28">
        <v>28.090000152587891</v>
      </c>
      <c r="J28">
        <v>22.069999694824219</v>
      </c>
      <c r="K28">
        <v>446.69357299804688</v>
      </c>
      <c r="L28">
        <v>91.290000915527344</v>
      </c>
      <c r="M28">
        <v>35.810001373291023</v>
      </c>
      <c r="N28">
        <v>24.770000457763668</v>
      </c>
      <c r="O28">
        <v>41.130001068115227</v>
      </c>
      <c r="P28">
        <v>60.810001373291023</v>
      </c>
      <c r="Q28">
        <v>263.42999267578119</v>
      </c>
      <c r="R28">
        <v>121.4700012207031</v>
      </c>
      <c r="S28">
        <v>158.05000305175781</v>
      </c>
      <c r="T28">
        <v>140.55999755859381</v>
      </c>
      <c r="U28">
        <v>29.889999389648441</v>
      </c>
      <c r="V28">
        <v>93.180389404296875</v>
      </c>
      <c r="W28">
        <v>105.2399978637695</v>
      </c>
      <c r="X28">
        <v>51.680000305175781</v>
      </c>
      <c r="Y28">
        <v>64.040000915527344</v>
      </c>
      <c r="Z28">
        <v>64.879997253417969</v>
      </c>
      <c r="AA28">
        <v>129.44999694824219</v>
      </c>
      <c r="AB28">
        <v>94.989997863769517</v>
      </c>
      <c r="AC28">
        <v>118.80999755859381</v>
      </c>
      <c r="AD28">
        <v>47.580001831054688</v>
      </c>
      <c r="AE28">
        <v>105.9899978637695</v>
      </c>
      <c r="AF28">
        <v>196.25</v>
      </c>
      <c r="AG28">
        <v>105.6800003051758</v>
      </c>
      <c r="AH28">
        <v>194.4100036621094</v>
      </c>
      <c r="AI28">
        <v>412.8800048828125</v>
      </c>
      <c r="AJ28">
        <v>228.6499938964844</v>
      </c>
      <c r="AK28">
        <v>169.05999755859381</v>
      </c>
      <c r="AL28">
        <v>299.52999877929688</v>
      </c>
      <c r="AM28">
        <v>70.569999694824219</v>
      </c>
      <c r="AN28">
        <v>26.020000457763668</v>
      </c>
      <c r="AO28">
        <v>72.209999084472656</v>
      </c>
      <c r="AP28">
        <v>115.5800018310547</v>
      </c>
      <c r="AQ28">
        <v>64.660003662109375</v>
      </c>
      <c r="AR28">
        <v>58.490001678466797</v>
      </c>
      <c r="AS28">
        <v>65.5</v>
      </c>
      <c r="AT28">
        <v>353</v>
      </c>
      <c r="AU28">
        <v>131.42999267578119</v>
      </c>
      <c r="AV28">
        <v>226.1000061035156</v>
      </c>
      <c r="AW28">
        <v>88.290000915527344</v>
      </c>
      <c r="AX28">
        <v>296.85000610351563</v>
      </c>
      <c r="AY28">
        <v>276.95999145507813</v>
      </c>
      <c r="AZ28">
        <v>11.460000038146971</v>
      </c>
      <c r="BA28">
        <v>69.540000915527344</v>
      </c>
      <c r="BB28">
        <v>47.270000457763672</v>
      </c>
      <c r="BC28">
        <v>55.770000457763672</v>
      </c>
      <c r="BD28">
        <v>19.639999389648441</v>
      </c>
      <c r="BE28">
        <v>56.740001678466797</v>
      </c>
      <c r="BF28">
        <v>67.919998168945313</v>
      </c>
      <c r="BG28">
        <v>40.790000915527337</v>
      </c>
      <c r="BH28">
        <v>86.769996643066406</v>
      </c>
      <c r="BI28">
        <v>49.75</v>
      </c>
      <c r="BJ28">
        <v>120.2600021362305</v>
      </c>
      <c r="BK28">
        <v>60.729999542236328</v>
      </c>
      <c r="BL28">
        <v>70.94000244140625</v>
      </c>
      <c r="BM28">
        <v>29.770000457763668</v>
      </c>
      <c r="BN28">
        <v>28.45999908447266</v>
      </c>
      <c r="BO28">
        <v>529.5999755859375</v>
      </c>
      <c r="BP28">
        <v>95.440002441406236</v>
      </c>
      <c r="BQ28">
        <v>184.36000061035159</v>
      </c>
      <c r="BR28">
        <v>59.770000457763672</v>
      </c>
      <c r="BS28">
        <v>181.11000061035159</v>
      </c>
      <c r="BT28">
        <v>81.8087158203125</v>
      </c>
      <c r="BU28">
        <v>36.450000762939453</v>
      </c>
      <c r="BV28">
        <v>129.19999694824219</v>
      </c>
      <c r="BW28">
        <v>62.610000610351563</v>
      </c>
      <c r="BX28">
        <v>248.3500061035156</v>
      </c>
      <c r="BY28">
        <v>47.740001678466797</v>
      </c>
      <c r="BZ28">
        <v>91.839996337890625</v>
      </c>
      <c r="CA28">
        <v>71.989517211914063</v>
      </c>
      <c r="CB28">
        <v>606.32000732421875</v>
      </c>
      <c r="CC28">
        <v>34.270000457763672</v>
      </c>
      <c r="CD28">
        <v>89.568092346191406</v>
      </c>
      <c r="CE28">
        <v>28.360000610351559</v>
      </c>
      <c r="CF28">
        <v>93.120002746582045</v>
      </c>
      <c r="CG28">
        <v>75.449996948242188</v>
      </c>
      <c r="CH28">
        <v>29.29999923706055</v>
      </c>
      <c r="CI28">
        <v>75.702133178710938</v>
      </c>
      <c r="CJ28">
        <v>91.930000305175781</v>
      </c>
      <c r="CK28">
        <v>133.28999328613281</v>
      </c>
      <c r="CL28">
        <v>107.5500030517578</v>
      </c>
      <c r="CM28">
        <v>93.930000305175781</v>
      </c>
      <c r="CN28">
        <v>89.379997253417969</v>
      </c>
      <c r="CO28">
        <v>102.9599990844727</v>
      </c>
      <c r="CP28">
        <v>88.569999694824219</v>
      </c>
      <c r="CQ28">
        <v>52.110000610351563</v>
      </c>
      <c r="CR28">
        <v>137.74000549316409</v>
      </c>
      <c r="CS28">
        <v>234.83000183105469</v>
      </c>
      <c r="CT28">
        <v>79.470001220703125</v>
      </c>
      <c r="CU28">
        <v>42.119998931884773</v>
      </c>
      <c r="CV28">
        <v>78.300003051757813</v>
      </c>
      <c r="CW28">
        <v>147.1199951171875</v>
      </c>
      <c r="CX28">
        <v>230.08000183105469</v>
      </c>
      <c r="CY28">
        <v>60.639999389648438</v>
      </c>
      <c r="CZ28">
        <v>133.91999816894531</v>
      </c>
      <c r="DA28">
        <v>80.029998779296875</v>
      </c>
      <c r="DB28">
        <v>19791.990234375</v>
      </c>
      <c r="DC28">
        <v>15.5</v>
      </c>
      <c r="DD28">
        <v>0.53849681684166006</v>
      </c>
      <c r="DE28">
        <v>0.73379683355071268</v>
      </c>
      <c r="DF28">
        <v>2.1237590510023892</v>
      </c>
      <c r="DG28">
        <v>1.7717378629174769</v>
      </c>
      <c r="DH28">
        <v>1.2757412453196917</v>
      </c>
      <c r="DI28">
        <v>0.10344372684895539</v>
      </c>
      <c r="DJ28">
        <v>2.8951805498540173</v>
      </c>
      <c r="DK28">
        <v>2.9549515316966919</v>
      </c>
      <c r="DL28">
        <v>0.37711108182880382</v>
      </c>
      <c r="DM28">
        <v>2.6858405209745388</v>
      </c>
      <c r="DN28">
        <v>0.10663174632191524</v>
      </c>
      <c r="DO28">
        <v>304.88999938964844</v>
      </c>
      <c r="DP28">
        <v>744.14000701904297</v>
      </c>
    </row>
    <row r="29" spans="1:120" x14ac:dyDescent="0.25">
      <c r="A29" s="1">
        <v>45693</v>
      </c>
      <c r="B29">
        <v>41.020000457763672</v>
      </c>
      <c r="C29">
        <v>63.810001373291023</v>
      </c>
      <c r="D29">
        <v>40.619998931884773</v>
      </c>
      <c r="E29">
        <v>47.950000762939453</v>
      </c>
      <c r="F29">
        <v>69.30999755859375</v>
      </c>
      <c r="G29">
        <v>12.810000419616699</v>
      </c>
      <c r="H29">
        <v>39.619998931884773</v>
      </c>
      <c r="I29">
        <v>27.930000305175781</v>
      </c>
      <c r="J29">
        <v>22.059999465942379</v>
      </c>
      <c r="K29">
        <v>448.00164794921881</v>
      </c>
      <c r="L29">
        <v>90.449996948242202</v>
      </c>
      <c r="M29">
        <v>35.534000396728523</v>
      </c>
      <c r="N29">
        <v>25.280000686645511</v>
      </c>
      <c r="O29">
        <v>41.040000915527337</v>
      </c>
      <c r="P29">
        <v>61.060001373291023</v>
      </c>
      <c r="Q29">
        <v>264.1300048828125</v>
      </c>
      <c r="R29">
        <v>120.61000061035161</v>
      </c>
      <c r="S29">
        <v>156.3399963378906</v>
      </c>
      <c r="T29">
        <v>142.33000183105469</v>
      </c>
      <c r="U29">
        <v>29.54000091552734</v>
      </c>
      <c r="V29">
        <v>93.290069580078125</v>
      </c>
      <c r="W29">
        <v>104.9700012207031</v>
      </c>
      <c r="X29">
        <v>53.009998321533203</v>
      </c>
      <c r="Y29">
        <v>65.089996337890625</v>
      </c>
      <c r="Z29">
        <v>64.900001525878906</v>
      </c>
      <c r="AA29">
        <v>129.66999816894531</v>
      </c>
      <c r="AB29">
        <v>94.870002746582045</v>
      </c>
      <c r="AC29">
        <v>119.2399978637695</v>
      </c>
      <c r="AD29">
        <v>48.060001373291023</v>
      </c>
      <c r="AE29">
        <v>106.5100021362305</v>
      </c>
      <c r="AF29">
        <v>196.4700012207031</v>
      </c>
      <c r="AG29">
        <v>104.88999938964839</v>
      </c>
      <c r="AH29">
        <v>194.41999816894531</v>
      </c>
      <c r="AI29">
        <v>410.5</v>
      </c>
      <c r="AJ29">
        <v>229.3999938964844</v>
      </c>
      <c r="AK29">
        <v>169.1300048828125</v>
      </c>
      <c r="AL29">
        <v>301.20999145507813</v>
      </c>
      <c r="AM29">
        <v>69.339996337890625</v>
      </c>
      <c r="AN29">
        <v>25.879999160766602</v>
      </c>
      <c r="AO29">
        <v>71.180000305175781</v>
      </c>
      <c r="AP29">
        <v>114.4700012207031</v>
      </c>
      <c r="AQ29">
        <v>63.939998626708977</v>
      </c>
      <c r="AR29">
        <v>58.119998931884773</v>
      </c>
      <c r="AS29">
        <v>64.75</v>
      </c>
      <c r="AT29">
        <v>350.1300048828125</v>
      </c>
      <c r="AU29">
        <v>131.57000732421881</v>
      </c>
      <c r="AV29">
        <v>223.80999755859381</v>
      </c>
      <c r="AW29">
        <v>88.360000610351563</v>
      </c>
      <c r="AX29">
        <v>295.60000610351563</v>
      </c>
      <c r="AY29">
        <v>285.29000854492188</v>
      </c>
      <c r="AZ29">
        <v>11.340000152587891</v>
      </c>
      <c r="BA29">
        <v>70.339996337890625</v>
      </c>
      <c r="BB29">
        <v>47.340000152587891</v>
      </c>
      <c r="BC29">
        <v>55.75</v>
      </c>
      <c r="BD29">
        <v>19.14999961853027</v>
      </c>
      <c r="BE29">
        <v>56.330001831054688</v>
      </c>
      <c r="BF29">
        <v>67.389999389648438</v>
      </c>
      <c r="BG29">
        <v>40.709999084472663</v>
      </c>
      <c r="BH29">
        <v>87.330001831054688</v>
      </c>
      <c r="BI29">
        <v>49.630001068115227</v>
      </c>
      <c r="BJ29">
        <v>120.9199981689453</v>
      </c>
      <c r="BK29">
        <v>61.409999847412109</v>
      </c>
      <c r="BL29">
        <v>71.110000610351563</v>
      </c>
      <c r="BM29">
        <v>30.479999542236332</v>
      </c>
      <c r="BN29">
        <v>29.29999923706055</v>
      </c>
      <c r="BO29">
        <v>526.8499755859375</v>
      </c>
      <c r="BP29">
        <v>95.330001831054673</v>
      </c>
      <c r="BQ29">
        <v>184.1199951171875</v>
      </c>
      <c r="BR29">
        <v>59.869998931884773</v>
      </c>
      <c r="BS29">
        <v>181.3500061035156</v>
      </c>
      <c r="BT29">
        <v>81.838623046875</v>
      </c>
      <c r="BU29">
        <v>36.509998321533203</v>
      </c>
      <c r="BV29">
        <v>129.99000549316409</v>
      </c>
      <c r="BW29">
        <v>61.860000610351563</v>
      </c>
      <c r="BX29">
        <v>247.13999938964841</v>
      </c>
      <c r="BY29">
        <v>47.369998931884773</v>
      </c>
      <c r="BZ29">
        <v>91.480003356933594</v>
      </c>
      <c r="CA29">
        <v>71.909637451171875</v>
      </c>
      <c r="CB29">
        <v>604.219970703125</v>
      </c>
      <c r="CC29">
        <v>33.569999694824219</v>
      </c>
      <c r="CD29">
        <v>89.607963562011719</v>
      </c>
      <c r="CE29">
        <v>28.979999542236332</v>
      </c>
      <c r="CF29">
        <v>93.110000610351563</v>
      </c>
      <c r="CG29">
        <v>76.089996337890625</v>
      </c>
      <c r="CH29">
        <v>29.319999694824219</v>
      </c>
      <c r="CI29">
        <v>75.821662902832031</v>
      </c>
      <c r="CJ29">
        <v>91.699996948242202</v>
      </c>
      <c r="CK29">
        <v>133.32000732421881</v>
      </c>
      <c r="CL29">
        <v>107.65000152587891</v>
      </c>
      <c r="CM29">
        <v>95.730003356933594</v>
      </c>
      <c r="CN29">
        <v>89.069999694824219</v>
      </c>
      <c r="CO29">
        <v>102.51999664306641</v>
      </c>
      <c r="CP29">
        <v>90.230003356933594</v>
      </c>
      <c r="CQ29">
        <v>51.680000305175781</v>
      </c>
      <c r="CR29">
        <v>137.1199951171875</v>
      </c>
      <c r="CS29">
        <v>234.19000244140619</v>
      </c>
      <c r="CT29">
        <v>79.110000610351563</v>
      </c>
      <c r="CU29">
        <v>42</v>
      </c>
      <c r="CV29">
        <v>78.389999389648438</v>
      </c>
      <c r="CW29">
        <v>148.44999694824219</v>
      </c>
      <c r="CX29">
        <v>229.16999816894531</v>
      </c>
      <c r="CY29">
        <v>60.979999542236328</v>
      </c>
      <c r="CZ29">
        <v>136.96000671386719</v>
      </c>
      <c r="DA29">
        <v>80.269996643066406</v>
      </c>
      <c r="DB29">
        <v>19692.330078125</v>
      </c>
      <c r="DC29">
        <v>15.77000045776367</v>
      </c>
      <c r="DD29">
        <v>0.53387284948311775</v>
      </c>
      <c r="DE29">
        <v>0.73162646785093011</v>
      </c>
      <c r="DF29">
        <v>2.1114083112133737</v>
      </c>
      <c r="DG29">
        <v>1.7809376382610629</v>
      </c>
      <c r="DH29">
        <v>1.2721521982230879</v>
      </c>
      <c r="DI29">
        <v>0.10560723654836489</v>
      </c>
      <c r="DJ29">
        <v>2.8968524383876488</v>
      </c>
      <c r="DK29">
        <v>2.9603084393196473</v>
      </c>
      <c r="DL29">
        <v>0.37966304494956338</v>
      </c>
      <c r="DM29">
        <v>2.6611688484595999</v>
      </c>
      <c r="DN29">
        <v>0.10574338314031223</v>
      </c>
      <c r="DO29">
        <v>305.94999694824219</v>
      </c>
      <c r="DP29">
        <v>741.22999572753906</v>
      </c>
    </row>
    <row r="30" spans="1:120" x14ac:dyDescent="0.25">
      <c r="A30" s="1">
        <v>45692</v>
      </c>
      <c r="B30">
        <v>40.930000305175781</v>
      </c>
      <c r="C30">
        <v>63.119998931884773</v>
      </c>
      <c r="D30">
        <v>40.779998779296882</v>
      </c>
      <c r="E30">
        <v>48.029998779296882</v>
      </c>
      <c r="F30">
        <v>68.199996948242188</v>
      </c>
      <c r="G30">
        <v>12.239999771118161</v>
      </c>
      <c r="H30">
        <v>39.25</v>
      </c>
      <c r="I30">
        <v>27.479999542236332</v>
      </c>
      <c r="J30">
        <v>22.20000076293945</v>
      </c>
      <c r="K30">
        <v>444.8663330078125</v>
      </c>
      <c r="L30">
        <v>89</v>
      </c>
      <c r="M30">
        <v>35.326000213623047</v>
      </c>
      <c r="N30">
        <v>25.239999771118161</v>
      </c>
      <c r="O30">
        <v>40.029998779296882</v>
      </c>
      <c r="P30">
        <v>60.5</v>
      </c>
      <c r="Q30">
        <v>262.5</v>
      </c>
      <c r="R30">
        <v>119.30999755859381</v>
      </c>
      <c r="S30">
        <v>155.07000732421881</v>
      </c>
      <c r="T30">
        <v>138.80999755859381</v>
      </c>
      <c r="U30">
        <v>29.690000534057621</v>
      </c>
      <c r="V30">
        <v>92.751632690429673</v>
      </c>
      <c r="W30">
        <v>104.30999755859381</v>
      </c>
      <c r="X30">
        <v>53.029998779296882</v>
      </c>
      <c r="Y30">
        <v>64.169998168945313</v>
      </c>
      <c r="Z30">
        <v>64.319999694824219</v>
      </c>
      <c r="AA30">
        <v>128.69999694824219</v>
      </c>
      <c r="AB30">
        <v>93.980003356933594</v>
      </c>
      <c r="AC30">
        <v>118.1800003051758</v>
      </c>
      <c r="AD30">
        <v>47.369998931884773</v>
      </c>
      <c r="AE30">
        <v>105.44000244140619</v>
      </c>
      <c r="AF30">
        <v>195.75</v>
      </c>
      <c r="AG30">
        <v>104.4199981689453</v>
      </c>
      <c r="AH30">
        <v>193.1199951171875</v>
      </c>
      <c r="AI30">
        <v>410.30999755859381</v>
      </c>
      <c r="AJ30">
        <v>226.92999267578119</v>
      </c>
      <c r="AK30">
        <v>167.44999694824219</v>
      </c>
      <c r="AL30">
        <v>297.54998779296881</v>
      </c>
      <c r="AM30">
        <v>70.050003051757813</v>
      </c>
      <c r="AN30">
        <v>26.069999694824219</v>
      </c>
      <c r="AO30">
        <v>70.540000915527344</v>
      </c>
      <c r="AP30">
        <v>113.4599990844727</v>
      </c>
      <c r="AQ30">
        <v>63.240001678466797</v>
      </c>
      <c r="AR30">
        <v>57.520000457763672</v>
      </c>
      <c r="AS30">
        <v>64.050003051757813</v>
      </c>
      <c r="AT30">
        <v>349.32998657226563</v>
      </c>
      <c r="AU30">
        <v>130.47999572753909</v>
      </c>
      <c r="AV30">
        <v>220.3699951171875</v>
      </c>
      <c r="AW30">
        <v>87.150001525878906</v>
      </c>
      <c r="AX30">
        <v>294.69000244140619</v>
      </c>
      <c r="AY30">
        <v>283.07998657226563</v>
      </c>
      <c r="AZ30">
        <v>11.35999965667725</v>
      </c>
      <c r="BA30">
        <v>69.050003051757813</v>
      </c>
      <c r="BB30">
        <v>47.430000305175781</v>
      </c>
      <c r="BC30">
        <v>54.959999084472663</v>
      </c>
      <c r="BD30">
        <v>19.389999389648441</v>
      </c>
      <c r="BE30">
        <v>56.069999694824219</v>
      </c>
      <c r="BF30">
        <v>67.510002136230469</v>
      </c>
      <c r="BG30">
        <v>40.759998321533203</v>
      </c>
      <c r="BH30">
        <v>86.050003051757813</v>
      </c>
      <c r="BI30">
        <v>50.189998626708977</v>
      </c>
      <c r="BJ30">
        <v>120.3300018310547</v>
      </c>
      <c r="BK30">
        <v>59.419998168945313</v>
      </c>
      <c r="BL30">
        <v>70.220001220703125</v>
      </c>
      <c r="BM30">
        <v>30.620000839233398</v>
      </c>
      <c r="BN30">
        <v>29.110000610351559</v>
      </c>
      <c r="BO30">
        <v>524.469970703125</v>
      </c>
      <c r="BP30">
        <v>94.389999389648438</v>
      </c>
      <c r="BQ30">
        <v>183.32000732421881</v>
      </c>
      <c r="BR30">
        <v>59.169998168945313</v>
      </c>
      <c r="BS30">
        <v>180.4700012207031</v>
      </c>
      <c r="BT30">
        <v>81.788780212402344</v>
      </c>
      <c r="BU30">
        <v>35.700000762939453</v>
      </c>
      <c r="BV30">
        <v>129.00999450683591</v>
      </c>
      <c r="BW30">
        <v>61.470001220703118</v>
      </c>
      <c r="BX30">
        <v>241.4700012207031</v>
      </c>
      <c r="BY30">
        <v>47.569999694824219</v>
      </c>
      <c r="BZ30">
        <v>90.919998168945327</v>
      </c>
      <c r="CA30">
        <v>71.260536193847656</v>
      </c>
      <c r="CB30">
        <v>601.780029296875</v>
      </c>
      <c r="CC30">
        <v>33.959999084472663</v>
      </c>
      <c r="CD30">
        <v>88.152549743652344</v>
      </c>
      <c r="CE30">
        <v>28.909999847412109</v>
      </c>
      <c r="CF30">
        <v>92.339996337890625</v>
      </c>
      <c r="CG30">
        <v>77.510002136230469</v>
      </c>
      <c r="CH30">
        <v>29.370000839233398</v>
      </c>
      <c r="CI30">
        <v>74.994918823242188</v>
      </c>
      <c r="CJ30">
        <v>90.430000305175781</v>
      </c>
      <c r="CK30">
        <v>132.1499938964844</v>
      </c>
      <c r="CL30">
        <v>106.5100021362305</v>
      </c>
      <c r="CM30">
        <v>94.709999084472656</v>
      </c>
      <c r="CN30">
        <v>89.139999389648438</v>
      </c>
      <c r="CO30">
        <v>103.51999664306641</v>
      </c>
      <c r="CP30">
        <v>90.040000915527344</v>
      </c>
      <c r="CQ30">
        <v>51.139999389648438</v>
      </c>
      <c r="CR30">
        <v>137.02000427246091</v>
      </c>
      <c r="CS30">
        <v>230.97999572753909</v>
      </c>
      <c r="CT30">
        <v>78.620002746582031</v>
      </c>
      <c r="CU30">
        <v>41.349998474121087</v>
      </c>
      <c r="CV30">
        <v>77.610000610351563</v>
      </c>
      <c r="CW30">
        <v>147.03999328613281</v>
      </c>
      <c r="CX30">
        <v>231.80000305175781</v>
      </c>
      <c r="CY30">
        <v>60.430000305175781</v>
      </c>
      <c r="CZ30">
        <v>137.1600036621094</v>
      </c>
      <c r="DA30">
        <v>79.75</v>
      </c>
      <c r="DB30">
        <v>19654.01953125</v>
      </c>
      <c r="DC30">
        <v>17.20999908447266</v>
      </c>
      <c r="DD30">
        <v>0.53343549511594024</v>
      </c>
      <c r="DE30">
        <v>0.73022537362396722</v>
      </c>
      <c r="DF30">
        <v>2.1246375721458195</v>
      </c>
      <c r="DG30">
        <v>1.7769483022740202</v>
      </c>
      <c r="DH30">
        <v>1.2758814769737163</v>
      </c>
      <c r="DI30">
        <v>0.10488882292361001</v>
      </c>
      <c r="DJ30">
        <v>2.9483591319492191</v>
      </c>
      <c r="DK30">
        <v>2.9379291231019558</v>
      </c>
      <c r="DL30">
        <v>0.37709791224033834</v>
      </c>
      <c r="DM30">
        <v>2.677268531658421</v>
      </c>
      <c r="DN30">
        <v>0.10468571254185269</v>
      </c>
      <c r="DO30">
        <v>303.26999664306641</v>
      </c>
      <c r="DP30">
        <v>740.08000183105469</v>
      </c>
    </row>
    <row r="31" spans="1:120" x14ac:dyDescent="0.25">
      <c r="A31" s="1">
        <v>45691</v>
      </c>
      <c r="B31">
        <v>40.060001373291023</v>
      </c>
      <c r="C31">
        <v>61.779998779296882</v>
      </c>
      <c r="D31">
        <v>40.419998168945313</v>
      </c>
      <c r="E31">
        <v>47.479999542236328</v>
      </c>
      <c r="F31">
        <v>67.220001220703125</v>
      </c>
      <c r="G31">
        <v>11.960000038146971</v>
      </c>
      <c r="H31">
        <v>38.029998779296882</v>
      </c>
      <c r="I31">
        <v>27.159999847412109</v>
      </c>
      <c r="J31">
        <v>22.139999389648441</v>
      </c>
      <c r="K31">
        <v>443.60818481445313</v>
      </c>
      <c r="L31">
        <v>87.370002746582031</v>
      </c>
      <c r="M31">
        <v>35.341999053955078</v>
      </c>
      <c r="N31">
        <v>24.840000152587891</v>
      </c>
      <c r="O31">
        <v>39.560001373291023</v>
      </c>
      <c r="P31">
        <v>60.549999237060547</v>
      </c>
      <c r="Q31">
        <v>259.94000244140619</v>
      </c>
      <c r="R31">
        <v>118.5699996948242</v>
      </c>
      <c r="S31">
        <v>155.44999694824219</v>
      </c>
      <c r="T31">
        <v>137.8500061035156</v>
      </c>
      <c r="U31">
        <v>29.079999923706051</v>
      </c>
      <c r="V31">
        <v>92.522300720214844</v>
      </c>
      <c r="W31">
        <v>102.4899978637695</v>
      </c>
      <c r="X31">
        <v>53.209999084472663</v>
      </c>
      <c r="Y31">
        <v>64.110000610351563</v>
      </c>
      <c r="Z31">
        <v>63.909999847412109</v>
      </c>
      <c r="AA31">
        <v>127.870002746582</v>
      </c>
      <c r="AB31">
        <v>93.459999084472656</v>
      </c>
      <c r="AC31">
        <v>116.870002746582</v>
      </c>
      <c r="AD31">
        <v>46.389999389648438</v>
      </c>
      <c r="AE31">
        <v>104.44000244140619</v>
      </c>
      <c r="AF31">
        <v>195.25</v>
      </c>
      <c r="AG31">
        <v>103.3199996948242</v>
      </c>
      <c r="AH31">
        <v>192.80999755859381</v>
      </c>
      <c r="AI31">
        <v>405.04000854492188</v>
      </c>
      <c r="AJ31">
        <v>223.83000183105469</v>
      </c>
      <c r="AK31">
        <v>165.19000244140619</v>
      </c>
      <c r="AL31">
        <v>294.010009765625</v>
      </c>
      <c r="AM31">
        <v>68.959999084472656</v>
      </c>
      <c r="AN31">
        <v>25.659999847412109</v>
      </c>
      <c r="AO31">
        <v>70.05999755859375</v>
      </c>
      <c r="AP31">
        <v>113.7099990844727</v>
      </c>
      <c r="AQ31">
        <v>61.919998168945313</v>
      </c>
      <c r="AR31">
        <v>57.650001525878913</v>
      </c>
      <c r="AS31">
        <v>62.830001831054688</v>
      </c>
      <c r="AT31">
        <v>344.760009765625</v>
      </c>
      <c r="AU31">
        <v>130.49000549316409</v>
      </c>
      <c r="AV31">
        <v>219.07000732421881</v>
      </c>
      <c r="AW31">
        <v>86.279998779296875</v>
      </c>
      <c r="AX31">
        <v>292.23001098632813</v>
      </c>
      <c r="AY31">
        <v>275.94000244140619</v>
      </c>
      <c r="AZ31">
        <v>11.14999961853027</v>
      </c>
      <c r="BA31">
        <v>68.849998474121094</v>
      </c>
      <c r="BB31">
        <v>47.599998474121087</v>
      </c>
      <c r="BC31">
        <v>54.069999694824219</v>
      </c>
      <c r="BD31">
        <v>19.030000686645511</v>
      </c>
      <c r="BE31">
        <v>55.819999694824219</v>
      </c>
      <c r="BF31">
        <v>67.819999694824219</v>
      </c>
      <c r="BG31">
        <v>40.819999694824219</v>
      </c>
      <c r="BH31">
        <v>85.870002746582031</v>
      </c>
      <c r="BI31">
        <v>49.419998168945313</v>
      </c>
      <c r="BJ31">
        <v>120.30999755859381</v>
      </c>
      <c r="BK31">
        <v>58.759998321533203</v>
      </c>
      <c r="BL31">
        <v>70.419998168945313</v>
      </c>
      <c r="BM31">
        <v>29.829999923706051</v>
      </c>
      <c r="BN31">
        <v>28.239999771118161</v>
      </c>
      <c r="BO31">
        <v>518.1099853515625</v>
      </c>
      <c r="BP31">
        <v>93.760002136230483</v>
      </c>
      <c r="BQ31">
        <v>182.46000671386719</v>
      </c>
      <c r="BR31">
        <v>58.020000457763672</v>
      </c>
      <c r="BS31">
        <v>180.25</v>
      </c>
      <c r="BT31">
        <v>81.709022521972656</v>
      </c>
      <c r="BU31">
        <v>35</v>
      </c>
      <c r="BV31">
        <v>127.0299987792969</v>
      </c>
      <c r="BW31">
        <v>60.400001525878913</v>
      </c>
      <c r="BX31">
        <v>238.7799987792969</v>
      </c>
      <c r="BY31">
        <v>45.979999542236328</v>
      </c>
      <c r="BZ31">
        <v>89.879997253417969</v>
      </c>
      <c r="CA31">
        <v>71.490211486816406</v>
      </c>
      <c r="CB31">
        <v>597.77001953125</v>
      </c>
      <c r="CC31">
        <v>33.220001220703118</v>
      </c>
      <c r="CD31">
        <v>87.883399963378906</v>
      </c>
      <c r="CE31">
        <v>27.989999771118161</v>
      </c>
      <c r="CF31">
        <v>92.370002746582045</v>
      </c>
      <c r="CG31">
        <v>77.819999694824219</v>
      </c>
      <c r="CH31">
        <v>29.639999389648441</v>
      </c>
      <c r="CI31">
        <v>74.785743713378906</v>
      </c>
      <c r="CJ31">
        <v>90.360000610351563</v>
      </c>
      <c r="CK31">
        <v>131.9100036621094</v>
      </c>
      <c r="CL31">
        <v>105.69000244140619</v>
      </c>
      <c r="CM31">
        <v>93.90000152587892</v>
      </c>
      <c r="CN31">
        <v>88.879997253417969</v>
      </c>
      <c r="CO31">
        <v>102.59999847412109</v>
      </c>
      <c r="CP31">
        <v>88.19000244140625</v>
      </c>
      <c r="CQ31">
        <v>51.259998321533203</v>
      </c>
      <c r="CR31">
        <v>136.97999572753909</v>
      </c>
      <c r="CS31">
        <v>227.69999694824219</v>
      </c>
      <c r="CT31">
        <v>79.290000915527344</v>
      </c>
      <c r="CU31">
        <v>41.349998474121087</v>
      </c>
      <c r="CV31">
        <v>78.300003051757813</v>
      </c>
      <c r="CW31">
        <v>147.44000244140619</v>
      </c>
      <c r="CX31">
        <v>229.1000061035156</v>
      </c>
      <c r="CY31">
        <v>58.830001831054688</v>
      </c>
      <c r="CZ31">
        <v>133.9100036621094</v>
      </c>
      <c r="DA31">
        <v>78.839996337890625</v>
      </c>
      <c r="DB31">
        <v>19391.9609375</v>
      </c>
      <c r="DC31">
        <v>18.620000839233398</v>
      </c>
      <c r="DD31">
        <v>0.5291677321117757</v>
      </c>
      <c r="DE31">
        <v>0.7308985459998425</v>
      </c>
      <c r="DF31">
        <v>2.1007209878825535</v>
      </c>
      <c r="DG31">
        <v>1.7798293202998892</v>
      </c>
      <c r="DH31">
        <v>1.2572350169924011</v>
      </c>
      <c r="DI31">
        <v>0.10335078167309655</v>
      </c>
      <c r="DJ31">
        <v>2.889393409738894</v>
      </c>
      <c r="DK31">
        <v>2.8717365912358281</v>
      </c>
      <c r="DL31">
        <v>0.37444166572049603</v>
      </c>
      <c r="DM31">
        <v>2.6420414993674419</v>
      </c>
      <c r="DN31">
        <v>0.10448564896637762</v>
      </c>
      <c r="DO31">
        <v>305.03000640869135</v>
      </c>
      <c r="DP31">
        <v>733.91999435424805</v>
      </c>
    </row>
    <row r="32" spans="1:120" x14ac:dyDescent="0.25">
      <c r="A32" s="1">
        <v>45688</v>
      </c>
      <c r="B32">
        <v>40.450000762939453</v>
      </c>
      <c r="C32">
        <v>62.869998931884773</v>
      </c>
      <c r="D32">
        <v>41.409999847412109</v>
      </c>
      <c r="E32">
        <v>47.860000610351563</v>
      </c>
      <c r="F32">
        <v>67.599998474121094</v>
      </c>
      <c r="G32">
        <v>12.38000011444092</v>
      </c>
      <c r="H32">
        <v>38.180000305175781</v>
      </c>
      <c r="I32">
        <v>26.85000038146973</v>
      </c>
      <c r="J32">
        <v>21.969999313354489</v>
      </c>
      <c r="K32">
        <v>444.72653198242188</v>
      </c>
      <c r="L32">
        <v>87.169998168945313</v>
      </c>
      <c r="M32">
        <v>35.487998962402337</v>
      </c>
      <c r="N32">
        <v>24.870000839233398</v>
      </c>
      <c r="O32">
        <v>38.959999084472663</v>
      </c>
      <c r="P32">
        <v>60.240001678466797</v>
      </c>
      <c r="Q32">
        <v>258.55999755859381</v>
      </c>
      <c r="R32">
        <v>120.7399978637695</v>
      </c>
      <c r="S32">
        <v>156.44000244140619</v>
      </c>
      <c r="T32">
        <v>138.6600036621094</v>
      </c>
      <c r="U32">
        <v>29.770000457763668</v>
      </c>
      <c r="V32">
        <v>92.456489562988281</v>
      </c>
      <c r="W32">
        <v>102.88999938964839</v>
      </c>
      <c r="X32">
        <v>52.799999237060547</v>
      </c>
      <c r="Y32">
        <v>63.810001373291023</v>
      </c>
      <c r="Z32">
        <v>64.650001525878906</v>
      </c>
      <c r="AA32">
        <v>129.67999267578119</v>
      </c>
      <c r="AB32">
        <v>94.300003051757798</v>
      </c>
      <c r="AC32">
        <v>118.44000244140619</v>
      </c>
      <c r="AD32">
        <v>46.919998168945313</v>
      </c>
      <c r="AE32">
        <v>107.25</v>
      </c>
      <c r="AF32">
        <v>196.16999816894531</v>
      </c>
      <c r="AG32">
        <v>104.19000244140619</v>
      </c>
      <c r="AH32">
        <v>193.53999328613281</v>
      </c>
      <c r="AI32">
        <v>409.30999755859381</v>
      </c>
      <c r="AJ32">
        <v>226.47999572753909</v>
      </c>
      <c r="AK32">
        <v>167.4700012207031</v>
      </c>
      <c r="AL32">
        <v>296.91000366210938</v>
      </c>
      <c r="AM32">
        <v>70.160003662109375</v>
      </c>
      <c r="AN32">
        <v>26.030000686645511</v>
      </c>
      <c r="AO32">
        <v>71.099998474121094</v>
      </c>
      <c r="AP32">
        <v>113.879997253418</v>
      </c>
      <c r="AQ32">
        <v>63.180000305175781</v>
      </c>
      <c r="AR32">
        <v>57.819999694824219</v>
      </c>
      <c r="AS32">
        <v>64.160003662109375</v>
      </c>
      <c r="AT32">
        <v>348.17999267578119</v>
      </c>
      <c r="AU32">
        <v>130.75999450683591</v>
      </c>
      <c r="AV32">
        <v>219.1300048828125</v>
      </c>
      <c r="AW32">
        <v>86.410003662109375</v>
      </c>
      <c r="AX32">
        <v>294.55999755859381</v>
      </c>
      <c r="AY32">
        <v>276.95999145507813</v>
      </c>
      <c r="AZ32">
        <v>11.420000076293951</v>
      </c>
      <c r="BA32">
        <v>69.360000610351563</v>
      </c>
      <c r="BB32">
        <v>47.810001373291023</v>
      </c>
      <c r="BC32">
        <v>54.111499786376953</v>
      </c>
      <c r="BD32">
        <v>19.54999923706055</v>
      </c>
      <c r="BE32">
        <v>55.860000610351563</v>
      </c>
      <c r="BF32">
        <v>68.419998168945313</v>
      </c>
      <c r="BG32">
        <v>41.029998779296882</v>
      </c>
      <c r="BH32">
        <v>86.019996643066406</v>
      </c>
      <c r="BI32">
        <v>49.720001220703118</v>
      </c>
      <c r="BJ32">
        <v>120.5899963378906</v>
      </c>
      <c r="BK32">
        <v>59.799999237060547</v>
      </c>
      <c r="BL32">
        <v>71.30999755859375</v>
      </c>
      <c r="BM32">
        <v>29.909999847412109</v>
      </c>
      <c r="BN32">
        <v>28.270000457763668</v>
      </c>
      <c r="BO32">
        <v>522.28997802734375</v>
      </c>
      <c r="BP32">
        <v>94.180000305175781</v>
      </c>
      <c r="BQ32">
        <v>183.36000061035159</v>
      </c>
      <c r="BR32">
        <v>59.119998931884773</v>
      </c>
      <c r="BS32">
        <v>181.24000549316409</v>
      </c>
      <c r="BT32">
        <v>81.765846252441406</v>
      </c>
      <c r="BU32">
        <v>34.590000152587891</v>
      </c>
      <c r="BV32">
        <v>128.33000183105469</v>
      </c>
      <c r="BW32">
        <v>60.909999847412109</v>
      </c>
      <c r="BX32">
        <v>243.6199951171875</v>
      </c>
      <c r="BY32">
        <v>46.139999389648438</v>
      </c>
      <c r="BZ32">
        <v>91.309997558593764</v>
      </c>
      <c r="CA32">
        <v>71.240562438964844</v>
      </c>
      <c r="CB32">
        <v>601.82000732421875</v>
      </c>
      <c r="CC32">
        <v>33.799999237060547</v>
      </c>
      <c r="CD32">
        <v>87.173629760742188</v>
      </c>
      <c r="CE32">
        <v>28.309999465942379</v>
      </c>
      <c r="CF32">
        <v>91.949996948242202</v>
      </c>
      <c r="CG32">
        <v>78.019996643066406</v>
      </c>
      <c r="CH32">
        <v>29.510000228881839</v>
      </c>
      <c r="CI32">
        <v>74.452049255371094</v>
      </c>
      <c r="CJ32">
        <v>90.550003051757798</v>
      </c>
      <c r="CK32">
        <v>132.36000061035159</v>
      </c>
      <c r="CL32">
        <v>108.40000152587891</v>
      </c>
      <c r="CM32">
        <v>94.580001831054673</v>
      </c>
      <c r="CN32">
        <v>88.790000915527344</v>
      </c>
      <c r="CO32">
        <v>102.379997253418</v>
      </c>
      <c r="CP32">
        <v>87.639999389648438</v>
      </c>
      <c r="CQ32">
        <v>51.470001220703118</v>
      </c>
      <c r="CR32">
        <v>138.3500061035156</v>
      </c>
      <c r="CS32">
        <v>230.80999755859381</v>
      </c>
      <c r="CT32">
        <v>78.980003356933594</v>
      </c>
      <c r="CU32">
        <v>41.419998168945313</v>
      </c>
      <c r="CV32">
        <v>77.879997253417969</v>
      </c>
      <c r="CW32">
        <v>146.8699951171875</v>
      </c>
      <c r="CX32">
        <v>232.16999816894531</v>
      </c>
      <c r="CY32">
        <v>59.299999237060547</v>
      </c>
      <c r="CZ32">
        <v>134.1600036621094</v>
      </c>
      <c r="DA32">
        <v>80.25</v>
      </c>
      <c r="DB32">
        <v>19627.439453125</v>
      </c>
      <c r="DC32">
        <v>16.430000305175781</v>
      </c>
      <c r="DD32">
        <v>0.53112098391149387</v>
      </c>
      <c r="DE32">
        <v>0.72717464819358457</v>
      </c>
      <c r="DF32">
        <v>2.1148600380153106</v>
      </c>
      <c r="DG32">
        <v>1.7729145608043655</v>
      </c>
      <c r="DH32">
        <v>1.281713597317867</v>
      </c>
      <c r="DI32">
        <v>0.10446644871680844</v>
      </c>
      <c r="DJ32">
        <v>2.9396048151543068</v>
      </c>
      <c r="DK32">
        <v>2.9223852589052997</v>
      </c>
      <c r="DL32">
        <v>0.37632513537478229</v>
      </c>
      <c r="DM32">
        <v>2.6627409552053702</v>
      </c>
      <c r="DN32">
        <v>0.10384437126777546</v>
      </c>
      <c r="DO32">
        <v>303.72999572753906</v>
      </c>
      <c r="DP32">
        <v>741.59000396728516</v>
      </c>
    </row>
    <row r="33" spans="1:120" x14ac:dyDescent="0.25">
      <c r="A33" s="1">
        <v>45687</v>
      </c>
      <c r="B33">
        <v>40.610000610351563</v>
      </c>
      <c r="C33">
        <v>63.509998321533203</v>
      </c>
      <c r="D33">
        <v>41.549999237060547</v>
      </c>
      <c r="E33">
        <v>48.580001831054688</v>
      </c>
      <c r="F33">
        <v>67.639999389648438</v>
      </c>
      <c r="G33">
        <v>12.36999988555908</v>
      </c>
      <c r="H33">
        <v>39.090000152587891</v>
      </c>
      <c r="I33">
        <v>27.170000076293949</v>
      </c>
      <c r="J33">
        <v>22.010000228881839</v>
      </c>
      <c r="K33">
        <v>448.15142822265619</v>
      </c>
      <c r="L33">
        <v>88.139999389648438</v>
      </c>
      <c r="M33">
        <v>35.832000732421882</v>
      </c>
      <c r="N33">
        <v>25.610000610351559</v>
      </c>
      <c r="O33">
        <v>39.419998168945313</v>
      </c>
      <c r="P33">
        <v>61.139999389648438</v>
      </c>
      <c r="Q33">
        <v>258.04998779296881</v>
      </c>
      <c r="R33">
        <v>121.55999755859381</v>
      </c>
      <c r="S33">
        <v>157.1499938964844</v>
      </c>
      <c r="T33">
        <v>138.8699951171875</v>
      </c>
      <c r="U33">
        <v>30.29999923706055</v>
      </c>
      <c r="V33">
        <v>92.605575561523438</v>
      </c>
      <c r="W33">
        <v>102.7600021362305</v>
      </c>
      <c r="X33">
        <v>52.909999847412109</v>
      </c>
      <c r="Y33">
        <v>64.550003051757813</v>
      </c>
      <c r="Z33">
        <v>65.25</v>
      </c>
      <c r="AA33">
        <v>131.02000427246091</v>
      </c>
      <c r="AB33">
        <v>95.010002136230483</v>
      </c>
      <c r="AC33">
        <v>119.44000244140619</v>
      </c>
      <c r="AD33">
        <v>46.939998626708977</v>
      </c>
      <c r="AE33">
        <v>110.11000061035161</v>
      </c>
      <c r="AF33">
        <v>197.4100036621094</v>
      </c>
      <c r="AG33">
        <v>104.6800003051758</v>
      </c>
      <c r="AH33">
        <v>194.8699951171875</v>
      </c>
      <c r="AI33">
        <v>410.73001098632813</v>
      </c>
      <c r="AJ33">
        <v>228.5299987792969</v>
      </c>
      <c r="AK33">
        <v>169.0299987792969</v>
      </c>
      <c r="AL33">
        <v>299.67001342773438</v>
      </c>
      <c r="AM33">
        <v>70.739997863769531</v>
      </c>
      <c r="AN33">
        <v>26.370000839233398</v>
      </c>
      <c r="AO33">
        <v>71.489997863769531</v>
      </c>
      <c r="AP33">
        <v>115.2399978637695</v>
      </c>
      <c r="AQ33">
        <v>63.110000610351563</v>
      </c>
      <c r="AR33">
        <v>58.279998779296882</v>
      </c>
      <c r="AS33">
        <v>64.319999694824219</v>
      </c>
      <c r="AT33">
        <v>349.82000732421881</v>
      </c>
      <c r="AU33">
        <v>131.44999694824219</v>
      </c>
      <c r="AV33">
        <v>219.88999938964841</v>
      </c>
      <c r="AW33">
        <v>87.029998779296875</v>
      </c>
      <c r="AX33">
        <v>295.8900146484375</v>
      </c>
      <c r="AY33">
        <v>279.3599853515625</v>
      </c>
      <c r="AZ33">
        <v>11.560000419616699</v>
      </c>
      <c r="BA33">
        <v>69.769996643066406</v>
      </c>
      <c r="BB33">
        <v>48.430000305175781</v>
      </c>
      <c r="BC33">
        <v>54.561698913574219</v>
      </c>
      <c r="BD33">
        <v>19.760000228881839</v>
      </c>
      <c r="BE33">
        <v>56.400001525878913</v>
      </c>
      <c r="BF33">
        <v>68.480003356933594</v>
      </c>
      <c r="BG33">
        <v>41.400001525878913</v>
      </c>
      <c r="BH33">
        <v>86.680000305175781</v>
      </c>
      <c r="BI33">
        <v>49.900001525878913</v>
      </c>
      <c r="BJ33">
        <v>120.870002746582</v>
      </c>
      <c r="BK33">
        <v>59.700000762939453</v>
      </c>
      <c r="BL33">
        <v>71.110000610351563</v>
      </c>
      <c r="BM33">
        <v>30.70000076293945</v>
      </c>
      <c r="BN33">
        <v>28.760000228881839</v>
      </c>
      <c r="BO33">
        <v>523.04998779296875</v>
      </c>
      <c r="BP33">
        <v>94.180000305175781</v>
      </c>
      <c r="BQ33">
        <v>184.86000061035159</v>
      </c>
      <c r="BR33">
        <v>59.220001220703118</v>
      </c>
      <c r="BS33">
        <v>182.74000549316409</v>
      </c>
      <c r="BT33">
        <v>81.755912780761719</v>
      </c>
      <c r="BU33">
        <v>35.270000457763672</v>
      </c>
      <c r="BV33">
        <v>128.05000305175781</v>
      </c>
      <c r="BW33">
        <v>61.849998474121087</v>
      </c>
      <c r="BX33">
        <v>245.16999816894531</v>
      </c>
      <c r="BY33">
        <v>46.299999237060547</v>
      </c>
      <c r="BZ33">
        <v>92.190002441406236</v>
      </c>
      <c r="CA33">
        <v>71.620040893554688</v>
      </c>
      <c r="CB33">
        <v>605.03997802734375</v>
      </c>
      <c r="CC33">
        <v>34.180000305175781</v>
      </c>
      <c r="CD33">
        <v>87.749748229980469</v>
      </c>
      <c r="CE33">
        <v>28.920000076293949</v>
      </c>
      <c r="CF33">
        <v>92.40000152587892</v>
      </c>
      <c r="CG33">
        <v>77.75</v>
      </c>
      <c r="CH33">
        <v>29.389999389648441</v>
      </c>
      <c r="CI33">
        <v>74.868484497070313</v>
      </c>
      <c r="CJ33">
        <v>90.75</v>
      </c>
      <c r="CK33">
        <v>133.00999450683591</v>
      </c>
      <c r="CL33">
        <v>110.9300003051758</v>
      </c>
      <c r="CM33">
        <v>95.669998168945327</v>
      </c>
      <c r="CN33">
        <v>89.44000244140625</v>
      </c>
      <c r="CO33">
        <v>101.9700012207031</v>
      </c>
      <c r="CP33">
        <v>90.160003662109375</v>
      </c>
      <c r="CQ33">
        <v>51.770000457763672</v>
      </c>
      <c r="CR33">
        <v>139.33000183105469</v>
      </c>
      <c r="CS33">
        <v>232.16999816894531</v>
      </c>
      <c r="CT33">
        <v>79.730003356933594</v>
      </c>
      <c r="CU33">
        <v>41.509998321533203</v>
      </c>
      <c r="CV33">
        <v>78.339996337890625</v>
      </c>
      <c r="CW33">
        <v>147.3399963378906</v>
      </c>
      <c r="CX33">
        <v>233.19999694824219</v>
      </c>
      <c r="CY33">
        <v>60.080001831054688</v>
      </c>
      <c r="CZ33">
        <v>137.42999267578119</v>
      </c>
      <c r="DA33">
        <v>81.69000244140625</v>
      </c>
      <c r="DB33">
        <v>19681.75</v>
      </c>
      <c r="DC33">
        <v>15.840000152587891</v>
      </c>
      <c r="DD33">
        <v>0.53026694880340519</v>
      </c>
      <c r="DE33">
        <v>0.72515645731970579</v>
      </c>
      <c r="DF33">
        <v>2.1077129433873618</v>
      </c>
      <c r="DG33">
        <v>1.7728806459912161</v>
      </c>
      <c r="DH33">
        <v>1.2872095755770885</v>
      </c>
      <c r="DI33">
        <v>0.10496826759877836</v>
      </c>
      <c r="DJ33">
        <v>2.924871279689496</v>
      </c>
      <c r="DK33">
        <v>2.911952695267948</v>
      </c>
      <c r="DL33">
        <v>0.37771057629016519</v>
      </c>
      <c r="DM33">
        <v>2.6612401327172246</v>
      </c>
      <c r="DN33">
        <v>0.10528967782045467</v>
      </c>
      <c r="DO33">
        <v>305.40999603271484</v>
      </c>
      <c r="DP33">
        <v>745.90999984741211</v>
      </c>
    </row>
    <row r="34" spans="1:120" x14ac:dyDescent="0.25">
      <c r="A34" s="1">
        <v>45686</v>
      </c>
      <c r="B34">
        <v>40.159999847412109</v>
      </c>
      <c r="C34">
        <v>61.860000610351563</v>
      </c>
      <c r="D34">
        <v>40.720001220703118</v>
      </c>
      <c r="E34">
        <v>46.569999694824219</v>
      </c>
      <c r="F34">
        <v>66.620002746582031</v>
      </c>
      <c r="G34">
        <v>12.204999923706049</v>
      </c>
      <c r="H34">
        <v>38.540000915527337</v>
      </c>
      <c r="I34">
        <v>26.89999961853027</v>
      </c>
      <c r="J34">
        <v>21.989999771118161</v>
      </c>
      <c r="K34">
        <v>446.51385498046881</v>
      </c>
      <c r="L34">
        <v>86.30999755859375</v>
      </c>
      <c r="M34">
        <v>35.139999389648438</v>
      </c>
      <c r="N34">
        <v>25.60000038146973</v>
      </c>
      <c r="O34">
        <v>37.900001525878913</v>
      </c>
      <c r="P34">
        <v>60.360000610351563</v>
      </c>
      <c r="Q34">
        <v>254.19999694824219</v>
      </c>
      <c r="R34">
        <v>119.34999847412109</v>
      </c>
      <c r="S34">
        <v>155.22999572753909</v>
      </c>
      <c r="T34">
        <v>137.49000549316409</v>
      </c>
      <c r="U34">
        <v>29.809999465942379</v>
      </c>
      <c r="V34">
        <v>92.406791687011719</v>
      </c>
      <c r="W34">
        <v>103.48000335693359</v>
      </c>
      <c r="X34">
        <v>52.680000305175781</v>
      </c>
      <c r="Y34">
        <v>64.040000915527344</v>
      </c>
      <c r="Z34">
        <v>64.540000915527344</v>
      </c>
      <c r="AA34">
        <v>129.5299987792969</v>
      </c>
      <c r="AB34">
        <v>93.949996948242202</v>
      </c>
      <c r="AC34">
        <v>118.3199996948242</v>
      </c>
      <c r="AD34">
        <v>45.689998626708977</v>
      </c>
      <c r="AE34">
        <v>107.379997253418</v>
      </c>
      <c r="AF34">
        <v>197.1499938964844</v>
      </c>
      <c r="AG34">
        <v>103.7900009155273</v>
      </c>
      <c r="AH34">
        <v>192.92999267578119</v>
      </c>
      <c r="AI34">
        <v>409.55999755859381</v>
      </c>
      <c r="AJ34">
        <v>226.22999572753909</v>
      </c>
      <c r="AK34">
        <v>167.2799987792969</v>
      </c>
      <c r="AL34">
        <v>296.17999267578119</v>
      </c>
      <c r="AM34">
        <v>72.010002136230469</v>
      </c>
      <c r="AN34">
        <v>26.180000305175781</v>
      </c>
      <c r="AO34">
        <v>70.910003662109375</v>
      </c>
      <c r="AP34">
        <v>115.15000152587891</v>
      </c>
      <c r="AQ34">
        <v>62.759998321533203</v>
      </c>
      <c r="AR34">
        <v>58</v>
      </c>
      <c r="AS34">
        <v>63.610000610351563</v>
      </c>
      <c r="AT34">
        <v>349.57998657226563</v>
      </c>
      <c r="AU34">
        <v>130.13999938964841</v>
      </c>
      <c r="AV34">
        <v>216.3399963378906</v>
      </c>
      <c r="AW34">
        <v>86.239997863769531</v>
      </c>
      <c r="AX34">
        <v>295.29000854492188</v>
      </c>
      <c r="AY34">
        <v>278.26998901367188</v>
      </c>
      <c r="AZ34">
        <v>11.35000038146973</v>
      </c>
      <c r="BA34">
        <v>69.449996948242188</v>
      </c>
      <c r="BB34">
        <v>47.909999847412109</v>
      </c>
      <c r="BC34">
        <v>54.082000732421882</v>
      </c>
      <c r="BD34">
        <v>19.270000457763668</v>
      </c>
      <c r="BE34">
        <v>55.729999542236328</v>
      </c>
      <c r="BF34">
        <v>67.720001220703125</v>
      </c>
      <c r="BG34">
        <v>40.439998626708977</v>
      </c>
      <c r="BH34">
        <v>86.110000610351563</v>
      </c>
      <c r="BI34">
        <v>49.659999847412109</v>
      </c>
      <c r="BJ34">
        <v>118.65000152587891</v>
      </c>
      <c r="BK34">
        <v>57.569999694824219</v>
      </c>
      <c r="BL34">
        <v>70.620002746582031</v>
      </c>
      <c r="BM34">
        <v>30.860000610351559</v>
      </c>
      <c r="BN34">
        <v>28.489999771118161</v>
      </c>
      <c r="BO34">
        <v>520.83001708984375</v>
      </c>
      <c r="BP34">
        <v>93.15000152587892</v>
      </c>
      <c r="BQ34">
        <v>183.1499938964844</v>
      </c>
      <c r="BR34">
        <v>58.939998626708977</v>
      </c>
      <c r="BS34">
        <v>180.80999755859381</v>
      </c>
      <c r="BT34">
        <v>81.70623779296875</v>
      </c>
      <c r="BU34">
        <v>33.680000305175781</v>
      </c>
      <c r="BV34">
        <v>127.5</v>
      </c>
      <c r="BW34">
        <v>61.560001373291023</v>
      </c>
      <c r="BX34">
        <v>239.5299987792969</v>
      </c>
      <c r="BY34">
        <v>45.450000762939453</v>
      </c>
      <c r="BZ34">
        <v>90.860000610351563</v>
      </c>
      <c r="CA34">
        <v>70.881072998046875</v>
      </c>
      <c r="CB34">
        <v>601.80999755859375</v>
      </c>
      <c r="CC34">
        <v>33.610000610351563</v>
      </c>
      <c r="CD34">
        <v>87.421958923339844</v>
      </c>
      <c r="CE34">
        <v>28.360000610351559</v>
      </c>
      <c r="CF34">
        <v>91.519996643066406</v>
      </c>
      <c r="CG34">
        <v>77.779998779296875</v>
      </c>
      <c r="CH34">
        <v>29.389999389648441</v>
      </c>
      <c r="CI34">
        <v>74.719757080078125</v>
      </c>
      <c r="CJ34">
        <v>89.610000610351563</v>
      </c>
      <c r="CK34">
        <v>131.8800048828125</v>
      </c>
      <c r="CL34">
        <v>108.73000335693359</v>
      </c>
      <c r="CM34">
        <v>95.199996948242202</v>
      </c>
      <c r="CN34">
        <v>88.599998474121094</v>
      </c>
      <c r="CO34">
        <v>101.870002746582</v>
      </c>
      <c r="CP34">
        <v>89.699996948242188</v>
      </c>
      <c r="CQ34">
        <v>51.279998779296882</v>
      </c>
      <c r="CR34">
        <v>137.78999328613281</v>
      </c>
      <c r="CS34">
        <v>231.74000549316409</v>
      </c>
      <c r="CT34">
        <v>78.949996948242188</v>
      </c>
      <c r="CU34">
        <v>40.970001220703118</v>
      </c>
      <c r="CV34">
        <v>76.739997863769531</v>
      </c>
      <c r="CW34">
        <v>145.6600036621094</v>
      </c>
      <c r="CX34">
        <v>230.94000244140619</v>
      </c>
      <c r="CY34">
        <v>59.729999542236328</v>
      </c>
      <c r="CZ34">
        <v>138.1300048828125</v>
      </c>
      <c r="DA34">
        <v>80.519996643066406</v>
      </c>
      <c r="DB34">
        <v>19632.3203125</v>
      </c>
      <c r="DC34">
        <v>16.559999465942379</v>
      </c>
      <c r="DD34">
        <v>0.52645196108919634</v>
      </c>
      <c r="DE34">
        <v>0.72531458220980427</v>
      </c>
      <c r="DF34">
        <v>2.1228425496644232</v>
      </c>
      <c r="DG34">
        <v>1.7705642924265572</v>
      </c>
      <c r="DH34">
        <v>1.2818654792775952</v>
      </c>
      <c r="DI34">
        <v>0.10278991851465331</v>
      </c>
      <c r="DJ34">
        <v>2.9251426392429778</v>
      </c>
      <c r="DK34">
        <v>2.9352756738557892</v>
      </c>
      <c r="DL34">
        <v>0.37591598119888786</v>
      </c>
      <c r="DM34">
        <v>2.6861840188395751</v>
      </c>
      <c r="DN34">
        <v>0.1058221870238944</v>
      </c>
      <c r="DO34">
        <v>301.34999847412109</v>
      </c>
      <c r="DP34">
        <v>740.34999847412109</v>
      </c>
    </row>
    <row r="35" spans="1:120" x14ac:dyDescent="0.25">
      <c r="A35" s="1">
        <v>45685</v>
      </c>
      <c r="B35">
        <v>40.400001525878913</v>
      </c>
      <c r="C35">
        <v>61.930000305175781</v>
      </c>
      <c r="D35">
        <v>41.180000305175781</v>
      </c>
      <c r="E35">
        <v>46.040000915527337</v>
      </c>
      <c r="F35">
        <v>67.099998474121094</v>
      </c>
      <c r="G35">
        <v>12.29399967193604</v>
      </c>
      <c r="H35">
        <v>37.990001678466797</v>
      </c>
      <c r="I35">
        <v>26.690000534057621</v>
      </c>
      <c r="J35">
        <v>21.95000076293945</v>
      </c>
      <c r="K35">
        <v>447.74203491210938</v>
      </c>
      <c r="L35">
        <v>86.169998168945313</v>
      </c>
      <c r="M35">
        <v>35.442001342773438</v>
      </c>
      <c r="N35">
        <v>25.45000076293945</v>
      </c>
      <c r="O35">
        <v>37.700000762939453</v>
      </c>
      <c r="P35">
        <v>60.400001525878913</v>
      </c>
      <c r="Q35">
        <v>255.17999267578119</v>
      </c>
      <c r="R35">
        <v>118.86000061035161</v>
      </c>
      <c r="S35">
        <v>155.41999816894531</v>
      </c>
      <c r="T35">
        <v>138.1600036621094</v>
      </c>
      <c r="U35">
        <v>29.89999961853027</v>
      </c>
      <c r="V35">
        <v>92.516128540039063</v>
      </c>
      <c r="W35">
        <v>104.9899978637695</v>
      </c>
      <c r="X35">
        <v>53.060001373291023</v>
      </c>
      <c r="Y35">
        <v>64.129997253417969</v>
      </c>
      <c r="Z35">
        <v>64.790000915527344</v>
      </c>
      <c r="AA35">
        <v>129.9100036621094</v>
      </c>
      <c r="AB35">
        <v>94.470001220703125</v>
      </c>
      <c r="AC35">
        <v>118.6999969482422</v>
      </c>
      <c r="AD35">
        <v>44.830001831054688</v>
      </c>
      <c r="AE35">
        <v>109.1699981689453</v>
      </c>
      <c r="AF35">
        <v>197.5299987792969</v>
      </c>
      <c r="AG35">
        <v>104.48000335693359</v>
      </c>
      <c r="AH35">
        <v>193.24000549316409</v>
      </c>
      <c r="AI35">
        <v>412.5</v>
      </c>
      <c r="AJ35">
        <v>226.75</v>
      </c>
      <c r="AK35">
        <v>167.96000671386719</v>
      </c>
      <c r="AL35">
        <v>296.57000732421881</v>
      </c>
      <c r="AM35">
        <v>72.290000915527344</v>
      </c>
      <c r="AN35">
        <v>26.020000457763668</v>
      </c>
      <c r="AO35">
        <v>70.879997253417969</v>
      </c>
      <c r="AP35">
        <v>115.7799987792969</v>
      </c>
      <c r="AQ35">
        <v>62.970001220703118</v>
      </c>
      <c r="AR35">
        <v>58.049999237060547</v>
      </c>
      <c r="AS35">
        <v>63.680000305175781</v>
      </c>
      <c r="AT35">
        <v>351.94000244140619</v>
      </c>
      <c r="AU35">
        <v>130.32000732421881</v>
      </c>
      <c r="AV35">
        <v>216.28999328613281</v>
      </c>
      <c r="AW35">
        <v>86.120002746582031</v>
      </c>
      <c r="AX35">
        <v>296.64999389648438</v>
      </c>
      <c r="AY35">
        <v>279.98001098632813</v>
      </c>
      <c r="AZ35">
        <v>11.409999847412109</v>
      </c>
      <c r="BA35">
        <v>69.349998474121094</v>
      </c>
      <c r="BB35">
        <v>47.340000152587891</v>
      </c>
      <c r="BC35">
        <v>54.136699676513672</v>
      </c>
      <c r="BD35">
        <v>19.219999313354489</v>
      </c>
      <c r="BE35">
        <v>55.139999389648438</v>
      </c>
      <c r="BF35">
        <v>68.459999084472656</v>
      </c>
      <c r="BG35">
        <v>40.799999237060547</v>
      </c>
      <c r="BH35">
        <v>85.989997863769531</v>
      </c>
      <c r="BI35">
        <v>49.75</v>
      </c>
      <c r="BJ35">
        <v>119.1800003051758</v>
      </c>
      <c r="BK35">
        <v>57.139999389648438</v>
      </c>
      <c r="BL35">
        <v>71.080001831054688</v>
      </c>
      <c r="BM35">
        <v>30.780000686645511</v>
      </c>
      <c r="BN35">
        <v>28.45999908447266</v>
      </c>
      <c r="BO35">
        <v>521.80999755859375</v>
      </c>
      <c r="BP35">
        <v>93.019996643066406</v>
      </c>
      <c r="BQ35">
        <v>183.71000671386719</v>
      </c>
      <c r="BR35">
        <v>59.450000762939453</v>
      </c>
      <c r="BS35">
        <v>181.4100036621094</v>
      </c>
      <c r="BT35">
        <v>81.755912780761719</v>
      </c>
      <c r="BU35">
        <v>33.150001525878913</v>
      </c>
      <c r="BV35">
        <v>128.4100036621094</v>
      </c>
      <c r="BW35">
        <v>61.139999389648438</v>
      </c>
      <c r="BX35">
        <v>240.44999694824219</v>
      </c>
      <c r="BY35">
        <v>45.400001525878913</v>
      </c>
      <c r="BZ35">
        <v>91.029998779296875</v>
      </c>
      <c r="CA35">
        <v>71.160682678222656</v>
      </c>
      <c r="CB35">
        <v>604.52001953125</v>
      </c>
      <c r="CC35">
        <v>32.650001525878913</v>
      </c>
      <c r="CD35">
        <v>87.600753784179688</v>
      </c>
      <c r="CE35">
        <v>27.579999923706051</v>
      </c>
      <c r="CF35">
        <v>91.639999389648438</v>
      </c>
      <c r="CG35">
        <v>78.860000610351563</v>
      </c>
      <c r="CH35">
        <v>29.329999923706051</v>
      </c>
      <c r="CI35">
        <v>74.868484497070313</v>
      </c>
      <c r="CJ35">
        <v>90.809997558593764</v>
      </c>
      <c r="CK35">
        <v>131.8399963378906</v>
      </c>
      <c r="CL35">
        <v>110.59999847412109</v>
      </c>
      <c r="CM35">
        <v>95.470001220703125</v>
      </c>
      <c r="CN35">
        <v>88.760002136230469</v>
      </c>
      <c r="CO35">
        <v>101.4199981689453</v>
      </c>
      <c r="CP35">
        <v>89.5</v>
      </c>
      <c r="CQ35">
        <v>51.319999694824219</v>
      </c>
      <c r="CR35">
        <v>138.25999450683591</v>
      </c>
      <c r="CS35">
        <v>233.63999938964841</v>
      </c>
      <c r="CT35">
        <v>78.760002136230469</v>
      </c>
      <c r="CU35">
        <v>41.450000762939453</v>
      </c>
      <c r="CV35">
        <v>76.580001831054688</v>
      </c>
      <c r="CW35">
        <v>146.52000427246091</v>
      </c>
      <c r="CX35">
        <v>231.6000061035156</v>
      </c>
      <c r="CY35">
        <v>58.889999389648438</v>
      </c>
      <c r="CZ35">
        <v>137.32000732421881</v>
      </c>
      <c r="DA35">
        <v>80.949996948242188</v>
      </c>
      <c r="DB35">
        <v>19733.58984375</v>
      </c>
      <c r="DC35">
        <v>16.409999847412109</v>
      </c>
      <c r="DD35">
        <v>0.52893233434214004</v>
      </c>
      <c r="DE35">
        <v>0.7271957398016532</v>
      </c>
      <c r="DF35">
        <v>2.1346511502484526</v>
      </c>
      <c r="DG35">
        <v>1.7657180011277844</v>
      </c>
      <c r="DH35">
        <v>1.2792176150265466</v>
      </c>
      <c r="DI35">
        <v>0.10244491216882583</v>
      </c>
      <c r="DJ35">
        <v>2.9405789718354649</v>
      </c>
      <c r="DK35">
        <v>2.9664803587171495</v>
      </c>
      <c r="DL35">
        <v>0.37509096915570123</v>
      </c>
      <c r="DM35">
        <v>2.7005830468212482</v>
      </c>
      <c r="DN35">
        <v>0.10459284152409466</v>
      </c>
      <c r="DO35">
        <v>301.86000823974609</v>
      </c>
      <c r="DP35">
        <v>743.58000183105469</v>
      </c>
    </row>
    <row r="36" spans="1:120" x14ac:dyDescent="0.25">
      <c r="A36" s="1">
        <v>45684</v>
      </c>
      <c r="B36">
        <v>39.659999847412109</v>
      </c>
      <c r="C36">
        <v>60.700000762939453</v>
      </c>
      <c r="D36">
        <v>40.610000610351563</v>
      </c>
      <c r="E36">
        <v>45.189998626708977</v>
      </c>
      <c r="F36">
        <v>65.360000610351563</v>
      </c>
      <c r="G36">
        <v>12.239999771118161</v>
      </c>
      <c r="H36">
        <v>39.099998474121087</v>
      </c>
      <c r="I36">
        <v>26.629999160766602</v>
      </c>
      <c r="J36">
        <v>21.930000305175781</v>
      </c>
      <c r="K36">
        <v>446.45394897460938</v>
      </c>
      <c r="L36">
        <v>84.349998474121094</v>
      </c>
      <c r="M36">
        <v>35.360000610351563</v>
      </c>
      <c r="N36">
        <v>25.45000076293945</v>
      </c>
      <c r="O36">
        <v>37.349998474121087</v>
      </c>
      <c r="P36">
        <v>60.490001678466797</v>
      </c>
      <c r="Q36">
        <v>252.99000549316409</v>
      </c>
      <c r="R36">
        <v>120.1600036621094</v>
      </c>
      <c r="S36">
        <v>154.50999450683591</v>
      </c>
      <c r="T36">
        <v>138.3699951171875</v>
      </c>
      <c r="U36">
        <v>30.14999961853027</v>
      </c>
      <c r="V36">
        <v>92.506187438964844</v>
      </c>
      <c r="W36">
        <v>102.129997253418</v>
      </c>
      <c r="X36">
        <v>53.060001373291023</v>
      </c>
      <c r="Y36">
        <v>64.319999694824219</v>
      </c>
      <c r="Z36">
        <v>64.709999084472656</v>
      </c>
      <c r="AA36">
        <v>130.22999572753909</v>
      </c>
      <c r="AB36">
        <v>94.029998779296875</v>
      </c>
      <c r="AC36">
        <v>118.76999664306641</v>
      </c>
      <c r="AD36">
        <v>43.729999542236328</v>
      </c>
      <c r="AE36">
        <v>111.4499969482422</v>
      </c>
      <c r="AF36">
        <v>198.1199951171875</v>
      </c>
      <c r="AG36">
        <v>102.44000244140619</v>
      </c>
      <c r="AH36">
        <v>194.44999694824219</v>
      </c>
      <c r="AI36">
        <v>403.64999389648438</v>
      </c>
      <c r="AJ36">
        <v>226.5</v>
      </c>
      <c r="AK36">
        <v>168.6300048828125</v>
      </c>
      <c r="AL36">
        <v>294.77999877929688</v>
      </c>
      <c r="AM36">
        <v>73.220001220703125</v>
      </c>
      <c r="AN36">
        <v>26.479999542236332</v>
      </c>
      <c r="AO36">
        <v>70.919998168945313</v>
      </c>
      <c r="AP36">
        <v>116.7099990844727</v>
      </c>
      <c r="AQ36">
        <v>62.990001678466797</v>
      </c>
      <c r="AR36">
        <v>58.090000152587891</v>
      </c>
      <c r="AS36">
        <v>64</v>
      </c>
      <c r="AT36">
        <v>343.85000610351563</v>
      </c>
      <c r="AU36">
        <v>131.36000061035159</v>
      </c>
      <c r="AV36">
        <v>213.91999816894531</v>
      </c>
      <c r="AW36">
        <v>85.800003051757813</v>
      </c>
      <c r="AX36">
        <v>292.8599853515625</v>
      </c>
      <c r="AY36">
        <v>284.95999145507813</v>
      </c>
      <c r="AZ36">
        <v>11.489999771118161</v>
      </c>
      <c r="BA36">
        <v>69.470001220703125</v>
      </c>
      <c r="BB36">
        <v>47.509998321533203</v>
      </c>
      <c r="BC36">
        <v>52.747100830078118</v>
      </c>
      <c r="BD36">
        <v>19.469999313354489</v>
      </c>
      <c r="BE36">
        <v>54.209999084472663</v>
      </c>
      <c r="BF36">
        <v>68.349998474121094</v>
      </c>
      <c r="BG36">
        <v>40.75</v>
      </c>
      <c r="BH36">
        <v>86.489997863769531</v>
      </c>
      <c r="BI36">
        <v>48.740001678466797</v>
      </c>
      <c r="BJ36">
        <v>120.30999755859381</v>
      </c>
      <c r="BK36">
        <v>56.569999694824219</v>
      </c>
      <c r="BL36">
        <v>70.279998779296875</v>
      </c>
      <c r="BM36">
        <v>30.979999542236332</v>
      </c>
      <c r="BN36">
        <v>28.54999923706055</v>
      </c>
      <c r="BO36">
        <v>514.21002197265625</v>
      </c>
      <c r="BP36">
        <v>92.90000152587892</v>
      </c>
      <c r="BQ36">
        <v>182.55000305175781</v>
      </c>
      <c r="BR36">
        <v>58.860000610351563</v>
      </c>
      <c r="BS36">
        <v>182.30999755859381</v>
      </c>
      <c r="BT36">
        <v>81.736045837402344</v>
      </c>
      <c r="BU36">
        <v>32.779998779296882</v>
      </c>
      <c r="BV36">
        <v>123.7200012207031</v>
      </c>
      <c r="BW36">
        <v>61.009998321533203</v>
      </c>
      <c r="BX36">
        <v>235.80999755859381</v>
      </c>
      <c r="BY36">
        <v>44.709999084472663</v>
      </c>
      <c r="BZ36">
        <v>90.550003051757798</v>
      </c>
      <c r="CA36">
        <v>72.039451599121094</v>
      </c>
      <c r="CB36">
        <v>599.3699951171875</v>
      </c>
      <c r="CC36">
        <v>33.319999694824219</v>
      </c>
      <c r="CD36">
        <v>87.660354614257813</v>
      </c>
      <c r="CE36">
        <v>27.10000038146973</v>
      </c>
      <c r="CF36">
        <v>91.90000152587892</v>
      </c>
      <c r="CG36">
        <v>77.930000305175781</v>
      </c>
      <c r="CH36">
        <v>29.20999908447266</v>
      </c>
      <c r="CI36">
        <v>75.056869506835938</v>
      </c>
      <c r="CJ36">
        <v>91.919998168945327</v>
      </c>
      <c r="CK36">
        <v>132.7200012207031</v>
      </c>
      <c r="CL36">
        <v>112.4499969482422</v>
      </c>
      <c r="CM36">
        <v>95.690002441406236</v>
      </c>
      <c r="CN36">
        <v>89.050003051757813</v>
      </c>
      <c r="CO36">
        <v>100.9300003051758</v>
      </c>
      <c r="CP36">
        <v>90.360000610351563</v>
      </c>
      <c r="CQ36">
        <v>51.409999847412109</v>
      </c>
      <c r="CR36">
        <v>139.17999267578119</v>
      </c>
      <c r="CS36">
        <v>227.57000732421881</v>
      </c>
      <c r="CT36">
        <v>80.010002136230469</v>
      </c>
      <c r="CU36">
        <v>41.959999084472663</v>
      </c>
      <c r="CV36">
        <v>77.650001525878906</v>
      </c>
      <c r="CW36">
        <v>147.55000305175781</v>
      </c>
      <c r="CX36">
        <v>231.32000732421881</v>
      </c>
      <c r="CY36">
        <v>58.680000305175781</v>
      </c>
      <c r="CZ36">
        <v>138.0299987792969</v>
      </c>
      <c r="DA36">
        <v>80.529998779296875</v>
      </c>
      <c r="DB36">
        <v>19341.830078125</v>
      </c>
      <c r="DC36">
        <v>17.89999961853027</v>
      </c>
      <c r="DD36">
        <v>0.51706039252026625</v>
      </c>
      <c r="DE36">
        <v>0.722030268479943</v>
      </c>
      <c r="DF36">
        <v>2.0758549767626175</v>
      </c>
      <c r="DG36">
        <v>1.7480874710532737</v>
      </c>
      <c r="DH36">
        <v>1.256950199394113</v>
      </c>
      <c r="DI36">
        <v>0.10127300541808323</v>
      </c>
      <c r="DJ36">
        <v>2.8911386220232522</v>
      </c>
      <c r="DK36">
        <v>2.8442694819173062</v>
      </c>
      <c r="DL36">
        <v>0.37789679470977727</v>
      </c>
      <c r="DM36">
        <v>2.6176157468472114</v>
      </c>
      <c r="DN36">
        <v>0.10526107191015559</v>
      </c>
      <c r="DO36">
        <v>305.21000671386719</v>
      </c>
      <c r="DP36">
        <v>738.53001022338867</v>
      </c>
    </row>
    <row r="37" spans="1:120" x14ac:dyDescent="0.25">
      <c r="A37" s="1">
        <v>45681</v>
      </c>
      <c r="B37">
        <v>40.759998321533203</v>
      </c>
      <c r="C37">
        <v>62.330001831054688</v>
      </c>
      <c r="D37">
        <v>40.389999389648438</v>
      </c>
      <c r="E37">
        <v>49.299999237060547</v>
      </c>
      <c r="F37">
        <v>66.769996643066406</v>
      </c>
      <c r="G37">
        <v>12.44999980926514</v>
      </c>
      <c r="H37">
        <v>39.939998626708977</v>
      </c>
      <c r="I37">
        <v>27.14999961853027</v>
      </c>
      <c r="J37">
        <v>22.270000457763668</v>
      </c>
      <c r="K37">
        <v>443.45840454101563</v>
      </c>
      <c r="L37">
        <v>85.360000610351563</v>
      </c>
      <c r="M37">
        <v>35.296001434326172</v>
      </c>
      <c r="N37">
        <v>26.120000839233398</v>
      </c>
      <c r="O37">
        <v>37.950000762939453</v>
      </c>
      <c r="P37">
        <v>61.729999542236328</v>
      </c>
      <c r="Q37">
        <v>255.6499938964844</v>
      </c>
      <c r="R37">
        <v>127.3199996948242</v>
      </c>
      <c r="S37">
        <v>155.66999816894531</v>
      </c>
      <c r="T37">
        <v>137.30000305175781</v>
      </c>
      <c r="U37">
        <v>30.260000228881839</v>
      </c>
      <c r="V37">
        <v>91.909820556640625</v>
      </c>
      <c r="W37">
        <v>103.84999847412109</v>
      </c>
      <c r="X37">
        <v>51.900001525878913</v>
      </c>
      <c r="Y37">
        <v>63.869998931884773</v>
      </c>
      <c r="Z37">
        <v>65.400001525878906</v>
      </c>
      <c r="AA37">
        <v>130.16999816894531</v>
      </c>
      <c r="AB37">
        <v>96.040000915527344</v>
      </c>
      <c r="AC37">
        <v>119.0699996948242</v>
      </c>
      <c r="AD37">
        <v>46.569999694824219</v>
      </c>
      <c r="AE37">
        <v>108.7600021362305</v>
      </c>
      <c r="AF37">
        <v>196.1499938964844</v>
      </c>
      <c r="AG37">
        <v>106.2600021362305</v>
      </c>
      <c r="AH37">
        <v>193.78999328613281</v>
      </c>
      <c r="AI37">
        <v>415.489990234375</v>
      </c>
      <c r="AJ37">
        <v>228.69000244140619</v>
      </c>
      <c r="AK37">
        <v>168.2799987792969</v>
      </c>
      <c r="AL37">
        <v>300.73001098632813</v>
      </c>
      <c r="AM37">
        <v>72.089996337890625</v>
      </c>
      <c r="AN37">
        <v>26.25</v>
      </c>
      <c r="AO37">
        <v>70.610000610351563</v>
      </c>
      <c r="AP37">
        <v>113.3300018310547</v>
      </c>
      <c r="AQ37">
        <v>62.220001220703118</v>
      </c>
      <c r="AR37">
        <v>56.840000152587891</v>
      </c>
      <c r="AS37">
        <v>63.330001831054688</v>
      </c>
      <c r="AT37">
        <v>353.6199951171875</v>
      </c>
      <c r="AU37">
        <v>130.88999938964841</v>
      </c>
      <c r="AV37">
        <v>223.00999450683591</v>
      </c>
      <c r="AW37">
        <v>88.44000244140625</v>
      </c>
      <c r="AX37">
        <v>298.01998901367188</v>
      </c>
      <c r="AY37">
        <v>290.17999267578119</v>
      </c>
      <c r="AZ37">
        <v>11.810000419616699</v>
      </c>
      <c r="BA37">
        <v>69.040000915527344</v>
      </c>
      <c r="BB37">
        <v>46.75</v>
      </c>
      <c r="BC37">
        <v>53.612800598144531</v>
      </c>
      <c r="BD37">
        <v>20.379999160766602</v>
      </c>
      <c r="BE37">
        <v>54.069999694824219</v>
      </c>
      <c r="BF37">
        <v>67.75</v>
      </c>
      <c r="BG37">
        <v>40.790000915527337</v>
      </c>
      <c r="BH37">
        <v>84.760002136230469</v>
      </c>
      <c r="BI37">
        <v>48.659999847412109</v>
      </c>
      <c r="BJ37">
        <v>122.2099990844727</v>
      </c>
      <c r="BK37">
        <v>63.169998168945313</v>
      </c>
      <c r="BL37">
        <v>71.330001831054688</v>
      </c>
      <c r="BM37">
        <v>31.409999847412109</v>
      </c>
      <c r="BN37">
        <v>29.489999771118161</v>
      </c>
      <c r="BO37">
        <v>529.6300048828125</v>
      </c>
      <c r="BP37">
        <v>94.010002136230483</v>
      </c>
      <c r="BQ37">
        <v>184.1000061035156</v>
      </c>
      <c r="BR37">
        <v>60.889999389648438</v>
      </c>
      <c r="BS37">
        <v>182.19000244140619</v>
      </c>
      <c r="BT37">
        <v>81.616806030273438</v>
      </c>
      <c r="BU37">
        <v>33.790000915527337</v>
      </c>
      <c r="BV37">
        <v>127.379997253418</v>
      </c>
      <c r="BW37">
        <v>61.419998168945313</v>
      </c>
      <c r="BX37">
        <v>261.52999877929688</v>
      </c>
      <c r="BY37">
        <v>44.400001525878913</v>
      </c>
      <c r="BZ37">
        <v>94.5</v>
      </c>
      <c r="CA37">
        <v>70.980934143066406</v>
      </c>
      <c r="CB37">
        <v>607.969970703125</v>
      </c>
      <c r="CC37">
        <v>33.650001525878913</v>
      </c>
      <c r="CD37">
        <v>86.637237548828125</v>
      </c>
      <c r="CE37">
        <v>30.530000686645511</v>
      </c>
      <c r="CF37">
        <v>90.940002441406236</v>
      </c>
      <c r="CG37">
        <v>79.599998474121094</v>
      </c>
      <c r="CH37">
        <v>29.20000076293945</v>
      </c>
      <c r="CI37">
        <v>74.33306884765625</v>
      </c>
      <c r="CJ37">
        <v>90.709999084472656</v>
      </c>
      <c r="CK37">
        <v>133.05999755859381</v>
      </c>
      <c r="CL37">
        <v>111.1699981689453</v>
      </c>
      <c r="CM37">
        <v>95.09999847412108</v>
      </c>
      <c r="CN37">
        <v>89</v>
      </c>
      <c r="CO37">
        <v>100.4100036621094</v>
      </c>
      <c r="CP37">
        <v>91.309997558593764</v>
      </c>
      <c r="CQ37">
        <v>50.849998474121087</v>
      </c>
      <c r="CR37">
        <v>141.07000732421881</v>
      </c>
      <c r="CS37">
        <v>239.30000305175781</v>
      </c>
      <c r="CT37">
        <v>77.900001525878906</v>
      </c>
      <c r="CU37">
        <v>41.549999237060547</v>
      </c>
      <c r="CV37">
        <v>79.489997863769531</v>
      </c>
      <c r="CW37">
        <v>144.30999755859381</v>
      </c>
      <c r="CX37">
        <v>230.00999450683591</v>
      </c>
      <c r="CY37">
        <v>60.689998626708977</v>
      </c>
      <c r="CZ37">
        <v>140.74000549316409</v>
      </c>
      <c r="DA37">
        <v>80.330001831054688</v>
      </c>
      <c r="DB37">
        <v>19954.30078125</v>
      </c>
      <c r="DC37">
        <v>14.85000038146973</v>
      </c>
      <c r="DD37">
        <v>0.5417282969292766</v>
      </c>
      <c r="DE37">
        <v>0.73780442702994242</v>
      </c>
      <c r="DF37">
        <v>2.1440219032408963</v>
      </c>
      <c r="DG37">
        <v>1.7870811336333705</v>
      </c>
      <c r="DH37">
        <v>1.3313434253982834</v>
      </c>
      <c r="DI37">
        <v>0.10252151394742284</v>
      </c>
      <c r="DJ37">
        <v>2.9526314505966349</v>
      </c>
      <c r="DK37">
        <v>3.0718870136640595</v>
      </c>
      <c r="DL37">
        <v>0.37615345076488449</v>
      </c>
      <c r="DM37">
        <v>2.7016578559565181</v>
      </c>
      <c r="DN37">
        <v>0.10619988369537617</v>
      </c>
      <c r="DO37">
        <v>301.69999694824224</v>
      </c>
      <c r="DP37">
        <v>750.23000335693359</v>
      </c>
    </row>
    <row r="38" spans="1:120" x14ac:dyDescent="0.25">
      <c r="A38" s="1">
        <v>45680</v>
      </c>
      <c r="B38">
        <v>40.810001373291023</v>
      </c>
      <c r="C38">
        <v>62.689998626708977</v>
      </c>
      <c r="D38">
        <v>39.930000305175781</v>
      </c>
      <c r="E38">
        <v>48.990001678466797</v>
      </c>
      <c r="F38">
        <v>66.709999084472656</v>
      </c>
      <c r="G38">
        <v>12.47500038146973</v>
      </c>
      <c r="H38">
        <v>39.450000762939453</v>
      </c>
      <c r="I38">
        <v>27.129999160766602</v>
      </c>
      <c r="J38">
        <v>22.260000228881839</v>
      </c>
      <c r="K38">
        <v>444.716552734375</v>
      </c>
      <c r="L38">
        <v>84.110000610351563</v>
      </c>
      <c r="M38">
        <v>35.439998626708977</v>
      </c>
      <c r="N38">
        <v>26.469999313354489</v>
      </c>
      <c r="O38">
        <v>37.5</v>
      </c>
      <c r="P38">
        <v>61.560001373291023</v>
      </c>
      <c r="Q38">
        <v>254.07000732421881</v>
      </c>
      <c r="R38">
        <v>127.7900009155273</v>
      </c>
      <c r="S38">
        <v>155.19999694824219</v>
      </c>
      <c r="T38">
        <v>138.25</v>
      </c>
      <c r="U38">
        <v>30.020000457763668</v>
      </c>
      <c r="V38">
        <v>91.720962524414063</v>
      </c>
      <c r="W38">
        <v>104.2900009155273</v>
      </c>
      <c r="X38">
        <v>51.939998626708977</v>
      </c>
      <c r="Y38">
        <v>63.909999847412109</v>
      </c>
      <c r="Z38">
        <v>65.489997863769531</v>
      </c>
      <c r="AA38">
        <v>130.1000061035156</v>
      </c>
      <c r="AB38">
        <v>96.300003051757798</v>
      </c>
      <c r="AC38">
        <v>119.3199996948242</v>
      </c>
      <c r="AD38">
        <v>47.119998931884773</v>
      </c>
      <c r="AE38">
        <v>109.7799987792969</v>
      </c>
      <c r="AF38">
        <v>196.52000427246091</v>
      </c>
      <c r="AG38">
        <v>106.65000152587891</v>
      </c>
      <c r="AH38">
        <v>193.94999694824219</v>
      </c>
      <c r="AI38">
        <v>417.260009765625</v>
      </c>
      <c r="AJ38">
        <v>229.33000183105469</v>
      </c>
      <c r="AK38">
        <v>168.19999694824219</v>
      </c>
      <c r="AL38">
        <v>302.92001342773438</v>
      </c>
      <c r="AM38">
        <v>72.120002746582031</v>
      </c>
      <c r="AN38">
        <v>26.270000457763668</v>
      </c>
      <c r="AO38">
        <v>70.330001831054688</v>
      </c>
      <c r="AP38">
        <v>113</v>
      </c>
      <c r="AQ38">
        <v>61.950000762939453</v>
      </c>
      <c r="AR38">
        <v>56.689998626708977</v>
      </c>
      <c r="AS38">
        <v>62.860000610351563</v>
      </c>
      <c r="AT38">
        <v>355.6099853515625</v>
      </c>
      <c r="AU38">
        <v>130.97999572753909</v>
      </c>
      <c r="AV38">
        <v>223.7799987792969</v>
      </c>
      <c r="AW38">
        <v>88.69000244140625</v>
      </c>
      <c r="AX38">
        <v>298.51998901367188</v>
      </c>
      <c r="AY38">
        <v>290.989990234375</v>
      </c>
      <c r="AZ38">
        <v>11.69999980926514</v>
      </c>
      <c r="BA38">
        <v>69.239997863769531</v>
      </c>
      <c r="BB38">
        <v>46.630001068115227</v>
      </c>
      <c r="BC38">
        <v>53.370899200439453</v>
      </c>
      <c r="BD38">
        <v>20.190000534057621</v>
      </c>
      <c r="BE38">
        <v>53.970001220703118</v>
      </c>
      <c r="BF38">
        <v>68.339996337890625</v>
      </c>
      <c r="BG38">
        <v>40.830001831054688</v>
      </c>
      <c r="BH38">
        <v>84.790000915527344</v>
      </c>
      <c r="BI38">
        <v>48.5</v>
      </c>
      <c r="BJ38">
        <v>123.2900009155273</v>
      </c>
      <c r="BK38">
        <v>64.540000915527344</v>
      </c>
      <c r="BL38">
        <v>71.550003051757813</v>
      </c>
      <c r="BM38">
        <v>31.860000610351559</v>
      </c>
      <c r="BN38">
        <v>29.639999389648441</v>
      </c>
      <c r="BO38">
        <v>532.6400146484375</v>
      </c>
      <c r="BP38">
        <v>94.489997863769517</v>
      </c>
      <c r="BQ38">
        <v>184.61000061035159</v>
      </c>
      <c r="BR38">
        <v>60.549999237060547</v>
      </c>
      <c r="BS38">
        <v>182.3500061035156</v>
      </c>
      <c r="BT38">
        <v>81.567123413085938</v>
      </c>
      <c r="BU38">
        <v>33.090000152587891</v>
      </c>
      <c r="BV38">
        <v>126.75</v>
      </c>
      <c r="BW38">
        <v>60.909999847412109</v>
      </c>
      <c r="BX38">
        <v>266.85000610351563</v>
      </c>
      <c r="BY38">
        <v>43.599998474121087</v>
      </c>
      <c r="BZ38">
        <v>95.209999084472656</v>
      </c>
      <c r="CA38">
        <v>70.721290588378906</v>
      </c>
      <c r="CB38">
        <v>609.75</v>
      </c>
      <c r="CC38">
        <v>33.529998779296882</v>
      </c>
      <c r="CD38">
        <v>86.249847412109375</v>
      </c>
      <c r="CE38">
        <v>30.979999542236332</v>
      </c>
      <c r="CF38">
        <v>90.949996948242202</v>
      </c>
      <c r="CG38">
        <v>79.209999084472656</v>
      </c>
      <c r="CH38">
        <v>29.379999160766602</v>
      </c>
      <c r="CI38">
        <v>74.114944458007813</v>
      </c>
      <c r="CJ38">
        <v>90.40000152587892</v>
      </c>
      <c r="CK38">
        <v>133</v>
      </c>
      <c r="CL38">
        <v>111.9100036621094</v>
      </c>
      <c r="CM38">
        <v>94.629997253417955</v>
      </c>
      <c r="CN38">
        <v>89.230003356933594</v>
      </c>
      <c r="CO38">
        <v>99.510002136230483</v>
      </c>
      <c r="CP38">
        <v>92.199996948242202</v>
      </c>
      <c r="CQ38">
        <v>50.700000762939453</v>
      </c>
      <c r="CR38">
        <v>141.66999816894531</v>
      </c>
      <c r="CS38">
        <v>241.82000732421881</v>
      </c>
      <c r="CT38">
        <v>77.5</v>
      </c>
      <c r="CU38">
        <v>41.430000305175781</v>
      </c>
      <c r="CV38">
        <v>78.69000244140625</v>
      </c>
      <c r="CW38">
        <v>144.08000183105469</v>
      </c>
      <c r="CX38">
        <v>231.41999816894531</v>
      </c>
      <c r="CY38">
        <v>60.810001373291023</v>
      </c>
      <c r="CZ38">
        <v>142.69999694824219</v>
      </c>
      <c r="DA38">
        <v>80.139999389648438</v>
      </c>
      <c r="DB38">
        <v>20053.6796875</v>
      </c>
      <c r="DC38">
        <v>15.02000045776367</v>
      </c>
      <c r="DD38">
        <v>0.5426928516550219</v>
      </c>
      <c r="DE38">
        <v>0.74019983500335573</v>
      </c>
      <c r="DF38">
        <v>2.1513793056515267</v>
      </c>
      <c r="DG38">
        <v>1.8009513610214136</v>
      </c>
      <c r="DH38">
        <v>1.3462706674659837</v>
      </c>
      <c r="DI38">
        <v>0.10281262587406147</v>
      </c>
      <c r="DJ38">
        <v>2.9860644925025204</v>
      </c>
      <c r="DK38">
        <v>3.1202581590221783</v>
      </c>
      <c r="DL38">
        <v>0.37610496405257021</v>
      </c>
      <c r="DM38">
        <v>2.7149946323963272</v>
      </c>
      <c r="DN38">
        <v>0.10678158924184232</v>
      </c>
      <c r="DO38">
        <v>300.27000427246094</v>
      </c>
      <c r="DP38">
        <v>754.84000778198242</v>
      </c>
    </row>
    <row r="39" spans="1:120" x14ac:dyDescent="0.25">
      <c r="A39" s="1">
        <v>45679</v>
      </c>
      <c r="B39">
        <v>40.639999389648438</v>
      </c>
      <c r="C39">
        <v>62.060001373291023</v>
      </c>
      <c r="D39">
        <v>40.240001678466797</v>
      </c>
      <c r="E39">
        <v>48.869998931884773</v>
      </c>
      <c r="F39">
        <v>66.94000244140625</v>
      </c>
      <c r="G39">
        <v>12.22999954223633</v>
      </c>
      <c r="H39">
        <v>39.209999084472663</v>
      </c>
      <c r="I39">
        <v>27</v>
      </c>
      <c r="J39">
        <v>22.340000152587891</v>
      </c>
      <c r="K39">
        <v>440.62265014648438</v>
      </c>
      <c r="L39">
        <v>84.550003051757813</v>
      </c>
      <c r="M39">
        <v>35.546001434326172</v>
      </c>
      <c r="N39">
        <v>26.54000091552734</v>
      </c>
      <c r="O39">
        <v>37.529998779296882</v>
      </c>
      <c r="P39">
        <v>61.200000762939453</v>
      </c>
      <c r="Q39">
        <v>254.42999267578119</v>
      </c>
      <c r="R39">
        <v>127.01999664306641</v>
      </c>
      <c r="S39">
        <v>153.9700012207031</v>
      </c>
      <c r="T39">
        <v>136.28999328613281</v>
      </c>
      <c r="U39">
        <v>30.120000839233398</v>
      </c>
      <c r="V39">
        <v>91.959518432617202</v>
      </c>
      <c r="W39">
        <v>104.11000061035161</v>
      </c>
      <c r="X39">
        <v>51.060001373291023</v>
      </c>
      <c r="Y39">
        <v>63.25</v>
      </c>
      <c r="Z39">
        <v>65.480003356933594</v>
      </c>
      <c r="AA39">
        <v>129.8699951171875</v>
      </c>
      <c r="AB39">
        <v>96.430000305175781</v>
      </c>
      <c r="AC39">
        <v>118.9199981689453</v>
      </c>
      <c r="AD39">
        <v>47.349998474121087</v>
      </c>
      <c r="AE39">
        <v>109.7200012207031</v>
      </c>
      <c r="AF39">
        <v>195.4100036621094</v>
      </c>
      <c r="AG39">
        <v>106.13999938964839</v>
      </c>
      <c r="AH39">
        <v>192.6499938964844</v>
      </c>
      <c r="AI39">
        <v>415.6099853515625</v>
      </c>
      <c r="AJ39">
        <v>228.28999328613281</v>
      </c>
      <c r="AK39">
        <v>167.75999450683591</v>
      </c>
      <c r="AL39">
        <v>300.98001098632813</v>
      </c>
      <c r="AM39">
        <v>71.410003662109375</v>
      </c>
      <c r="AN39">
        <v>26.479999542236332</v>
      </c>
      <c r="AO39">
        <v>69.910003662109375</v>
      </c>
      <c r="AP39">
        <v>114.0299987792969</v>
      </c>
      <c r="AQ39">
        <v>62.200000762939453</v>
      </c>
      <c r="AR39">
        <v>57.020000457763672</v>
      </c>
      <c r="AS39">
        <v>63.090000152587891</v>
      </c>
      <c r="AT39">
        <v>354.29000854492188</v>
      </c>
      <c r="AU39">
        <v>129.75999450683591</v>
      </c>
      <c r="AV39">
        <v>221.97999572753909</v>
      </c>
      <c r="AW39">
        <v>88.430000305175781</v>
      </c>
      <c r="AX39">
        <v>296.83999633789063</v>
      </c>
      <c r="AY39">
        <v>290.989990234375</v>
      </c>
      <c r="AZ39">
        <v>11.510000228881839</v>
      </c>
      <c r="BA39">
        <v>68.830001831054688</v>
      </c>
      <c r="BB39">
        <v>46.380001068115227</v>
      </c>
      <c r="BC39">
        <v>53.360000610351563</v>
      </c>
      <c r="BD39">
        <v>19.909999847412109</v>
      </c>
      <c r="BE39">
        <v>53.389999389648438</v>
      </c>
      <c r="BF39">
        <v>68.389999389648438</v>
      </c>
      <c r="BG39">
        <v>40.819999694824219</v>
      </c>
      <c r="BH39">
        <v>83.540000915527344</v>
      </c>
      <c r="BI39">
        <v>48.119998931884773</v>
      </c>
      <c r="BJ39">
        <v>122.6800003051758</v>
      </c>
      <c r="BK39">
        <v>64.980003356933594</v>
      </c>
      <c r="BL39">
        <v>70.319999694824219</v>
      </c>
      <c r="BM39">
        <v>31.690000534057621</v>
      </c>
      <c r="BN39">
        <v>29.64999961853027</v>
      </c>
      <c r="BO39">
        <v>531.510009765625</v>
      </c>
      <c r="BP39">
        <v>94.360000610351563</v>
      </c>
      <c r="BQ39">
        <v>183.7200012207031</v>
      </c>
      <c r="BR39">
        <v>60.319999694824219</v>
      </c>
      <c r="BS39">
        <v>181.49000549316409</v>
      </c>
      <c r="BT39">
        <v>81.567123413085938</v>
      </c>
      <c r="BU39">
        <v>33.220001220703118</v>
      </c>
      <c r="BV39">
        <v>126.4100036621094</v>
      </c>
      <c r="BW39">
        <v>60.389999389648438</v>
      </c>
      <c r="BX39">
        <v>267.17001342773438</v>
      </c>
      <c r="BY39">
        <v>43.529998779296882</v>
      </c>
      <c r="BZ39">
        <v>94.809997558593764</v>
      </c>
      <c r="CA39">
        <v>70.751251220703125</v>
      </c>
      <c r="CB39">
        <v>606.44000244140625</v>
      </c>
      <c r="CC39">
        <v>32.569999694824219</v>
      </c>
      <c r="CD39">
        <v>86.925300598144531</v>
      </c>
      <c r="CE39">
        <v>30.35000038146973</v>
      </c>
      <c r="CF39">
        <v>90.639999389648438</v>
      </c>
      <c r="CG39">
        <v>80.430000305175781</v>
      </c>
      <c r="CH39">
        <v>29.389999389648441</v>
      </c>
      <c r="CI39">
        <v>74.362815856933594</v>
      </c>
      <c r="CJ39">
        <v>89.739997863769531</v>
      </c>
      <c r="CK39">
        <v>132.00999450683591</v>
      </c>
      <c r="CL39">
        <v>111.5299987792969</v>
      </c>
      <c r="CM39">
        <v>94.290000915527344</v>
      </c>
      <c r="CN39">
        <v>88.739997863769531</v>
      </c>
      <c r="CO39">
        <v>99.25</v>
      </c>
      <c r="CP39">
        <v>91.779998779296875</v>
      </c>
      <c r="CQ39">
        <v>50.409999847412109</v>
      </c>
      <c r="CR39">
        <v>140.25</v>
      </c>
      <c r="CS39">
        <v>241.38999938964841</v>
      </c>
      <c r="CT39">
        <v>77.220001220703125</v>
      </c>
      <c r="CU39">
        <v>41.099998474121087</v>
      </c>
      <c r="CV39">
        <v>78.319999694824219</v>
      </c>
      <c r="CW39">
        <v>142.17999267578119</v>
      </c>
      <c r="CX39">
        <v>230.0299987792969</v>
      </c>
      <c r="CY39">
        <v>60.419998168945313</v>
      </c>
      <c r="CZ39">
        <v>142.46000671386719</v>
      </c>
      <c r="DA39">
        <v>79.150001525878906</v>
      </c>
      <c r="DB39">
        <v>20009.33984375</v>
      </c>
      <c r="DC39">
        <v>15.10000038146973</v>
      </c>
      <c r="DD39">
        <v>0.54316563840395271</v>
      </c>
      <c r="DE39">
        <v>0.74251177277832869</v>
      </c>
      <c r="DF39">
        <v>2.1573319414423651</v>
      </c>
      <c r="DG39">
        <v>1.7941107584744451</v>
      </c>
      <c r="DH39">
        <v>1.340046938008788</v>
      </c>
      <c r="DI39">
        <v>0.10233494018113888</v>
      </c>
      <c r="DJ39">
        <v>2.9788914159926811</v>
      </c>
      <c r="DK39">
        <v>3.1260035686833216</v>
      </c>
      <c r="DL39">
        <v>0.37644283419148294</v>
      </c>
      <c r="DM39">
        <v>2.7303485168247095</v>
      </c>
      <c r="DN39">
        <v>0.10611956442731954</v>
      </c>
      <c r="DO39">
        <v>297.71999359130854</v>
      </c>
      <c r="DP39">
        <v>750.81999588012695</v>
      </c>
    </row>
    <row r="40" spans="1:120" x14ac:dyDescent="0.25">
      <c r="A40" s="1">
        <v>45678</v>
      </c>
      <c r="B40">
        <v>40.080001831054688</v>
      </c>
      <c r="C40">
        <v>61.5</v>
      </c>
      <c r="D40">
        <v>40.590000152587891</v>
      </c>
      <c r="E40">
        <v>48.369998931884773</v>
      </c>
      <c r="F40">
        <v>66.220001220703125</v>
      </c>
      <c r="G40">
        <v>12.11999988555908</v>
      </c>
      <c r="H40">
        <v>40.340000152587891</v>
      </c>
      <c r="I40">
        <v>27.229999542236332</v>
      </c>
      <c r="J40">
        <v>22.360000610351559</v>
      </c>
      <c r="K40">
        <v>439.44442749023438</v>
      </c>
      <c r="L40">
        <v>84.599998474121094</v>
      </c>
      <c r="M40">
        <v>35.869998931884773</v>
      </c>
      <c r="N40">
        <v>26.70999908447266</v>
      </c>
      <c r="O40">
        <v>37.610000610351563</v>
      </c>
      <c r="P40">
        <v>62.25</v>
      </c>
      <c r="Q40">
        <v>253.1300048828125</v>
      </c>
      <c r="R40">
        <v>125.76999664306641</v>
      </c>
      <c r="S40">
        <v>153.72999572753909</v>
      </c>
      <c r="T40">
        <v>136.1000061035156</v>
      </c>
      <c r="U40">
        <v>30.469999313354489</v>
      </c>
      <c r="V40">
        <v>92.198066711425781</v>
      </c>
      <c r="W40">
        <v>101.9499969482422</v>
      </c>
      <c r="X40">
        <v>51.029998779296882</v>
      </c>
      <c r="Y40">
        <v>63.080001831054688</v>
      </c>
      <c r="Z40">
        <v>65.800003051757813</v>
      </c>
      <c r="AA40">
        <v>130.94000244140619</v>
      </c>
      <c r="AB40">
        <v>96.629997253417955</v>
      </c>
      <c r="AC40">
        <v>119.9599990844727</v>
      </c>
      <c r="AD40">
        <v>46.610000610351563</v>
      </c>
      <c r="AE40">
        <v>109.1999969482422</v>
      </c>
      <c r="AF40">
        <v>195.6600036621094</v>
      </c>
      <c r="AG40">
        <v>104.8399963378906</v>
      </c>
      <c r="AH40">
        <v>193.7799987792969</v>
      </c>
      <c r="AI40">
        <v>409.760009765625</v>
      </c>
      <c r="AJ40">
        <v>229.78999328613281</v>
      </c>
      <c r="AK40">
        <v>169.3999938964844</v>
      </c>
      <c r="AL40">
        <v>301.77999877929688</v>
      </c>
      <c r="AM40">
        <v>71.860000610351563</v>
      </c>
      <c r="AN40">
        <v>26.809999465942379</v>
      </c>
      <c r="AO40">
        <v>70.540000915527344</v>
      </c>
      <c r="AP40">
        <v>114.870002746582</v>
      </c>
      <c r="AQ40">
        <v>63.130001068115227</v>
      </c>
      <c r="AR40">
        <v>57.400001525878913</v>
      </c>
      <c r="AS40">
        <v>63.849998474121087</v>
      </c>
      <c r="AT40">
        <v>348.52999877929688</v>
      </c>
      <c r="AU40">
        <v>130.32000732421881</v>
      </c>
      <c r="AV40">
        <v>220.77000427246091</v>
      </c>
      <c r="AW40">
        <v>88.029998779296875</v>
      </c>
      <c r="AX40">
        <v>294.45999145507813</v>
      </c>
      <c r="AY40">
        <v>299.6199951171875</v>
      </c>
      <c r="AZ40">
        <v>11.69999980926514</v>
      </c>
      <c r="BA40">
        <v>69.080001831054688</v>
      </c>
      <c r="BB40">
        <v>46.840000152587891</v>
      </c>
      <c r="BC40">
        <v>52.419998168945313</v>
      </c>
      <c r="BD40">
        <v>20.370000839233398</v>
      </c>
      <c r="BE40">
        <v>53.479999542236328</v>
      </c>
      <c r="BF40">
        <v>68.75</v>
      </c>
      <c r="BG40">
        <v>40.799999237060547</v>
      </c>
      <c r="BH40">
        <v>84.019996643066406</v>
      </c>
      <c r="BI40">
        <v>47.580001831054688</v>
      </c>
      <c r="BJ40">
        <v>123.0699996948242</v>
      </c>
      <c r="BK40">
        <v>64.519996643066406</v>
      </c>
      <c r="BL40">
        <v>70.209999084472656</v>
      </c>
      <c r="BM40">
        <v>32.009998321533203</v>
      </c>
      <c r="BN40">
        <v>30.239999771118161</v>
      </c>
      <c r="BO40">
        <v>524.79998779296875</v>
      </c>
      <c r="BP40">
        <v>93.709999084472656</v>
      </c>
      <c r="BQ40">
        <v>182.13999938964841</v>
      </c>
      <c r="BR40">
        <v>60.130001068115227</v>
      </c>
      <c r="BS40">
        <v>182.1300048828125</v>
      </c>
      <c r="BT40">
        <v>81.586997985839844</v>
      </c>
      <c r="BU40">
        <v>33.520000457763672</v>
      </c>
      <c r="BV40">
        <v>124.6600036621094</v>
      </c>
      <c r="BW40">
        <v>61.470001220703118</v>
      </c>
      <c r="BX40">
        <v>262.3900146484375</v>
      </c>
      <c r="BY40">
        <v>43.619998931884773</v>
      </c>
      <c r="BZ40">
        <v>93.879997253417955</v>
      </c>
      <c r="CA40">
        <v>71.460258483886719</v>
      </c>
      <c r="CB40">
        <v>603.04998779296875</v>
      </c>
      <c r="CC40">
        <v>33.669998168945313</v>
      </c>
      <c r="CD40">
        <v>87.382225036621094</v>
      </c>
      <c r="CE40">
        <v>29.180000305175781</v>
      </c>
      <c r="CF40">
        <v>90.699996948242202</v>
      </c>
      <c r="CG40">
        <v>81.110000610351563</v>
      </c>
      <c r="CH40">
        <v>29.340000152587891</v>
      </c>
      <c r="CI40">
        <v>74.729667663574219</v>
      </c>
      <c r="CJ40">
        <v>91.330001831054673</v>
      </c>
      <c r="CK40">
        <v>132.94000244140619</v>
      </c>
      <c r="CL40">
        <v>111.5400009155273</v>
      </c>
      <c r="CM40">
        <v>94.379997253417955</v>
      </c>
      <c r="CN40">
        <v>89.459999084472656</v>
      </c>
      <c r="CO40">
        <v>98.269996643066406</v>
      </c>
      <c r="CP40">
        <v>93.480003356933594</v>
      </c>
      <c r="CQ40">
        <v>50.650001525878913</v>
      </c>
      <c r="CR40">
        <v>140.58000183105469</v>
      </c>
      <c r="CS40">
        <v>236.05999755859381</v>
      </c>
      <c r="CT40">
        <v>77.599998474121094</v>
      </c>
      <c r="CU40">
        <v>41.830001831054688</v>
      </c>
      <c r="CV40">
        <v>80.050003051757813</v>
      </c>
      <c r="CW40">
        <v>142.5</v>
      </c>
      <c r="CX40">
        <v>230.8999938964844</v>
      </c>
      <c r="CY40">
        <v>61.209999084472663</v>
      </c>
      <c r="CZ40">
        <v>143.77000427246091</v>
      </c>
      <c r="DA40">
        <v>79.839996337890625</v>
      </c>
      <c r="DB40">
        <v>19756.779296875</v>
      </c>
      <c r="DC40">
        <v>15.060000419616699</v>
      </c>
      <c r="DD40">
        <v>0.53582742704503694</v>
      </c>
      <c r="DE40">
        <v>0.73797155530570979</v>
      </c>
      <c r="DF40">
        <v>2.1145629701046476</v>
      </c>
      <c r="DG40">
        <v>1.7814640475353629</v>
      </c>
      <c r="DH40">
        <v>1.3137371630776649</v>
      </c>
      <c r="DI40">
        <v>0.10198159563036652</v>
      </c>
      <c r="DJ40">
        <v>2.975515443772689</v>
      </c>
      <c r="DK40">
        <v>3.04201033763316</v>
      </c>
      <c r="DL40">
        <v>0.3810463443123745</v>
      </c>
      <c r="DM40">
        <v>2.6744166604610502</v>
      </c>
      <c r="DN40">
        <v>0.10757317985610819</v>
      </c>
      <c r="DO40">
        <v>300.15000152587891</v>
      </c>
      <c r="DP40">
        <v>747.64999389648449</v>
      </c>
    </row>
    <row r="41" spans="1:120" x14ac:dyDescent="0.25">
      <c r="A41" s="1">
        <v>45674</v>
      </c>
      <c r="B41">
        <v>39.459999084472663</v>
      </c>
      <c r="C41">
        <v>59.610000610351563</v>
      </c>
      <c r="D41">
        <v>40.049999237060547</v>
      </c>
      <c r="E41">
        <v>48.090000152587891</v>
      </c>
      <c r="F41">
        <v>64.739997863769531</v>
      </c>
      <c r="G41">
        <v>11.670000076293951</v>
      </c>
      <c r="H41">
        <v>39.830001831054688</v>
      </c>
      <c r="I41">
        <v>27.25</v>
      </c>
      <c r="J41">
        <v>22.469999313354489</v>
      </c>
      <c r="K41">
        <v>434.07241821289063</v>
      </c>
      <c r="L41">
        <v>83.949996948242188</v>
      </c>
      <c r="M41">
        <v>35.5260009765625</v>
      </c>
      <c r="N41">
        <v>26.95999908447266</v>
      </c>
      <c r="O41">
        <v>36.75</v>
      </c>
      <c r="P41">
        <v>61.439998626708977</v>
      </c>
      <c r="Q41">
        <v>249.27000427246091</v>
      </c>
      <c r="R41">
        <v>122.86000061035161</v>
      </c>
      <c r="S41">
        <v>151.49000549316409</v>
      </c>
      <c r="T41">
        <v>132.6499938964844</v>
      </c>
      <c r="U41">
        <v>30.129999160766602</v>
      </c>
      <c r="V41">
        <v>91.889938354492202</v>
      </c>
      <c r="W41">
        <v>100.3199996948242</v>
      </c>
      <c r="X41">
        <v>49.919998168945313</v>
      </c>
      <c r="Y41">
        <v>61.840000152587891</v>
      </c>
      <c r="Z41">
        <v>64.699996948242188</v>
      </c>
      <c r="AA41">
        <v>129.1499938964844</v>
      </c>
      <c r="AB41">
        <v>94.790000915527344</v>
      </c>
      <c r="AC41">
        <v>117.9899978637695</v>
      </c>
      <c r="AD41">
        <v>45.970001220703118</v>
      </c>
      <c r="AE41">
        <v>109.2399978637695</v>
      </c>
      <c r="AF41">
        <v>194.0899963378906</v>
      </c>
      <c r="AG41">
        <v>103.8300018310547</v>
      </c>
      <c r="AH41">
        <v>191.47999572753909</v>
      </c>
      <c r="AI41">
        <v>406.98001098632813</v>
      </c>
      <c r="AJ41">
        <v>225.46000671386719</v>
      </c>
      <c r="AK41">
        <v>166.94999694824219</v>
      </c>
      <c r="AL41">
        <v>294.66000366210938</v>
      </c>
      <c r="AM41">
        <v>70.669998168945313</v>
      </c>
      <c r="AN41">
        <v>26.190000534057621</v>
      </c>
      <c r="AO41">
        <v>69.910003662109375</v>
      </c>
      <c r="AP41">
        <v>114.86000061035161</v>
      </c>
      <c r="AQ41">
        <v>62.069999694824219</v>
      </c>
      <c r="AR41">
        <v>57.290000915527337</v>
      </c>
      <c r="AS41">
        <v>63.069999694824219</v>
      </c>
      <c r="AT41">
        <v>346.91000366210938</v>
      </c>
      <c r="AU41">
        <v>128.75</v>
      </c>
      <c r="AV41">
        <v>217.3500061035156</v>
      </c>
      <c r="AW41">
        <v>86.860000610351563</v>
      </c>
      <c r="AX41">
        <v>292.20999145507813</v>
      </c>
      <c r="AY41">
        <v>299.510009765625</v>
      </c>
      <c r="AZ41">
        <v>11.670000076293951</v>
      </c>
      <c r="BA41">
        <v>67.680000305175781</v>
      </c>
      <c r="BB41">
        <v>46.689998626708977</v>
      </c>
      <c r="BC41">
        <v>51.972198486328118</v>
      </c>
      <c r="BD41">
        <v>20.530000686645511</v>
      </c>
      <c r="BE41">
        <v>52.840000152587891</v>
      </c>
      <c r="BF41">
        <v>67.790000915527344</v>
      </c>
      <c r="BG41">
        <v>40.220001220703118</v>
      </c>
      <c r="BH41">
        <v>82.620002746582031</v>
      </c>
      <c r="BI41">
        <v>47.479999542236328</v>
      </c>
      <c r="BJ41">
        <v>119.5100021362305</v>
      </c>
      <c r="BK41">
        <v>63.639999389648438</v>
      </c>
      <c r="BL41">
        <v>68.699996948242188</v>
      </c>
      <c r="BM41">
        <v>32.430000305175781</v>
      </c>
      <c r="BN41">
        <v>30.479999542236332</v>
      </c>
      <c r="BO41">
        <v>521.739990234375</v>
      </c>
      <c r="BP41">
        <v>92.90000152587892</v>
      </c>
      <c r="BQ41">
        <v>180.69000244140619</v>
      </c>
      <c r="BR41">
        <v>58.259998321533203</v>
      </c>
      <c r="BS41">
        <v>180.03999328613281</v>
      </c>
      <c r="BT41">
        <v>81.55718994140625</v>
      </c>
      <c r="BU41">
        <v>33.009998321533203</v>
      </c>
      <c r="BV41">
        <v>122.2200012207031</v>
      </c>
      <c r="BW41">
        <v>60.709999084472663</v>
      </c>
      <c r="BX41">
        <v>258.25</v>
      </c>
      <c r="BY41">
        <v>43.380001068115227</v>
      </c>
      <c r="BZ41">
        <v>92.449996948242202</v>
      </c>
      <c r="CA41">
        <v>70.699325561523438</v>
      </c>
      <c r="CB41">
        <v>597.58001708984375</v>
      </c>
      <c r="CC41">
        <v>34.389999389648438</v>
      </c>
      <c r="CD41">
        <v>86.607437133789063</v>
      </c>
      <c r="CE41">
        <v>28.030000686645511</v>
      </c>
      <c r="CF41">
        <v>89.849998474121094</v>
      </c>
      <c r="CG41">
        <v>82.519996643066406</v>
      </c>
      <c r="CH41">
        <v>29.719999313354489</v>
      </c>
      <c r="CI41">
        <v>74.035614013671875</v>
      </c>
      <c r="CJ41">
        <v>89.650001525878906</v>
      </c>
      <c r="CK41">
        <v>131.69000244140619</v>
      </c>
      <c r="CL41">
        <v>110.6699981689453</v>
      </c>
      <c r="CM41">
        <v>92.430000305175781</v>
      </c>
      <c r="CN41">
        <v>88.330001831054688</v>
      </c>
      <c r="CO41">
        <v>97.389999389648438</v>
      </c>
      <c r="CP41">
        <v>93.959999084472656</v>
      </c>
      <c r="CQ41">
        <v>50.229999542236328</v>
      </c>
      <c r="CR41">
        <v>137.75</v>
      </c>
      <c r="CS41">
        <v>234.11000061035159</v>
      </c>
      <c r="CT41">
        <v>77.239997863769531</v>
      </c>
      <c r="CU41">
        <v>41.080001831054688</v>
      </c>
      <c r="CV41">
        <v>78.839996337890625</v>
      </c>
      <c r="CW41">
        <v>140.17999267578119</v>
      </c>
      <c r="CX41">
        <v>229.2200012207031</v>
      </c>
      <c r="CY41">
        <v>60.330001831054688</v>
      </c>
      <c r="CZ41">
        <v>145.44999694824219</v>
      </c>
      <c r="DA41">
        <v>78.430000305175781</v>
      </c>
      <c r="DB41">
        <v>19630.19921875</v>
      </c>
      <c r="DC41">
        <v>15.97000026702881</v>
      </c>
      <c r="DD41">
        <v>0.53495802869869402</v>
      </c>
      <c r="DE41">
        <v>0.73395280987394318</v>
      </c>
      <c r="DF41">
        <v>2.12544401539171</v>
      </c>
      <c r="DG41">
        <v>1.7649596229310494</v>
      </c>
      <c r="DH41">
        <v>1.3076503377361224</v>
      </c>
      <c r="DI41">
        <v>9.9752332584088804E-2</v>
      </c>
      <c r="DJ41">
        <v>2.9676334484755578</v>
      </c>
      <c r="DK41">
        <v>3.0309426085596005</v>
      </c>
      <c r="DL41">
        <v>0.37728839697792332</v>
      </c>
      <c r="DM41">
        <v>2.6944466303853156</v>
      </c>
      <c r="DN41">
        <v>0.10931921022561057</v>
      </c>
      <c r="DO41">
        <v>296.25998687744135</v>
      </c>
      <c r="DP41">
        <v>739.6400032043457</v>
      </c>
    </row>
    <row r="42" spans="1:120" x14ac:dyDescent="0.25">
      <c r="A42" s="1">
        <v>45673</v>
      </c>
      <c r="B42">
        <v>38.880001068115227</v>
      </c>
      <c r="C42">
        <v>58.740001678466797</v>
      </c>
      <c r="D42">
        <v>39.619998931884773</v>
      </c>
      <c r="E42">
        <v>46.610000610351563</v>
      </c>
      <c r="F42">
        <v>64.709999084472656</v>
      </c>
      <c r="G42">
        <v>11.69999980926514</v>
      </c>
      <c r="H42">
        <v>39.630001068115227</v>
      </c>
      <c r="I42">
        <v>27.75</v>
      </c>
      <c r="J42">
        <v>22.569999694824219</v>
      </c>
      <c r="K42">
        <v>430.75534057617188</v>
      </c>
      <c r="L42">
        <v>83.510002136230469</v>
      </c>
      <c r="M42">
        <v>35.512001037597663</v>
      </c>
      <c r="N42">
        <v>27.090000152587891</v>
      </c>
      <c r="O42">
        <v>36.619998931884773</v>
      </c>
      <c r="P42">
        <v>61.009998321533203</v>
      </c>
      <c r="Q42">
        <v>250.6000061035156</v>
      </c>
      <c r="R42">
        <v>121.5299987792969</v>
      </c>
      <c r="S42">
        <v>150.05999755859381</v>
      </c>
      <c r="T42">
        <v>132.96000671386719</v>
      </c>
      <c r="U42">
        <v>29.79000091552734</v>
      </c>
      <c r="V42">
        <v>91.820365905761719</v>
      </c>
      <c r="W42">
        <v>99.34999847412108</v>
      </c>
      <c r="X42">
        <v>49.740001678466797</v>
      </c>
      <c r="Y42">
        <v>61.610000610351563</v>
      </c>
      <c r="Z42">
        <v>64.410003662109375</v>
      </c>
      <c r="AA42">
        <v>128.67999267578119</v>
      </c>
      <c r="AB42">
        <v>94.330001831054673</v>
      </c>
      <c r="AC42">
        <v>117.370002746582</v>
      </c>
      <c r="AD42">
        <v>45.419998168945313</v>
      </c>
      <c r="AE42">
        <v>108.80999755859381</v>
      </c>
      <c r="AF42">
        <v>192.82000732421881</v>
      </c>
      <c r="AG42">
        <v>102.5</v>
      </c>
      <c r="AH42">
        <v>190.1300048828125</v>
      </c>
      <c r="AI42">
        <v>402.04998779296881</v>
      </c>
      <c r="AJ42">
        <v>224.49000549316409</v>
      </c>
      <c r="AK42">
        <v>166.28999328613281</v>
      </c>
      <c r="AL42">
        <v>293.41000366210938</v>
      </c>
      <c r="AM42">
        <v>71.290000915527344</v>
      </c>
      <c r="AN42">
        <v>26.010000228881839</v>
      </c>
      <c r="AO42">
        <v>69.040000915527344</v>
      </c>
      <c r="AP42">
        <v>115.9499969482422</v>
      </c>
      <c r="AQ42">
        <v>61.330001831054688</v>
      </c>
      <c r="AR42">
        <v>57.369998931884773</v>
      </c>
      <c r="AS42">
        <v>62.139999389648438</v>
      </c>
      <c r="AT42">
        <v>342.17999267578119</v>
      </c>
      <c r="AU42">
        <v>127.80999755859381</v>
      </c>
      <c r="AV42">
        <v>214.3999938964844</v>
      </c>
      <c r="AW42">
        <v>85.580001831054688</v>
      </c>
      <c r="AX42">
        <v>288.77999877929688</v>
      </c>
      <c r="AY42">
        <v>294</v>
      </c>
      <c r="AZ42">
        <v>11.659999847412109</v>
      </c>
      <c r="BA42">
        <v>67.839996337890625</v>
      </c>
      <c r="BB42">
        <v>46.369998931884773</v>
      </c>
      <c r="BC42">
        <v>51.5</v>
      </c>
      <c r="BD42">
        <v>20.760000228881839</v>
      </c>
      <c r="BE42">
        <v>52.349998474121087</v>
      </c>
      <c r="BF42">
        <v>67.510002136230469</v>
      </c>
      <c r="BG42">
        <v>39.869998931884773</v>
      </c>
      <c r="BH42">
        <v>82.94000244140625</v>
      </c>
      <c r="BI42">
        <v>47.009998321533203</v>
      </c>
      <c r="BJ42">
        <v>118.6999969482422</v>
      </c>
      <c r="BK42">
        <v>62.229999542236328</v>
      </c>
      <c r="BL42">
        <v>68.370002746582031</v>
      </c>
      <c r="BM42">
        <v>32.520000457763672</v>
      </c>
      <c r="BN42">
        <v>30.280000686645511</v>
      </c>
      <c r="BO42">
        <v>513.08001708984375</v>
      </c>
      <c r="BP42">
        <v>91.809997558593764</v>
      </c>
      <c r="BQ42">
        <v>179.4700012207031</v>
      </c>
      <c r="BR42">
        <v>57.490001678466797</v>
      </c>
      <c r="BS42">
        <v>179.16999816894531</v>
      </c>
      <c r="BT42">
        <v>81.577056884765625</v>
      </c>
      <c r="BU42">
        <v>33.009998321533203</v>
      </c>
      <c r="BV42">
        <v>121.59999847412109</v>
      </c>
      <c r="BW42">
        <v>60.369998931884773</v>
      </c>
      <c r="BX42">
        <v>252.28999328613281</v>
      </c>
      <c r="BY42">
        <v>43</v>
      </c>
      <c r="BZ42">
        <v>91.300003051757798</v>
      </c>
      <c r="CA42">
        <v>70.479949951171875</v>
      </c>
      <c r="CB42">
        <v>591.6400146484375</v>
      </c>
      <c r="CC42">
        <v>34.680000305175781</v>
      </c>
      <c r="CD42">
        <v>86.458442687988281</v>
      </c>
      <c r="CE42">
        <v>27.360000610351559</v>
      </c>
      <c r="CF42">
        <v>89.709999084472656</v>
      </c>
      <c r="CG42">
        <v>82.94000244140625</v>
      </c>
      <c r="CH42">
        <v>29.610000610351559</v>
      </c>
      <c r="CI42">
        <v>73.896804809570313</v>
      </c>
      <c r="CJ42">
        <v>89.709999084472656</v>
      </c>
      <c r="CK42">
        <v>130.7200012207031</v>
      </c>
      <c r="CL42">
        <v>110.2099990844727</v>
      </c>
      <c r="CM42">
        <v>92.120002746582045</v>
      </c>
      <c r="CN42">
        <v>87.760002136230469</v>
      </c>
      <c r="CO42">
        <v>96.550003051757798</v>
      </c>
      <c r="CP42">
        <v>93.239997863769517</v>
      </c>
      <c r="CQ42">
        <v>49.810001373291023</v>
      </c>
      <c r="CR42">
        <v>136.92999267578119</v>
      </c>
      <c r="CS42">
        <v>230.5</v>
      </c>
      <c r="CT42">
        <v>76.800003051757813</v>
      </c>
      <c r="CU42">
        <v>41.090000152587891</v>
      </c>
      <c r="CV42">
        <v>78.730003356933594</v>
      </c>
      <c r="CW42">
        <v>141.1300048828125</v>
      </c>
      <c r="CX42">
        <v>226.05000305175781</v>
      </c>
      <c r="CY42">
        <v>59.799999237060547</v>
      </c>
      <c r="CZ42">
        <v>145.8800048828125</v>
      </c>
      <c r="DA42">
        <v>78.260002136230469</v>
      </c>
      <c r="DB42">
        <v>19338.2890625</v>
      </c>
      <c r="DC42">
        <v>16.60000038146973</v>
      </c>
      <c r="DD42">
        <v>0.53158384040329654</v>
      </c>
      <c r="DE42">
        <v>0.73305880634238252</v>
      </c>
      <c r="DF42">
        <v>2.1146056775245663</v>
      </c>
      <c r="DG42">
        <v>1.7644477449538589</v>
      </c>
      <c r="DH42">
        <v>1.2954039143757901</v>
      </c>
      <c r="DI42">
        <v>9.9283348360693788E-2</v>
      </c>
      <c r="DJ42">
        <v>2.9433592977778398</v>
      </c>
      <c r="DK42">
        <v>3.0013019640723084</v>
      </c>
      <c r="DL42">
        <v>0.37943681957779657</v>
      </c>
      <c r="DM42">
        <v>2.6772552946721606</v>
      </c>
      <c r="DN42">
        <v>0.11073423513221017</v>
      </c>
      <c r="DO42">
        <v>296.66001129150391</v>
      </c>
      <c r="DP42">
        <v>731.04999923706055</v>
      </c>
    </row>
    <row r="43" spans="1:120" x14ac:dyDescent="0.25">
      <c r="A43" s="1">
        <v>45672</v>
      </c>
      <c r="B43">
        <v>38.970001220703118</v>
      </c>
      <c r="C43">
        <v>58.669998168945313</v>
      </c>
      <c r="D43">
        <v>39.909999847412109</v>
      </c>
      <c r="E43">
        <v>46.259998321533203</v>
      </c>
      <c r="F43">
        <v>64.650001525878906</v>
      </c>
      <c r="G43">
        <v>11.680000305175779</v>
      </c>
      <c r="H43">
        <v>39.720001220703118</v>
      </c>
      <c r="I43">
        <v>27.60000038146973</v>
      </c>
      <c r="J43">
        <v>22.670000076293949</v>
      </c>
      <c r="K43">
        <v>431.43408203125</v>
      </c>
      <c r="L43">
        <v>84.120002746582031</v>
      </c>
      <c r="M43">
        <v>35.259998321533203</v>
      </c>
      <c r="N43">
        <v>26.969999313354489</v>
      </c>
      <c r="O43">
        <v>36.720001220703118</v>
      </c>
      <c r="P43">
        <v>60.490001678466797</v>
      </c>
      <c r="Q43">
        <v>248.8800048828125</v>
      </c>
      <c r="R43">
        <v>120.90000152587891</v>
      </c>
      <c r="S43">
        <v>147.3800048828125</v>
      </c>
      <c r="T43">
        <v>133.41999816894531</v>
      </c>
      <c r="U43">
        <v>29.739999771118161</v>
      </c>
      <c r="V43">
        <v>91.601699829101563</v>
      </c>
      <c r="W43">
        <v>99.169998168945327</v>
      </c>
      <c r="X43">
        <v>50.520000457763672</v>
      </c>
      <c r="Y43">
        <v>60.619998931884773</v>
      </c>
      <c r="Z43">
        <v>63.930000305175781</v>
      </c>
      <c r="AA43">
        <v>127.7799987792969</v>
      </c>
      <c r="AB43">
        <v>93.550003051757798</v>
      </c>
      <c r="AC43">
        <v>117.0299987792969</v>
      </c>
      <c r="AD43">
        <v>44.950000762939453</v>
      </c>
      <c r="AE43">
        <v>107.98000335693359</v>
      </c>
      <c r="AF43">
        <v>192.69999694824219</v>
      </c>
      <c r="AG43">
        <v>102.9100036621094</v>
      </c>
      <c r="AH43">
        <v>188.96000671386719</v>
      </c>
      <c r="AI43">
        <v>404.89999389648438</v>
      </c>
      <c r="AJ43">
        <v>224.03999328613281</v>
      </c>
      <c r="AK43">
        <v>166.3800048828125</v>
      </c>
      <c r="AL43">
        <v>292.6099853515625</v>
      </c>
      <c r="AM43">
        <v>70.290000915527344</v>
      </c>
      <c r="AN43">
        <v>26.030000686645511</v>
      </c>
      <c r="AO43">
        <v>69.180000305175781</v>
      </c>
      <c r="AP43">
        <v>114.3399963378906</v>
      </c>
      <c r="AQ43">
        <v>61.889999389648438</v>
      </c>
      <c r="AR43">
        <v>56.599998474121087</v>
      </c>
      <c r="AS43">
        <v>62.729999542236328</v>
      </c>
      <c r="AT43">
        <v>345.02999877929688</v>
      </c>
      <c r="AU43">
        <v>127.11000061035161</v>
      </c>
      <c r="AV43">
        <v>212.97999572753909</v>
      </c>
      <c r="AW43">
        <v>85.639999389648438</v>
      </c>
      <c r="AX43">
        <v>290.94000244140619</v>
      </c>
      <c r="AY43">
        <v>293.64999389648438</v>
      </c>
      <c r="AZ43">
        <v>11.569999694824221</v>
      </c>
      <c r="BA43">
        <v>68.279998779296875</v>
      </c>
      <c r="BB43">
        <v>46.009998321533203</v>
      </c>
      <c r="BC43">
        <v>51.857898712158203</v>
      </c>
      <c r="BD43">
        <v>20.54000091552734</v>
      </c>
      <c r="BE43">
        <v>52.389999389648438</v>
      </c>
      <c r="BF43">
        <v>66.900001525878906</v>
      </c>
      <c r="BG43">
        <v>39.659999847412109</v>
      </c>
      <c r="BH43">
        <v>82.180000305175781</v>
      </c>
      <c r="BI43">
        <v>47.25</v>
      </c>
      <c r="BJ43">
        <v>117.51999664306641</v>
      </c>
      <c r="BK43">
        <v>61.75</v>
      </c>
      <c r="BL43">
        <v>67.480003356933594</v>
      </c>
      <c r="BM43">
        <v>32.439998626708977</v>
      </c>
      <c r="BN43">
        <v>30.479999542236332</v>
      </c>
      <c r="BO43">
        <v>516.70001220703125</v>
      </c>
      <c r="BP43">
        <v>91.449996948242202</v>
      </c>
      <c r="BQ43">
        <v>179.44999694824219</v>
      </c>
      <c r="BR43">
        <v>56.979999542236328</v>
      </c>
      <c r="BS43">
        <v>177.77000427246091</v>
      </c>
      <c r="BT43">
        <v>81.527381896972656</v>
      </c>
      <c r="BU43">
        <v>33.159999847412109</v>
      </c>
      <c r="BV43">
        <v>121.05999755859381</v>
      </c>
      <c r="BW43">
        <v>60.540000915527337</v>
      </c>
      <c r="BX43">
        <v>251.21000671386719</v>
      </c>
      <c r="BY43">
        <v>43.330001831054688</v>
      </c>
      <c r="BZ43">
        <v>90.860000610351563</v>
      </c>
      <c r="CA43">
        <v>69.552581787109375</v>
      </c>
      <c r="CB43">
        <v>592.780029296875</v>
      </c>
      <c r="CC43">
        <v>34.349998474121087</v>
      </c>
      <c r="CD43">
        <v>86.180305480957031</v>
      </c>
      <c r="CE43">
        <v>27.64999961853027</v>
      </c>
      <c r="CF43">
        <v>89.180000305175781</v>
      </c>
      <c r="CG43">
        <v>84.339996337890625</v>
      </c>
      <c r="CH43">
        <v>29.610000610351559</v>
      </c>
      <c r="CI43">
        <v>73.678680419921875</v>
      </c>
      <c r="CJ43">
        <v>87.889999389648438</v>
      </c>
      <c r="CK43">
        <v>129.88999938964841</v>
      </c>
      <c r="CL43">
        <v>109.379997253418</v>
      </c>
      <c r="CM43">
        <v>90.90000152587892</v>
      </c>
      <c r="CN43">
        <v>87.040000915527344</v>
      </c>
      <c r="CO43">
        <v>97.09999847412108</v>
      </c>
      <c r="CP43">
        <v>92.569999694824219</v>
      </c>
      <c r="CQ43">
        <v>49.479999542236328</v>
      </c>
      <c r="CR43">
        <v>135.28999328613281</v>
      </c>
      <c r="CS43">
        <v>232.28999328613281</v>
      </c>
      <c r="CT43">
        <v>76.230003356933594</v>
      </c>
      <c r="CU43">
        <v>40.189998626708977</v>
      </c>
      <c r="CV43">
        <v>76.790000915527344</v>
      </c>
      <c r="CW43">
        <v>140.57000732421881</v>
      </c>
      <c r="CX43">
        <v>227.2799987792969</v>
      </c>
      <c r="CY43">
        <v>59.790000915527337</v>
      </c>
      <c r="CZ43">
        <v>145.61000061035159</v>
      </c>
      <c r="DA43">
        <v>78.370002746582031</v>
      </c>
      <c r="DB43">
        <v>19511.23046875</v>
      </c>
      <c r="DC43">
        <v>16.120000839233398</v>
      </c>
      <c r="DD43">
        <v>0.53404258065323307</v>
      </c>
      <c r="DE43">
        <v>0.73211773317777584</v>
      </c>
      <c r="DF43">
        <v>2.1427814326319563</v>
      </c>
      <c r="DG43">
        <v>1.7586847984387208</v>
      </c>
      <c r="DH43">
        <v>1.3063497899827958</v>
      </c>
      <c r="DI43">
        <v>9.8974316389397646E-2</v>
      </c>
      <c r="DJ43">
        <v>2.9815031978301016</v>
      </c>
      <c r="DK43">
        <v>3.0472252795067547</v>
      </c>
      <c r="DL43">
        <v>0.37794794394790504</v>
      </c>
      <c r="DM43">
        <v>2.7144205579619696</v>
      </c>
      <c r="DN43">
        <v>0.11089681710053587</v>
      </c>
      <c r="DO43">
        <v>293.59001159667974</v>
      </c>
      <c r="DP43">
        <v>731.37998580932617</v>
      </c>
    </row>
    <row r="44" spans="1:120" x14ac:dyDescent="0.25">
      <c r="A44" s="1">
        <v>45671</v>
      </c>
      <c r="B44">
        <v>38.099998474121087</v>
      </c>
      <c r="C44">
        <v>56.409999847412109</v>
      </c>
      <c r="D44">
        <v>39.729999542236328</v>
      </c>
      <c r="E44">
        <v>44.369998931884773</v>
      </c>
      <c r="F44">
        <v>63.650001525878913</v>
      </c>
      <c r="G44">
        <v>11.416000366210939</v>
      </c>
      <c r="H44">
        <v>39.270000457763672</v>
      </c>
      <c r="I44">
        <v>27.239999771118161</v>
      </c>
      <c r="J44">
        <v>22.309999465942379</v>
      </c>
      <c r="K44">
        <v>424.3572998046875</v>
      </c>
      <c r="L44">
        <v>82.089996337890625</v>
      </c>
      <c r="M44">
        <v>34.863998413085938</v>
      </c>
      <c r="N44">
        <v>26.639999389648441</v>
      </c>
      <c r="O44">
        <v>36.319999694824219</v>
      </c>
      <c r="P44">
        <v>59.840000152587891</v>
      </c>
      <c r="Q44">
        <v>247.0299987792969</v>
      </c>
      <c r="R44">
        <v>119.2099990844727</v>
      </c>
      <c r="S44">
        <v>142.6499938964844</v>
      </c>
      <c r="T44">
        <v>131.57000732421881</v>
      </c>
      <c r="U44">
        <v>29.340000152587891</v>
      </c>
      <c r="V44">
        <v>90.647514343261719</v>
      </c>
      <c r="W44">
        <v>97.410003662109375</v>
      </c>
      <c r="X44">
        <v>50.470001220703118</v>
      </c>
      <c r="Y44">
        <v>59.740001678466797</v>
      </c>
      <c r="Z44">
        <v>63.099998474121087</v>
      </c>
      <c r="AA44">
        <v>126.19000244140619</v>
      </c>
      <c r="AB44">
        <v>92.360000610351563</v>
      </c>
      <c r="AC44">
        <v>115.0899963378906</v>
      </c>
      <c r="AD44">
        <v>43.919998168945313</v>
      </c>
      <c r="AE44">
        <v>105.30999755859381</v>
      </c>
      <c r="AF44">
        <v>190.30000305175781</v>
      </c>
      <c r="AG44">
        <v>100.5299987792969</v>
      </c>
      <c r="AH44">
        <v>186.82000732421881</v>
      </c>
      <c r="AI44">
        <v>395.29998779296881</v>
      </c>
      <c r="AJ44">
        <v>219.7200012207031</v>
      </c>
      <c r="AK44">
        <v>163.21000671386719</v>
      </c>
      <c r="AL44">
        <v>286.70001220703119</v>
      </c>
      <c r="AM44">
        <v>69.540000915527344</v>
      </c>
      <c r="AN44">
        <v>26.14999961853027</v>
      </c>
      <c r="AO44">
        <v>66.480003356933594</v>
      </c>
      <c r="AP44">
        <v>112.9499969482422</v>
      </c>
      <c r="AQ44">
        <v>60.490001678466797</v>
      </c>
      <c r="AR44">
        <v>55.810001373291023</v>
      </c>
      <c r="AS44">
        <v>61.189998626708977</v>
      </c>
      <c r="AT44">
        <v>336.92001342773438</v>
      </c>
      <c r="AU44">
        <v>125.6800003051758</v>
      </c>
      <c r="AV44">
        <v>208.99000549316409</v>
      </c>
      <c r="AW44">
        <v>84.459999084472656</v>
      </c>
      <c r="AX44">
        <v>284.79000854492188</v>
      </c>
      <c r="AY44">
        <v>287.23001098632813</v>
      </c>
      <c r="AZ44">
        <v>11.310000419616699</v>
      </c>
      <c r="BA44">
        <v>67.480003356933594</v>
      </c>
      <c r="BB44">
        <v>45.950000762939453</v>
      </c>
      <c r="BC44">
        <v>50.520000457763672</v>
      </c>
      <c r="BD44">
        <v>20.020000457763668</v>
      </c>
      <c r="BE44">
        <v>52.25</v>
      </c>
      <c r="BF44">
        <v>66.5</v>
      </c>
      <c r="BG44">
        <v>39.139999389648438</v>
      </c>
      <c r="BH44">
        <v>81.430000305175781</v>
      </c>
      <c r="BI44">
        <v>46.069999694824219</v>
      </c>
      <c r="BJ44">
        <v>117.09999847412109</v>
      </c>
      <c r="BK44">
        <v>60.529998779296882</v>
      </c>
      <c r="BL44">
        <v>66.120002746582031</v>
      </c>
      <c r="BM44">
        <v>31.95999908447266</v>
      </c>
      <c r="BN44">
        <v>29.870000839233398</v>
      </c>
      <c r="BO44">
        <v>505.07998657226563</v>
      </c>
      <c r="BP44">
        <v>90.15000152587892</v>
      </c>
      <c r="BQ44">
        <v>176.63999938964841</v>
      </c>
      <c r="BR44">
        <v>55.909999847412109</v>
      </c>
      <c r="BS44">
        <v>176.08000183105469</v>
      </c>
      <c r="BT44">
        <v>81.348526000976563</v>
      </c>
      <c r="BU44">
        <v>32.840000152587891</v>
      </c>
      <c r="BV44">
        <v>118.6699981689453</v>
      </c>
      <c r="BW44">
        <v>59.599998474121087</v>
      </c>
      <c r="BX44">
        <v>245.44000244140619</v>
      </c>
      <c r="BY44">
        <v>41.909999847412109</v>
      </c>
      <c r="BZ44">
        <v>89.360000610351563</v>
      </c>
      <c r="CA44">
        <v>69.103858947753906</v>
      </c>
      <c r="CB44">
        <v>582.19000244140625</v>
      </c>
      <c r="CC44">
        <v>33.939998626708977</v>
      </c>
      <c r="CD44">
        <v>84.720130920410156</v>
      </c>
      <c r="CE44">
        <v>27.20000076293945</v>
      </c>
      <c r="CF44">
        <v>88.639999389648438</v>
      </c>
      <c r="CG44">
        <v>81.669998168945313</v>
      </c>
      <c r="CH44">
        <v>29.659999847412109</v>
      </c>
      <c r="CI44">
        <v>72.5384521484375</v>
      </c>
      <c r="CJ44">
        <v>87.389999389648438</v>
      </c>
      <c r="CK44">
        <v>128.2799987792969</v>
      </c>
      <c r="CL44">
        <v>106.94000244140619</v>
      </c>
      <c r="CM44">
        <v>90.120002746582045</v>
      </c>
      <c r="CN44">
        <v>86.220001220703125</v>
      </c>
      <c r="CO44">
        <v>95.529998779296875</v>
      </c>
      <c r="CP44">
        <v>91.220001220703125</v>
      </c>
      <c r="CQ44">
        <v>48.25</v>
      </c>
      <c r="CR44">
        <v>134.44000244140619</v>
      </c>
      <c r="CS44">
        <v>227.75999450683591</v>
      </c>
      <c r="CT44">
        <v>76.489997863769531</v>
      </c>
      <c r="CU44">
        <v>40.020000457763672</v>
      </c>
      <c r="CV44">
        <v>75.680000305175781</v>
      </c>
      <c r="CW44">
        <v>140</v>
      </c>
      <c r="CX44">
        <v>221.63999938964841</v>
      </c>
      <c r="CY44">
        <v>58.849998474121087</v>
      </c>
      <c r="CZ44">
        <v>142.88999938964841</v>
      </c>
      <c r="DA44">
        <v>77.610000610351563</v>
      </c>
      <c r="DB44">
        <v>19044.390625</v>
      </c>
      <c r="DC44">
        <v>18.70999908447266</v>
      </c>
      <c r="DD44">
        <v>0.52827113592822561</v>
      </c>
      <c r="DE44">
        <v>0.73191218657149237</v>
      </c>
      <c r="DF44">
        <v>2.1159403291690335</v>
      </c>
      <c r="DG44">
        <v>1.7566325618113687</v>
      </c>
      <c r="DH44">
        <v>1.2931260565044906</v>
      </c>
      <c r="DI44">
        <v>9.6892766297699218E-2</v>
      </c>
      <c r="DJ44">
        <v>2.8976337505512082</v>
      </c>
      <c r="DK44">
        <v>2.9776441478333124</v>
      </c>
      <c r="DL44">
        <v>0.37740256668666605</v>
      </c>
      <c r="DM44">
        <v>2.6807766757608706</v>
      </c>
      <c r="DN44">
        <v>0.11027000730974011</v>
      </c>
      <c r="DO44">
        <v>292.16999816894531</v>
      </c>
      <c r="DP44">
        <v>718.30999755859364</v>
      </c>
    </row>
    <row r="45" spans="1:120" x14ac:dyDescent="0.25">
      <c r="A45" s="1">
        <v>45670</v>
      </c>
      <c r="B45">
        <v>38</v>
      </c>
      <c r="C45">
        <v>56.700000762939453</v>
      </c>
      <c r="D45">
        <v>39.639999389648438</v>
      </c>
      <c r="E45">
        <v>43.529998779296882</v>
      </c>
      <c r="F45">
        <v>63.209999084472663</v>
      </c>
      <c r="G45">
        <v>11.75</v>
      </c>
      <c r="H45">
        <v>39.069999694824219</v>
      </c>
      <c r="I45">
        <v>27.079999923706051</v>
      </c>
      <c r="J45">
        <v>22.319999694824219</v>
      </c>
      <c r="K45">
        <v>422.17138671875</v>
      </c>
      <c r="L45">
        <v>81.900001525878906</v>
      </c>
      <c r="M45">
        <v>34.787998199462891</v>
      </c>
      <c r="N45">
        <v>26.379999160766602</v>
      </c>
      <c r="O45">
        <v>35.380001068115227</v>
      </c>
      <c r="P45">
        <v>58.919998168945313</v>
      </c>
      <c r="Q45">
        <v>245.74000549316409</v>
      </c>
      <c r="R45">
        <v>118.4199981689453</v>
      </c>
      <c r="S45">
        <v>141.22999572753909</v>
      </c>
      <c r="T45">
        <v>134.02000427246091</v>
      </c>
      <c r="U45">
        <v>28.89999961853027</v>
      </c>
      <c r="V45">
        <v>90.617691040039063</v>
      </c>
      <c r="W45">
        <v>96.360000610351563</v>
      </c>
      <c r="X45">
        <v>50.580001831054688</v>
      </c>
      <c r="Y45">
        <v>59.700000762939453</v>
      </c>
      <c r="Z45">
        <v>62.369998931884773</v>
      </c>
      <c r="AA45">
        <v>124.86000061035161</v>
      </c>
      <c r="AB45">
        <v>91.209999084472656</v>
      </c>
      <c r="AC45">
        <v>113.5400009155273</v>
      </c>
      <c r="AD45">
        <v>43.360000610351563</v>
      </c>
      <c r="AE45">
        <v>102.3300018310547</v>
      </c>
      <c r="AF45">
        <v>189.41999816894531</v>
      </c>
      <c r="AG45">
        <v>100.7600021362305</v>
      </c>
      <c r="AH45">
        <v>185.2200012207031</v>
      </c>
      <c r="AI45">
        <v>396.67001342773438</v>
      </c>
      <c r="AJ45">
        <v>217.25</v>
      </c>
      <c r="AK45">
        <v>160.75</v>
      </c>
      <c r="AL45">
        <v>284.3699951171875</v>
      </c>
      <c r="AM45">
        <v>68.980003356933594</v>
      </c>
      <c r="AN45">
        <v>25.629999160766602</v>
      </c>
      <c r="AO45">
        <v>65.389999389648438</v>
      </c>
      <c r="AP45">
        <v>110.80999755859381</v>
      </c>
      <c r="AQ45">
        <v>58.430000305175781</v>
      </c>
      <c r="AR45">
        <v>54.700000762939453</v>
      </c>
      <c r="AS45">
        <v>59.180000305175781</v>
      </c>
      <c r="AT45">
        <v>338.489990234375</v>
      </c>
      <c r="AU45">
        <v>124.76999664306641</v>
      </c>
      <c r="AV45">
        <v>206.8399963378906</v>
      </c>
      <c r="AW45">
        <v>83.910003662109375</v>
      </c>
      <c r="AX45">
        <v>285.45001220703119</v>
      </c>
      <c r="AY45">
        <v>284.70999145507813</v>
      </c>
      <c r="AZ45">
        <v>11.27999973297119</v>
      </c>
      <c r="BA45">
        <v>69.199996948242188</v>
      </c>
      <c r="BB45">
        <v>45.709999084472663</v>
      </c>
      <c r="BC45">
        <v>50.200000762939453</v>
      </c>
      <c r="BD45">
        <v>20.110000610351559</v>
      </c>
      <c r="BE45">
        <v>51.669998168945313</v>
      </c>
      <c r="BF45">
        <v>65.370002746582031</v>
      </c>
      <c r="BG45">
        <v>38.880001068115227</v>
      </c>
      <c r="BH45">
        <v>82.519996643066406</v>
      </c>
      <c r="BI45">
        <v>46.099998474121087</v>
      </c>
      <c r="BJ45">
        <v>115.7099990844727</v>
      </c>
      <c r="BK45">
        <v>59.549999237060547</v>
      </c>
      <c r="BL45">
        <v>65.25</v>
      </c>
      <c r="BM45">
        <v>31.670000076293949</v>
      </c>
      <c r="BN45">
        <v>29.479999542236332</v>
      </c>
      <c r="BO45">
        <v>505.55999755859381</v>
      </c>
      <c r="BP45">
        <v>89.55999755859375</v>
      </c>
      <c r="BQ45">
        <v>176.6499938964844</v>
      </c>
      <c r="BR45">
        <v>55.849998474121087</v>
      </c>
      <c r="BS45">
        <v>174.66999816894531</v>
      </c>
      <c r="BT45">
        <v>81.328651428222656</v>
      </c>
      <c r="BU45">
        <v>31.909999847412109</v>
      </c>
      <c r="BV45">
        <v>117.4499969482422</v>
      </c>
      <c r="BW45">
        <v>59.049999237060547</v>
      </c>
      <c r="BX45">
        <v>244.63999938964841</v>
      </c>
      <c r="BY45">
        <v>42.099998474121087</v>
      </c>
      <c r="BZ45">
        <v>88.620002746582031</v>
      </c>
      <c r="CA45">
        <v>68.605270385742188</v>
      </c>
      <c r="CB45">
        <v>581.3900146484375</v>
      </c>
      <c r="CC45">
        <v>33.720001220703118</v>
      </c>
      <c r="CD45">
        <v>84.85919189453125</v>
      </c>
      <c r="CE45">
        <v>27.10000038146973</v>
      </c>
      <c r="CF45">
        <v>88.169998168945313</v>
      </c>
      <c r="CG45">
        <v>82.230003356933594</v>
      </c>
      <c r="CH45">
        <v>29.85000038146973</v>
      </c>
      <c r="CI45">
        <v>72.488868713378906</v>
      </c>
      <c r="CJ45">
        <v>86.599998474121094</v>
      </c>
      <c r="CK45">
        <v>127.1999969482422</v>
      </c>
      <c r="CL45">
        <v>103.879997253418</v>
      </c>
      <c r="CM45">
        <v>90.699996948242202</v>
      </c>
      <c r="CN45">
        <v>85.160003662109375</v>
      </c>
      <c r="CO45">
        <v>95.84999847412108</v>
      </c>
      <c r="CP45">
        <v>90.25</v>
      </c>
      <c r="CQ45">
        <v>47.659999847412109</v>
      </c>
      <c r="CR45">
        <v>132.8699951171875</v>
      </c>
      <c r="CS45">
        <v>227.1600036621094</v>
      </c>
      <c r="CT45">
        <v>76.470001220703125</v>
      </c>
      <c r="CU45">
        <v>39.680000305175781</v>
      </c>
      <c r="CV45">
        <v>74.699996948242188</v>
      </c>
      <c r="CW45">
        <v>141.46000671386719</v>
      </c>
      <c r="CX45">
        <v>222.07000732421881</v>
      </c>
      <c r="CY45">
        <v>58.450000762939453</v>
      </c>
      <c r="CZ45">
        <v>141.9100036621094</v>
      </c>
      <c r="DA45">
        <v>78.279998779296875</v>
      </c>
      <c r="DB45">
        <v>19088.099609375</v>
      </c>
      <c r="DC45">
        <v>19.190000534057621</v>
      </c>
      <c r="DD45">
        <v>0.53193962153015006</v>
      </c>
      <c r="DE45">
        <v>0.73049814703357308</v>
      </c>
      <c r="DF45">
        <v>2.1416154346909502</v>
      </c>
      <c r="DG45">
        <v>1.7690201873541991</v>
      </c>
      <c r="DH45">
        <v>1.2917375334038386</v>
      </c>
      <c r="DI45">
        <v>9.7524896084129606E-2</v>
      </c>
      <c r="DJ45">
        <v>2.9040146956882307</v>
      </c>
      <c r="DK45">
        <v>2.9705766972135104</v>
      </c>
      <c r="DL45">
        <v>0.37367342838072232</v>
      </c>
      <c r="DM45">
        <v>2.7129117523558515</v>
      </c>
      <c r="DN45">
        <v>0.11019776722703521</v>
      </c>
      <c r="DO45">
        <v>292.6300048828125</v>
      </c>
      <c r="DP45">
        <v>714.92000961303722</v>
      </c>
    </row>
    <row r="46" spans="1:120" x14ac:dyDescent="0.25">
      <c r="A46" s="1">
        <v>45667</v>
      </c>
      <c r="B46">
        <v>38.200000762939453</v>
      </c>
      <c r="C46">
        <v>57.470001220703118</v>
      </c>
      <c r="D46">
        <v>39.459999084472663</v>
      </c>
      <c r="E46">
        <v>44.240001678466797</v>
      </c>
      <c r="F46">
        <v>63.529998779296882</v>
      </c>
      <c r="G46">
        <v>11.98299980163574</v>
      </c>
      <c r="H46">
        <v>39.169998168945313</v>
      </c>
      <c r="I46">
        <v>26.889999389648441</v>
      </c>
      <c r="J46">
        <v>22.159999847412109</v>
      </c>
      <c r="K46">
        <v>418.54815673828119</v>
      </c>
      <c r="L46">
        <v>81.610000610351563</v>
      </c>
      <c r="M46">
        <v>34.445999145507813</v>
      </c>
      <c r="N46">
        <v>25.95999908447266</v>
      </c>
      <c r="O46">
        <v>35.970001220703118</v>
      </c>
      <c r="P46">
        <v>59.090000152587891</v>
      </c>
      <c r="Q46">
        <v>248.21000671386719</v>
      </c>
      <c r="R46">
        <v>118.73000335693359</v>
      </c>
      <c r="S46">
        <v>141.30999755859381</v>
      </c>
      <c r="T46">
        <v>132.72999572753909</v>
      </c>
      <c r="U46">
        <v>29</v>
      </c>
      <c r="V46">
        <v>90.776725769042955</v>
      </c>
      <c r="W46">
        <v>97.209999084472656</v>
      </c>
      <c r="X46">
        <v>49.169998168945313</v>
      </c>
      <c r="Y46">
        <v>59.849998474121087</v>
      </c>
      <c r="Z46">
        <v>61.889999389648438</v>
      </c>
      <c r="AA46">
        <v>123.379997253418</v>
      </c>
      <c r="AB46">
        <v>90.779998779296875</v>
      </c>
      <c r="AC46">
        <v>113.0800018310547</v>
      </c>
      <c r="AD46">
        <v>44.069999694824219</v>
      </c>
      <c r="AE46">
        <v>100.6600036621094</v>
      </c>
      <c r="AF46">
        <v>188.16999816894531</v>
      </c>
      <c r="AG46">
        <v>101.0800018310547</v>
      </c>
      <c r="AH46">
        <v>183.57000732421881</v>
      </c>
      <c r="AI46">
        <v>398.14999389648438</v>
      </c>
      <c r="AJ46">
        <v>216.83000183105469</v>
      </c>
      <c r="AK46">
        <v>159.94999694824219</v>
      </c>
      <c r="AL46">
        <v>284.83999633789063</v>
      </c>
      <c r="AM46">
        <v>68.769996643066406</v>
      </c>
      <c r="AN46">
        <v>26.219999313354489</v>
      </c>
      <c r="AO46">
        <v>64.569999694824219</v>
      </c>
      <c r="AP46">
        <v>110.120002746582</v>
      </c>
      <c r="AQ46">
        <v>57.540000915527337</v>
      </c>
      <c r="AR46">
        <v>54.240001678466797</v>
      </c>
      <c r="AS46">
        <v>58.310001373291023</v>
      </c>
      <c r="AT46">
        <v>340.260009765625</v>
      </c>
      <c r="AU46">
        <v>123.61000061035161</v>
      </c>
      <c r="AV46">
        <v>206.8999938964844</v>
      </c>
      <c r="AW46">
        <v>84.089996337890625</v>
      </c>
      <c r="AX46">
        <v>285.72000122070313</v>
      </c>
      <c r="AY46">
        <v>278.95001220703119</v>
      </c>
      <c r="AZ46">
        <v>11.47000026702881</v>
      </c>
      <c r="BA46">
        <v>67.879997253417969</v>
      </c>
      <c r="BB46">
        <v>45.209999084472663</v>
      </c>
      <c r="BC46">
        <v>50.560001373291023</v>
      </c>
      <c r="BD46">
        <v>20.54999923706055</v>
      </c>
      <c r="BE46">
        <v>51.740001678466797</v>
      </c>
      <c r="BF46">
        <v>64.510002136230469</v>
      </c>
      <c r="BG46">
        <v>38.779998779296882</v>
      </c>
      <c r="BH46">
        <v>82.160003662109375</v>
      </c>
      <c r="BI46">
        <v>46.330001831054688</v>
      </c>
      <c r="BJ46">
        <v>114.629997253418</v>
      </c>
      <c r="BK46">
        <v>60.020000457763672</v>
      </c>
      <c r="BL46">
        <v>65.69000244140625</v>
      </c>
      <c r="BM46">
        <v>31</v>
      </c>
      <c r="BN46">
        <v>28.909999847412109</v>
      </c>
      <c r="BO46">
        <v>507.19000244140619</v>
      </c>
      <c r="BP46">
        <v>89.660003662109375</v>
      </c>
      <c r="BQ46">
        <v>176.3500061035156</v>
      </c>
      <c r="BR46">
        <v>56.259998321533203</v>
      </c>
      <c r="BS46">
        <v>173.25</v>
      </c>
      <c r="BT46">
        <v>81.30877685546875</v>
      </c>
      <c r="BU46">
        <v>32.810001373291023</v>
      </c>
      <c r="BV46">
        <v>118.4899978637695</v>
      </c>
      <c r="BW46">
        <v>57.590000152587891</v>
      </c>
      <c r="BX46">
        <v>247.17999267578119</v>
      </c>
      <c r="BY46">
        <v>42.080001831054688</v>
      </c>
      <c r="BZ46">
        <v>89.010002136230469</v>
      </c>
      <c r="CA46">
        <v>68.126625061035156</v>
      </c>
      <c r="CB46">
        <v>580.489990234375</v>
      </c>
      <c r="CC46">
        <v>34.139999389648438</v>
      </c>
      <c r="CD46">
        <v>84.888992309570313</v>
      </c>
      <c r="CE46">
        <v>27.170000076293949</v>
      </c>
      <c r="CF46">
        <v>87.680000305175781</v>
      </c>
      <c r="CG46">
        <v>80.639999389648438</v>
      </c>
      <c r="CH46">
        <v>29.760000228881839</v>
      </c>
      <c r="CI46">
        <v>72.746665954589844</v>
      </c>
      <c r="CJ46">
        <v>85.550003051757813</v>
      </c>
      <c r="CK46">
        <v>126.11000061035161</v>
      </c>
      <c r="CL46">
        <v>102.379997253418</v>
      </c>
      <c r="CM46">
        <v>90.489997863769517</v>
      </c>
      <c r="CN46">
        <v>83.300003051757813</v>
      </c>
      <c r="CO46">
        <v>95.809997558593764</v>
      </c>
      <c r="CP46">
        <v>88.389999389648438</v>
      </c>
      <c r="CQ46">
        <v>47.319999694824219</v>
      </c>
      <c r="CR46">
        <v>131.33000183105469</v>
      </c>
      <c r="CS46">
        <v>228.7799987792969</v>
      </c>
      <c r="CT46">
        <v>76.339996337890625</v>
      </c>
      <c r="CU46">
        <v>39.180000305175781</v>
      </c>
      <c r="CV46">
        <v>75.580001831054688</v>
      </c>
      <c r="CW46">
        <v>139.63999938964841</v>
      </c>
      <c r="CX46">
        <v>220.82000732421881</v>
      </c>
      <c r="CY46">
        <v>57.130001068115227</v>
      </c>
      <c r="CZ46">
        <v>139.30999755859381</v>
      </c>
      <c r="DA46">
        <v>79.050003051757813</v>
      </c>
      <c r="DB46">
        <v>19161.630859375</v>
      </c>
      <c r="DC46">
        <v>19.54000091552734</v>
      </c>
      <c r="DD46">
        <v>0.53717384713104843</v>
      </c>
      <c r="DE46">
        <v>0.73577565894119834</v>
      </c>
      <c r="DF46">
        <v>2.168927264862377</v>
      </c>
      <c r="DG46">
        <v>1.780806513113353</v>
      </c>
      <c r="DH46">
        <v>1.3065376724076048</v>
      </c>
      <c r="DI46">
        <v>9.9002570565427647E-2</v>
      </c>
      <c r="DJ46">
        <v>2.892586035069233</v>
      </c>
      <c r="DK46">
        <v>2.9968562975388058</v>
      </c>
      <c r="DL46">
        <v>0.37352926920153912</v>
      </c>
      <c r="DM46">
        <v>2.7526899772309381</v>
      </c>
      <c r="DN46">
        <v>0.10833567810441597</v>
      </c>
      <c r="DO46">
        <v>291.55999755859375</v>
      </c>
      <c r="DP46">
        <v>711.55001068115246</v>
      </c>
    </row>
    <row r="47" spans="1:120" x14ac:dyDescent="0.25">
      <c r="A47" s="1">
        <v>45665</v>
      </c>
      <c r="B47">
        <v>38.919998168945313</v>
      </c>
      <c r="C47">
        <v>58.950000762939453</v>
      </c>
      <c r="D47">
        <v>40.069999694824219</v>
      </c>
      <c r="E47">
        <v>44.950000762939453</v>
      </c>
      <c r="F47">
        <v>64.160003662109375</v>
      </c>
      <c r="G47">
        <v>12.64000034332275</v>
      </c>
      <c r="H47">
        <v>39.439998626708977</v>
      </c>
      <c r="I47">
        <v>26.739999771118161</v>
      </c>
      <c r="J47">
        <v>21.579999923706051</v>
      </c>
      <c r="K47">
        <v>425.33551025390619</v>
      </c>
      <c r="L47">
        <v>82.919998168945313</v>
      </c>
      <c r="M47">
        <v>34.537998199462891</v>
      </c>
      <c r="N47">
        <v>25.729999542236332</v>
      </c>
      <c r="O47">
        <v>35.900001525878913</v>
      </c>
      <c r="P47">
        <v>59.689998626708977</v>
      </c>
      <c r="Q47">
        <v>245.86000061035159</v>
      </c>
      <c r="R47">
        <v>120.870002746582</v>
      </c>
      <c r="S47">
        <v>145.27000427246091</v>
      </c>
      <c r="T47">
        <v>134.83000183105469</v>
      </c>
      <c r="U47">
        <v>29.79000091552734</v>
      </c>
      <c r="V47">
        <v>91.442665100097656</v>
      </c>
      <c r="W47">
        <v>99.199996948242202</v>
      </c>
      <c r="X47">
        <v>49.709999084472663</v>
      </c>
      <c r="Y47">
        <v>60.400001525878913</v>
      </c>
      <c r="Z47">
        <v>62.779998779296882</v>
      </c>
      <c r="AA47">
        <v>125.2399978637695</v>
      </c>
      <c r="AB47">
        <v>91.989997863769517</v>
      </c>
      <c r="AC47">
        <v>115.38999938964839</v>
      </c>
      <c r="AD47">
        <v>44.75</v>
      </c>
      <c r="AE47">
        <v>102.7799987792969</v>
      </c>
      <c r="AF47">
        <v>191.1499938964844</v>
      </c>
      <c r="AG47">
        <v>102.5400009155273</v>
      </c>
      <c r="AH47">
        <v>186.22999572753909</v>
      </c>
      <c r="AI47">
        <v>404.3800048828125</v>
      </c>
      <c r="AJ47">
        <v>221.71000671386719</v>
      </c>
      <c r="AK47">
        <v>163.5899963378906</v>
      </c>
      <c r="AL47">
        <v>291.25</v>
      </c>
      <c r="AM47">
        <v>69.19000244140625</v>
      </c>
      <c r="AN47">
        <v>25.770000457763668</v>
      </c>
      <c r="AO47">
        <v>66.349998474121094</v>
      </c>
      <c r="AP47">
        <v>114.0899963378906</v>
      </c>
      <c r="AQ47">
        <v>59.409999847412109</v>
      </c>
      <c r="AR47">
        <v>55.880001068115227</v>
      </c>
      <c r="AS47">
        <v>60.090000152587891</v>
      </c>
      <c r="AT47">
        <v>345.6199951171875</v>
      </c>
      <c r="AU47">
        <v>125.4700012207031</v>
      </c>
      <c r="AV47">
        <v>209.7799987792969</v>
      </c>
      <c r="AW47">
        <v>85.75</v>
      </c>
      <c r="AX47">
        <v>289.760009765625</v>
      </c>
      <c r="AY47">
        <v>279.79998779296881</v>
      </c>
      <c r="AZ47">
        <v>11.819999694824221</v>
      </c>
      <c r="BA47">
        <v>68.919998168945313</v>
      </c>
      <c r="BB47">
        <v>46.319999694824219</v>
      </c>
      <c r="BC47">
        <v>51.380001068115227</v>
      </c>
      <c r="BD47">
        <v>21.20999908447266</v>
      </c>
      <c r="BE47">
        <v>52.369998931884773</v>
      </c>
      <c r="BF47">
        <v>65.480003356933594</v>
      </c>
      <c r="BG47">
        <v>39</v>
      </c>
      <c r="BH47">
        <v>83.580001831054688</v>
      </c>
      <c r="BI47">
        <v>47.090000152587891</v>
      </c>
      <c r="BJ47">
        <v>115.0899963378906</v>
      </c>
      <c r="BK47">
        <v>61.229999542236328</v>
      </c>
      <c r="BL47">
        <v>66.919998168945313</v>
      </c>
      <c r="BM47">
        <v>30.620000839233398</v>
      </c>
      <c r="BN47">
        <v>28.719999313354489</v>
      </c>
      <c r="BO47">
        <v>515.27001953125</v>
      </c>
      <c r="BP47">
        <v>90.959999084472656</v>
      </c>
      <c r="BQ47">
        <v>178.99000549316409</v>
      </c>
      <c r="BR47">
        <v>57.261001586914063</v>
      </c>
      <c r="BS47">
        <v>175.82000732421881</v>
      </c>
      <c r="BT47">
        <v>81.45782470703125</v>
      </c>
      <c r="BU47">
        <v>33.220001220703118</v>
      </c>
      <c r="BV47">
        <v>120.73000335693359</v>
      </c>
      <c r="BW47">
        <v>57.930000305175781</v>
      </c>
      <c r="BX47">
        <v>252.22999572753909</v>
      </c>
      <c r="BY47">
        <v>42.560001373291023</v>
      </c>
      <c r="BZ47">
        <v>90.260002136230483</v>
      </c>
      <c r="CA47">
        <v>69.363113403320313</v>
      </c>
      <c r="CB47">
        <v>589.489990234375</v>
      </c>
      <c r="CC47">
        <v>35.299999237060547</v>
      </c>
      <c r="CD47">
        <v>85.455184936523438</v>
      </c>
      <c r="CE47">
        <v>27.840000152587891</v>
      </c>
      <c r="CF47">
        <v>89</v>
      </c>
      <c r="CG47">
        <v>77.300003051757813</v>
      </c>
      <c r="CH47">
        <v>29.610000610351559</v>
      </c>
      <c r="CI47">
        <v>73.222587585449219</v>
      </c>
      <c r="CJ47">
        <v>87.69000244140625</v>
      </c>
      <c r="CK47">
        <v>127.9599990844727</v>
      </c>
      <c r="CL47">
        <v>104.44000244140619</v>
      </c>
      <c r="CM47">
        <v>91.940002441406236</v>
      </c>
      <c r="CN47">
        <v>84.160003662109375</v>
      </c>
      <c r="CO47">
        <v>97.260002136230483</v>
      </c>
      <c r="CP47">
        <v>88.029998779296875</v>
      </c>
      <c r="CQ47">
        <v>48.490001678466797</v>
      </c>
      <c r="CR47">
        <v>132.82000732421881</v>
      </c>
      <c r="CS47">
        <v>233.8800048828125</v>
      </c>
      <c r="CT47">
        <v>77.379997253417969</v>
      </c>
      <c r="CU47">
        <v>40.150001525878913</v>
      </c>
      <c r="CV47">
        <v>76.010002136230469</v>
      </c>
      <c r="CW47">
        <v>140.42999267578119</v>
      </c>
      <c r="CX47">
        <v>223.00999450683591</v>
      </c>
      <c r="CY47">
        <v>57.75</v>
      </c>
      <c r="CZ47">
        <v>137.66999816894531</v>
      </c>
      <c r="DA47">
        <v>79.269996643066406</v>
      </c>
      <c r="DB47">
        <v>19478.880859375</v>
      </c>
      <c r="DC47">
        <v>17.70000076293945</v>
      </c>
      <c r="DD47">
        <v>0.53643737478253306</v>
      </c>
      <c r="DE47">
        <v>0.73450973676821807</v>
      </c>
      <c r="DF47">
        <v>2.1714010318425525</v>
      </c>
      <c r="DG47">
        <v>1.7803655878714686</v>
      </c>
      <c r="DH47">
        <v>1.3012680329298749</v>
      </c>
      <c r="DI47">
        <v>0.1000016993325053</v>
      </c>
      <c r="DJ47">
        <v>2.8820108868249577</v>
      </c>
      <c r="DK47">
        <v>3.0224866009863001</v>
      </c>
      <c r="DL47">
        <v>0.37610478614864629</v>
      </c>
      <c r="DM47">
        <v>2.7546026281552205</v>
      </c>
      <c r="DN47">
        <v>0.10876108234253502</v>
      </c>
      <c r="DO47">
        <v>293.81999206542963</v>
      </c>
      <c r="DP47">
        <v>722.36001205444336</v>
      </c>
    </row>
    <row r="48" spans="1:120" x14ac:dyDescent="0.25">
      <c r="A48" s="1">
        <v>45664</v>
      </c>
      <c r="B48">
        <v>38.959999084472663</v>
      </c>
      <c r="C48">
        <v>58.900001525878913</v>
      </c>
      <c r="D48">
        <v>40.259998321533203</v>
      </c>
      <c r="E48">
        <v>45.740001678466797</v>
      </c>
      <c r="F48">
        <v>63.860000610351563</v>
      </c>
      <c r="G48">
        <v>13.02999973297119</v>
      </c>
      <c r="H48">
        <v>39.180000305175781</v>
      </c>
      <c r="I48">
        <v>26.20999908447266</v>
      </c>
      <c r="J48">
        <v>21.620000839233398</v>
      </c>
      <c r="K48">
        <v>424.5369873046875</v>
      </c>
      <c r="L48">
        <v>83.55999755859375</v>
      </c>
      <c r="M48">
        <v>34.430000305175781</v>
      </c>
      <c r="N48">
        <v>25.54999923706055</v>
      </c>
      <c r="O48">
        <v>35.049999237060547</v>
      </c>
      <c r="P48">
        <v>60</v>
      </c>
      <c r="Q48">
        <v>244.55999755859381</v>
      </c>
      <c r="R48">
        <v>121.44000244140619</v>
      </c>
      <c r="S48">
        <v>144.44999694824219</v>
      </c>
      <c r="T48">
        <v>135.4700012207031</v>
      </c>
      <c r="U48">
        <v>30.260000228881839</v>
      </c>
      <c r="V48">
        <v>91.283630371093764</v>
      </c>
      <c r="W48">
        <v>99.190002441406236</v>
      </c>
      <c r="X48">
        <v>49.25</v>
      </c>
      <c r="Y48">
        <v>59.509998321533203</v>
      </c>
      <c r="Z48">
        <v>62.610000610351563</v>
      </c>
      <c r="AA48">
        <v>125.2399978637695</v>
      </c>
      <c r="AB48">
        <v>91.569999694824219</v>
      </c>
      <c r="AC48">
        <v>115.36000061035161</v>
      </c>
      <c r="AD48">
        <v>45.029998779296882</v>
      </c>
      <c r="AE48">
        <v>101.5899963378906</v>
      </c>
      <c r="AF48">
        <v>191.00999450683591</v>
      </c>
      <c r="AG48">
        <v>102.4100036621094</v>
      </c>
      <c r="AH48">
        <v>186.02000427246091</v>
      </c>
      <c r="AI48">
        <v>403.79000854492188</v>
      </c>
      <c r="AJ48">
        <v>222.7200012207031</v>
      </c>
      <c r="AK48">
        <v>164.21000671386719</v>
      </c>
      <c r="AL48">
        <v>293.01998901367188</v>
      </c>
      <c r="AM48">
        <v>69.19000244140625</v>
      </c>
      <c r="AN48">
        <v>25.770000457763668</v>
      </c>
      <c r="AO48">
        <v>66.470001220703125</v>
      </c>
      <c r="AP48">
        <v>114.2200012207031</v>
      </c>
      <c r="AQ48">
        <v>59.360000610351563</v>
      </c>
      <c r="AR48">
        <v>55.889999389648438</v>
      </c>
      <c r="AS48">
        <v>60.110000610351563</v>
      </c>
      <c r="AT48">
        <v>345</v>
      </c>
      <c r="AU48">
        <v>125.2099990844727</v>
      </c>
      <c r="AV48">
        <v>208.83000183105469</v>
      </c>
      <c r="AW48">
        <v>86.069999694824219</v>
      </c>
      <c r="AX48">
        <v>289.67001342773438</v>
      </c>
      <c r="AY48">
        <v>283.85000610351563</v>
      </c>
      <c r="AZ48">
        <v>12.170000076293951</v>
      </c>
      <c r="BA48">
        <v>68.010002136230469</v>
      </c>
      <c r="BB48">
        <v>45.900001525878913</v>
      </c>
      <c r="BC48">
        <v>52.001399993896477</v>
      </c>
      <c r="BD48">
        <v>22.469999313354489</v>
      </c>
      <c r="BE48">
        <v>52.110000610351563</v>
      </c>
      <c r="BF48">
        <v>65.129997253417969</v>
      </c>
      <c r="BG48">
        <v>39.200000762939453</v>
      </c>
      <c r="BH48">
        <v>83.319999694824219</v>
      </c>
      <c r="BI48">
        <v>47.110000610351563</v>
      </c>
      <c r="BJ48">
        <v>114.15000152587891</v>
      </c>
      <c r="BK48">
        <v>61.439998626708977</v>
      </c>
      <c r="BL48">
        <v>66.860000610351563</v>
      </c>
      <c r="BM48">
        <v>30.39999961853027</v>
      </c>
      <c r="BN48">
        <v>29.120000839233398</v>
      </c>
      <c r="BO48">
        <v>515.17999267578125</v>
      </c>
      <c r="BP48">
        <v>91.040000915527344</v>
      </c>
      <c r="BQ48">
        <v>178.63999938964841</v>
      </c>
      <c r="BR48">
        <v>57.349998474121087</v>
      </c>
      <c r="BS48">
        <v>175.61000061035159</v>
      </c>
      <c r="BT48">
        <v>81.40814208984375</v>
      </c>
      <c r="BU48">
        <v>32.909999847412109</v>
      </c>
      <c r="BV48">
        <v>120.4199981689453</v>
      </c>
      <c r="BW48">
        <v>58.619998931884773</v>
      </c>
      <c r="BX48">
        <v>254.03999328613281</v>
      </c>
      <c r="BY48">
        <v>43.040000915527337</v>
      </c>
      <c r="BZ48">
        <v>90.959999084472656</v>
      </c>
      <c r="CA48">
        <v>68.964248657226563</v>
      </c>
      <c r="CB48">
        <v>588.6300048828125</v>
      </c>
      <c r="CC48">
        <v>36.599998474121087</v>
      </c>
      <c r="CD48">
        <v>85.345924377441406</v>
      </c>
      <c r="CE48">
        <v>28.20999908447266</v>
      </c>
      <c r="CF48">
        <v>88.449996948242188</v>
      </c>
      <c r="CG48">
        <v>78.169998168945313</v>
      </c>
      <c r="CH48">
        <v>29.5</v>
      </c>
      <c r="CI48">
        <v>73.044113159179688</v>
      </c>
      <c r="CJ48">
        <v>87.459999084472656</v>
      </c>
      <c r="CK48">
        <v>127.7600021362305</v>
      </c>
      <c r="CL48">
        <v>103.2600021362305</v>
      </c>
      <c r="CM48">
        <v>91.5</v>
      </c>
      <c r="CN48">
        <v>83.699996948242188</v>
      </c>
      <c r="CO48">
        <v>97.839996337890625</v>
      </c>
      <c r="CP48">
        <v>87.94000244140625</v>
      </c>
      <c r="CQ48">
        <v>48.330001831054688</v>
      </c>
      <c r="CR48">
        <v>132.30000305175781</v>
      </c>
      <c r="CS48">
        <v>233.96000671386719</v>
      </c>
      <c r="CT48">
        <v>77.239997863769531</v>
      </c>
      <c r="CU48">
        <v>39.979999542236328</v>
      </c>
      <c r="CV48">
        <v>76.029998779296875</v>
      </c>
      <c r="CW48">
        <v>139.71000671386719</v>
      </c>
      <c r="CX48">
        <v>222.3800048828125</v>
      </c>
      <c r="CY48">
        <v>58.069999694824219</v>
      </c>
      <c r="CZ48">
        <v>136.75999450683591</v>
      </c>
      <c r="DA48">
        <v>79.410003662109375</v>
      </c>
      <c r="DB48">
        <v>19489.6796875</v>
      </c>
      <c r="DC48">
        <v>17.819999694824219</v>
      </c>
      <c r="DD48">
        <v>0.53614997438494938</v>
      </c>
      <c r="DE48">
        <v>0.73115619016881483</v>
      </c>
      <c r="DF48">
        <v>2.1706805680613588</v>
      </c>
      <c r="DG48">
        <v>1.7844222461074106</v>
      </c>
      <c r="DH48">
        <v>1.3189442480055384</v>
      </c>
      <c r="DI48">
        <v>0.10006285958461297</v>
      </c>
      <c r="DJ48">
        <v>2.8790783406678844</v>
      </c>
      <c r="DK48">
        <v>3.0290006885617653</v>
      </c>
      <c r="DL48">
        <v>0.37837011258888059</v>
      </c>
      <c r="DM48">
        <v>2.7553709969061368</v>
      </c>
      <c r="DN48">
        <v>0.10717206144145892</v>
      </c>
      <c r="DO48">
        <v>292.98000335693359</v>
      </c>
      <c r="DP48">
        <v>720.67001342773438</v>
      </c>
    </row>
    <row r="49" spans="1:120" x14ac:dyDescent="0.25">
      <c r="A49" s="1">
        <v>45663</v>
      </c>
      <c r="B49">
        <v>39.590000152587891</v>
      </c>
      <c r="C49">
        <v>61.150001525878913</v>
      </c>
      <c r="D49">
        <v>40.729999542236328</v>
      </c>
      <c r="E49">
        <v>48</v>
      </c>
      <c r="F49">
        <v>64.769996643066406</v>
      </c>
      <c r="G49">
        <v>13.01200008392334</v>
      </c>
      <c r="H49">
        <v>39.560001373291023</v>
      </c>
      <c r="I49">
        <v>26</v>
      </c>
      <c r="J49">
        <v>21.520000457763668</v>
      </c>
      <c r="K49">
        <v>426.33364868164063</v>
      </c>
      <c r="L49">
        <v>85.410003662109375</v>
      </c>
      <c r="M49">
        <v>34.520000457763672</v>
      </c>
      <c r="N49">
        <v>25.219999313354489</v>
      </c>
      <c r="O49">
        <v>34.580001831054688</v>
      </c>
      <c r="P49">
        <v>60.119998931884773</v>
      </c>
      <c r="Q49">
        <v>243.19000244140619</v>
      </c>
      <c r="R49">
        <v>122.34999847412109</v>
      </c>
      <c r="S49">
        <v>146.3999938964844</v>
      </c>
      <c r="T49">
        <v>134.28999328613281</v>
      </c>
      <c r="U49">
        <v>30.239999771118161</v>
      </c>
      <c r="V49">
        <v>91.701095581054673</v>
      </c>
      <c r="W49">
        <v>101.6800003051758</v>
      </c>
      <c r="X49">
        <v>48.939998626708977</v>
      </c>
      <c r="Y49">
        <v>59.479999542236328</v>
      </c>
      <c r="Z49">
        <v>63.020000457763672</v>
      </c>
      <c r="AA49">
        <v>125.5899963378906</v>
      </c>
      <c r="AB49">
        <v>92.540000915527344</v>
      </c>
      <c r="AC49">
        <v>116.2200012207031</v>
      </c>
      <c r="AD49">
        <v>46.200000762939453</v>
      </c>
      <c r="AE49">
        <v>103</v>
      </c>
      <c r="AF49">
        <v>191.50999450683591</v>
      </c>
      <c r="AG49">
        <v>104.34999847412109</v>
      </c>
      <c r="AH49">
        <v>186.30000305175781</v>
      </c>
      <c r="AI49">
        <v>411.95999145507813</v>
      </c>
      <c r="AJ49">
        <v>224.52000427246091</v>
      </c>
      <c r="AK49">
        <v>165.30000305175781</v>
      </c>
      <c r="AL49">
        <v>295.17001342773438</v>
      </c>
      <c r="AM49">
        <v>69.160003662109375</v>
      </c>
      <c r="AN49">
        <v>25.579999923706051</v>
      </c>
      <c r="AO49">
        <v>66.610000610351563</v>
      </c>
      <c r="AP49">
        <v>114</v>
      </c>
      <c r="AQ49">
        <v>59.880001068115227</v>
      </c>
      <c r="AR49">
        <v>55.959999084472663</v>
      </c>
      <c r="AS49">
        <v>60.680000305175781</v>
      </c>
      <c r="AT49">
        <v>352.27999877929688</v>
      </c>
      <c r="AU49">
        <v>125.3300018310547</v>
      </c>
      <c r="AV49">
        <v>211.8999938964844</v>
      </c>
      <c r="AW49">
        <v>86.800003051757813</v>
      </c>
      <c r="AX49">
        <v>293.739990234375</v>
      </c>
      <c r="AY49">
        <v>279.739990234375</v>
      </c>
      <c r="AZ49">
        <v>12.289999961853029</v>
      </c>
      <c r="BA49">
        <v>67.629997253417969</v>
      </c>
      <c r="BB49">
        <v>46.450000762939453</v>
      </c>
      <c r="BC49">
        <v>52.979999542236328</v>
      </c>
      <c r="BD49">
        <v>22.479999542236332</v>
      </c>
      <c r="BE49">
        <v>52.680000305175781</v>
      </c>
      <c r="BF49">
        <v>65.620002746582031</v>
      </c>
      <c r="BG49">
        <v>39.299999237060547</v>
      </c>
      <c r="BH49">
        <v>82.730003356933594</v>
      </c>
      <c r="BI49">
        <v>47.919998168945313</v>
      </c>
      <c r="BJ49">
        <v>114.4700012207031</v>
      </c>
      <c r="BK49">
        <v>62.130001068115227</v>
      </c>
      <c r="BL49">
        <v>67.930000305175781</v>
      </c>
      <c r="BM49">
        <v>30.10000038146973</v>
      </c>
      <c r="BN49">
        <v>28.60000038146973</v>
      </c>
      <c r="BO49">
        <v>524.53997802734375</v>
      </c>
      <c r="BP49">
        <v>91.90000152587892</v>
      </c>
      <c r="BQ49">
        <v>180</v>
      </c>
      <c r="BR49">
        <v>57.930000305175781</v>
      </c>
      <c r="BS49">
        <v>176.19999694824219</v>
      </c>
      <c r="BT49">
        <v>81.45782470703125</v>
      </c>
      <c r="BU49">
        <v>32.580001831054688</v>
      </c>
      <c r="BV49">
        <v>123.4199981689453</v>
      </c>
      <c r="BW49">
        <v>58.770000457763672</v>
      </c>
      <c r="BX49">
        <v>260.23001098632813</v>
      </c>
      <c r="BY49">
        <v>43.880001068115227</v>
      </c>
      <c r="BZ49">
        <v>92.040000915527344</v>
      </c>
      <c r="CA49">
        <v>68.934333801269531</v>
      </c>
      <c r="CB49">
        <v>595.3599853515625</v>
      </c>
      <c r="CC49">
        <v>35.549999237060547</v>
      </c>
      <c r="CD49">
        <v>86.319374084472656</v>
      </c>
      <c r="CE49">
        <v>29.280000686645511</v>
      </c>
      <c r="CF49">
        <v>88.610000610351563</v>
      </c>
      <c r="CG49">
        <v>77.300003051757813</v>
      </c>
      <c r="CH49">
        <v>29.389999389648441</v>
      </c>
      <c r="CI49">
        <v>73.589447021484375</v>
      </c>
      <c r="CJ49">
        <v>88.300003051757813</v>
      </c>
      <c r="CK49">
        <v>128.1000061035156</v>
      </c>
      <c r="CL49">
        <v>104.6800003051758</v>
      </c>
      <c r="CM49">
        <v>91.220001220703125</v>
      </c>
      <c r="CN49">
        <v>83.75</v>
      </c>
      <c r="CO49">
        <v>98.940002441406236</v>
      </c>
      <c r="CP49">
        <v>87.069999694824219</v>
      </c>
      <c r="CQ49">
        <v>48.439998626708977</v>
      </c>
      <c r="CR49">
        <v>132.42999267578119</v>
      </c>
      <c r="CS49">
        <v>238.75</v>
      </c>
      <c r="CT49">
        <v>77.510002136230469</v>
      </c>
      <c r="CU49">
        <v>40.279998779296882</v>
      </c>
      <c r="CV49">
        <v>76.220001220703125</v>
      </c>
      <c r="CW49">
        <v>139.02000427246091</v>
      </c>
      <c r="CX49">
        <v>226.77000427246091</v>
      </c>
      <c r="CY49">
        <v>58.229999542236328</v>
      </c>
      <c r="CZ49">
        <v>135.22999572753909</v>
      </c>
      <c r="DA49">
        <v>79.980003356933594</v>
      </c>
      <c r="DB49">
        <v>19864.98046875</v>
      </c>
      <c r="DC49">
        <v>16.04000091552734</v>
      </c>
      <c r="DD49">
        <v>0.54488017057718807</v>
      </c>
      <c r="DE49">
        <v>0.736842134038728</v>
      </c>
      <c r="DF49">
        <v>2.2112720596178814</v>
      </c>
      <c r="DG49">
        <v>1.7856624802076524</v>
      </c>
      <c r="DH49">
        <v>1.3351837297923126</v>
      </c>
      <c r="DI49">
        <v>0.102710969884497</v>
      </c>
      <c r="DJ49">
        <v>2.9256869826153946</v>
      </c>
      <c r="DK49">
        <v>3.0802476250791018</v>
      </c>
      <c r="DL49">
        <v>0.3771163830230897</v>
      </c>
      <c r="DM49">
        <v>2.8108193858815351</v>
      </c>
      <c r="DN49">
        <v>0.10691228972812893</v>
      </c>
      <c r="DO49">
        <v>292.75000762939453</v>
      </c>
      <c r="DP49">
        <v>730.13999557495117</v>
      </c>
    </row>
    <row r="50" spans="1:120" x14ac:dyDescent="0.25">
      <c r="A50" s="1">
        <v>45660</v>
      </c>
      <c r="B50">
        <v>39.130001068115227</v>
      </c>
      <c r="C50">
        <v>59.819999694824219</v>
      </c>
      <c r="D50">
        <v>40.369998931884773</v>
      </c>
      <c r="E50">
        <v>46.759998321533203</v>
      </c>
      <c r="F50">
        <v>64.349998474121094</v>
      </c>
      <c r="G50">
        <v>13.02999973297119</v>
      </c>
      <c r="H50">
        <v>38.959999084472663</v>
      </c>
      <c r="I50">
        <v>25.54999923706055</v>
      </c>
      <c r="J50">
        <v>21.479999542236332</v>
      </c>
      <c r="K50">
        <v>426.36355590820313</v>
      </c>
      <c r="L50">
        <v>85.449996948242188</v>
      </c>
      <c r="M50">
        <v>34.492000579833977</v>
      </c>
      <c r="N50">
        <v>25.180000305175781</v>
      </c>
      <c r="O50">
        <v>35</v>
      </c>
      <c r="P50">
        <v>60.069999694824219</v>
      </c>
      <c r="Q50">
        <v>243.49000549316409</v>
      </c>
      <c r="R50">
        <v>120.9899978637695</v>
      </c>
      <c r="S50">
        <v>146.05000305175781</v>
      </c>
      <c r="T50">
        <v>134.1499938964844</v>
      </c>
      <c r="U50">
        <v>30</v>
      </c>
      <c r="V50">
        <v>91.790542602539063</v>
      </c>
      <c r="W50">
        <v>101.4700012207031</v>
      </c>
      <c r="X50">
        <v>48.689998626708977</v>
      </c>
      <c r="Y50">
        <v>59.150001525878913</v>
      </c>
      <c r="Z50">
        <v>62.909999847412109</v>
      </c>
      <c r="AA50">
        <v>125.4199981689453</v>
      </c>
      <c r="AB50">
        <v>92.269996643066406</v>
      </c>
      <c r="AC50">
        <v>116.23000335693359</v>
      </c>
      <c r="AD50">
        <v>45.490001678466797</v>
      </c>
      <c r="AE50">
        <v>103.30999755859381</v>
      </c>
      <c r="AF50">
        <v>191.44999694824219</v>
      </c>
      <c r="AG50">
        <v>103.26999664306641</v>
      </c>
      <c r="AH50">
        <v>186.50999450683591</v>
      </c>
      <c r="AI50">
        <v>407.20999145507813</v>
      </c>
      <c r="AJ50">
        <v>224.42999267578119</v>
      </c>
      <c r="AK50">
        <v>165.71000671386719</v>
      </c>
      <c r="AL50">
        <v>294.77999877929688</v>
      </c>
      <c r="AM50">
        <v>68.589996337890625</v>
      </c>
      <c r="AN50">
        <v>25.129999160766602</v>
      </c>
      <c r="AO50">
        <v>66.069999694824219</v>
      </c>
      <c r="AP50">
        <v>115.34999847412109</v>
      </c>
      <c r="AQ50">
        <v>59.990001678466797</v>
      </c>
      <c r="AR50">
        <v>56.490001678466797</v>
      </c>
      <c r="AS50">
        <v>60.549999237060547</v>
      </c>
      <c r="AT50">
        <v>348.20999145507813</v>
      </c>
      <c r="AU50">
        <v>125.5899963378906</v>
      </c>
      <c r="AV50">
        <v>211.25999450683591</v>
      </c>
      <c r="AW50">
        <v>85.680000305175781</v>
      </c>
      <c r="AX50">
        <v>291.45999145507813</v>
      </c>
      <c r="AY50">
        <v>279.30999755859381</v>
      </c>
      <c r="AZ50">
        <v>12.159999847412109</v>
      </c>
      <c r="BA50">
        <v>67.629997253417969</v>
      </c>
      <c r="BB50">
        <v>46.990001678466797</v>
      </c>
      <c r="BC50">
        <v>52.174098968505859</v>
      </c>
      <c r="BD50">
        <v>21.989999771118161</v>
      </c>
      <c r="BE50">
        <v>52.639999389648438</v>
      </c>
      <c r="BF50">
        <v>65.839996337890625</v>
      </c>
      <c r="BG50">
        <v>38.880001068115227</v>
      </c>
      <c r="BH50">
        <v>83.319999694824219</v>
      </c>
      <c r="BI50">
        <v>47.259998321533203</v>
      </c>
      <c r="BJ50">
        <v>115.69000244140619</v>
      </c>
      <c r="BK50">
        <v>60.240001678466797</v>
      </c>
      <c r="BL50">
        <v>67.480003356933594</v>
      </c>
      <c r="BM50">
        <v>30.25</v>
      </c>
      <c r="BN50">
        <v>28.75</v>
      </c>
      <c r="BO50">
        <v>518.58001708984375</v>
      </c>
      <c r="BP50">
        <v>91.239997863769517</v>
      </c>
      <c r="BQ50">
        <v>179.30000305175781</v>
      </c>
      <c r="BR50">
        <v>57.159999847412109</v>
      </c>
      <c r="BS50">
        <v>176.32000732421881</v>
      </c>
      <c r="BT50">
        <v>81.437950134277344</v>
      </c>
      <c r="BU50">
        <v>32.770000457763672</v>
      </c>
      <c r="BV50">
        <v>121.80999755859381</v>
      </c>
      <c r="BW50">
        <v>57.799999237060547</v>
      </c>
      <c r="BX50">
        <v>251.8800048828125</v>
      </c>
      <c r="BY50">
        <v>43.270000457763672</v>
      </c>
      <c r="BZ50">
        <v>90.680000305175781</v>
      </c>
      <c r="CA50">
        <v>69.841758728027344</v>
      </c>
      <c r="CB50">
        <v>591.95001220703125</v>
      </c>
      <c r="CC50">
        <v>35.150001525878913</v>
      </c>
      <c r="CD50">
        <v>86.706764221191406</v>
      </c>
      <c r="CE50">
        <v>28.840000152587891</v>
      </c>
      <c r="CF50">
        <v>89.099998474121094</v>
      </c>
      <c r="CG50">
        <v>77.919998168945313</v>
      </c>
      <c r="CH50">
        <v>29.579999923706051</v>
      </c>
      <c r="CI50">
        <v>73.936470031738281</v>
      </c>
      <c r="CJ50">
        <v>89.449996948242188</v>
      </c>
      <c r="CK50">
        <v>128.41999816894531</v>
      </c>
      <c r="CL50">
        <v>104.76999664306641</v>
      </c>
      <c r="CM50">
        <v>89.959999084472656</v>
      </c>
      <c r="CN50">
        <v>83.19000244140625</v>
      </c>
      <c r="CO50">
        <v>97.879997253417955</v>
      </c>
      <c r="CP50">
        <v>87.470001220703125</v>
      </c>
      <c r="CQ50">
        <v>48.590000152587891</v>
      </c>
      <c r="CR50">
        <v>132.7200012207031</v>
      </c>
      <c r="CS50">
        <v>235.75</v>
      </c>
      <c r="CT50">
        <v>78.330001831054688</v>
      </c>
      <c r="CU50">
        <v>40.840000152587891</v>
      </c>
      <c r="CV50">
        <v>77.080001831054688</v>
      </c>
      <c r="CW50">
        <v>138.96000671386719</v>
      </c>
      <c r="CX50">
        <v>225.8800048828125</v>
      </c>
      <c r="CY50">
        <v>57.380001068115227</v>
      </c>
      <c r="CZ50">
        <v>135.57000732421881</v>
      </c>
      <c r="DA50">
        <v>79.680000305175781</v>
      </c>
      <c r="DB50">
        <v>19621.6796875</v>
      </c>
      <c r="DC50">
        <v>16.129999160766602</v>
      </c>
      <c r="DD50">
        <v>0.53940975862739282</v>
      </c>
      <c r="DE50">
        <v>0.73568807199929442</v>
      </c>
      <c r="DF50">
        <v>2.1833145860725076</v>
      </c>
      <c r="DG50">
        <v>1.7788907539440022</v>
      </c>
      <c r="DH50">
        <v>1.2983636431364105</v>
      </c>
      <c r="DI50">
        <v>0.10105582981878967</v>
      </c>
      <c r="DJ50">
        <v>2.8836971735300048</v>
      </c>
      <c r="DK50">
        <v>3.0097024701783504</v>
      </c>
      <c r="DL50">
        <v>0.37913673122332503</v>
      </c>
      <c r="DM50">
        <v>2.7725933721523877</v>
      </c>
      <c r="DN50">
        <v>0.10493243525668186</v>
      </c>
      <c r="DO50">
        <v>294.37001037597656</v>
      </c>
      <c r="DP50">
        <v>726.13000869750977</v>
      </c>
    </row>
    <row r="51" spans="1:120" x14ac:dyDescent="0.25">
      <c r="A51" s="1">
        <v>45659</v>
      </c>
      <c r="B51">
        <v>38.459999084472663</v>
      </c>
      <c r="C51">
        <v>56.889999389648438</v>
      </c>
      <c r="D51">
        <v>40.150001525878913</v>
      </c>
      <c r="E51">
        <v>44.360000610351563</v>
      </c>
      <c r="F51">
        <v>63.75</v>
      </c>
      <c r="G51">
        <v>12.60000038146973</v>
      </c>
      <c r="H51">
        <v>38.520000457763672</v>
      </c>
      <c r="I51">
        <v>25.319999694824219</v>
      </c>
      <c r="J51">
        <v>21.590000152587891</v>
      </c>
      <c r="K51">
        <v>423.00982666015619</v>
      </c>
      <c r="L51">
        <v>83.959999084472656</v>
      </c>
      <c r="M51">
        <v>34.181999206542969</v>
      </c>
      <c r="N51">
        <v>25.110000610351559</v>
      </c>
      <c r="O51">
        <v>35.340000152587891</v>
      </c>
      <c r="P51">
        <v>59.740001678466797</v>
      </c>
      <c r="Q51">
        <v>245.41999816894531</v>
      </c>
      <c r="R51">
        <v>119.15000152587891</v>
      </c>
      <c r="S51">
        <v>144.44999694824219</v>
      </c>
      <c r="T51">
        <v>132.9100036621094</v>
      </c>
      <c r="U51">
        <v>29.020000457763668</v>
      </c>
      <c r="V51">
        <v>91.939636230468764</v>
      </c>
      <c r="W51">
        <v>99.910003662109375</v>
      </c>
      <c r="X51">
        <v>47.840000152587891</v>
      </c>
      <c r="Y51">
        <v>58.319999694824219</v>
      </c>
      <c r="Z51">
        <v>62.150001525878913</v>
      </c>
      <c r="AA51">
        <v>124.19000244140619</v>
      </c>
      <c r="AB51">
        <v>91.059997558593764</v>
      </c>
      <c r="AC51">
        <v>114.9700012207031</v>
      </c>
      <c r="AD51">
        <v>44.459999084472663</v>
      </c>
      <c r="AE51">
        <v>102.05999755859381</v>
      </c>
      <c r="AF51">
        <v>189.96000671386719</v>
      </c>
      <c r="AG51">
        <v>101.5100021362305</v>
      </c>
      <c r="AH51">
        <v>184.75999450683591</v>
      </c>
      <c r="AI51">
        <v>400.67001342773438</v>
      </c>
      <c r="AJ51">
        <v>221.13999938964841</v>
      </c>
      <c r="AK51">
        <v>163.91999816894531</v>
      </c>
      <c r="AL51">
        <v>288.79998779296881</v>
      </c>
      <c r="AM51">
        <v>67.669998168945313</v>
      </c>
      <c r="AN51">
        <v>25.10000038146973</v>
      </c>
      <c r="AO51">
        <v>65.279998779296875</v>
      </c>
      <c r="AP51">
        <v>115.3199996948242</v>
      </c>
      <c r="AQ51">
        <v>59.029998779296882</v>
      </c>
      <c r="AR51">
        <v>56.130001068115227</v>
      </c>
      <c r="AS51">
        <v>59.680000305175781</v>
      </c>
      <c r="AT51">
        <v>342.54000854492188</v>
      </c>
      <c r="AU51">
        <v>124.63999938964839</v>
      </c>
      <c r="AV51">
        <v>207.97999572753909</v>
      </c>
      <c r="AW51">
        <v>84.980003356933594</v>
      </c>
      <c r="AX51">
        <v>288.07000732421881</v>
      </c>
      <c r="AY51">
        <v>276.17999267578119</v>
      </c>
      <c r="AZ51">
        <v>11.77999973297119</v>
      </c>
      <c r="BA51">
        <v>67.110000610351563</v>
      </c>
      <c r="BB51">
        <v>46.770000457763672</v>
      </c>
      <c r="BC51">
        <v>51.378700256347663</v>
      </c>
      <c r="BD51">
        <v>20.889999389648441</v>
      </c>
      <c r="BE51">
        <v>52.409999847412109</v>
      </c>
      <c r="BF51">
        <v>65.339996337890625</v>
      </c>
      <c r="BG51">
        <v>38.840000152587891</v>
      </c>
      <c r="BH51">
        <v>83</v>
      </c>
      <c r="BI51">
        <v>46.810001373291023</v>
      </c>
      <c r="BJ51">
        <v>114.40000152587891</v>
      </c>
      <c r="BK51">
        <v>58.639999389648438</v>
      </c>
      <c r="BL51">
        <v>66.849998474121094</v>
      </c>
      <c r="BM51">
        <v>30.090000152587891</v>
      </c>
      <c r="BN51">
        <v>28.579999923706051</v>
      </c>
      <c r="BO51">
        <v>510.23001098632813</v>
      </c>
      <c r="BP51">
        <v>89.720001220703125</v>
      </c>
      <c r="BQ51">
        <v>177.61000061035159</v>
      </c>
      <c r="BR51">
        <v>56.240001678466797</v>
      </c>
      <c r="BS51">
        <v>174.7200012207031</v>
      </c>
      <c r="BT51">
        <v>81.437950134277344</v>
      </c>
      <c r="BU51">
        <v>33.119998931884773</v>
      </c>
      <c r="BV51">
        <v>119.6800003051758</v>
      </c>
      <c r="BW51">
        <v>58.119998931884773</v>
      </c>
      <c r="BX51">
        <v>244.78999328613281</v>
      </c>
      <c r="BY51">
        <v>42.639999389648438</v>
      </c>
      <c r="BZ51">
        <v>88.629997253417969</v>
      </c>
      <c r="CA51">
        <v>69.5126953125</v>
      </c>
      <c r="CB51">
        <v>584.6400146484375</v>
      </c>
      <c r="CC51">
        <v>34.729999542236328</v>
      </c>
      <c r="CD51">
        <v>86.984901428222656</v>
      </c>
      <c r="CE51">
        <v>28.110000610351559</v>
      </c>
      <c r="CF51">
        <v>88.660003662109375</v>
      </c>
      <c r="CG51">
        <v>76.930000305175781</v>
      </c>
      <c r="CH51">
        <v>29.670000076293949</v>
      </c>
      <c r="CI51">
        <v>74.15460205078125</v>
      </c>
      <c r="CJ51">
        <v>88.290000915527344</v>
      </c>
      <c r="CK51">
        <v>127.5400009155273</v>
      </c>
      <c r="CL51">
        <v>103.48000335693359</v>
      </c>
      <c r="CM51">
        <v>88.970001220703125</v>
      </c>
      <c r="CN51">
        <v>83.209999084472656</v>
      </c>
      <c r="CO51">
        <v>97.279998779296875</v>
      </c>
      <c r="CP51">
        <v>86.660003662109375</v>
      </c>
      <c r="CQ51">
        <v>48.209999084472663</v>
      </c>
      <c r="CR51">
        <v>131.30000305175781</v>
      </c>
      <c r="CS51">
        <v>231.9700012207031</v>
      </c>
      <c r="CT51">
        <v>78.370002746582031</v>
      </c>
      <c r="CU51">
        <v>40.290000915527337</v>
      </c>
      <c r="CV51">
        <v>76.269996643066406</v>
      </c>
      <c r="CW51">
        <v>137.61000061035159</v>
      </c>
      <c r="CX51">
        <v>221.3999938964844</v>
      </c>
      <c r="CY51">
        <v>57.630001068115227</v>
      </c>
      <c r="CZ51">
        <v>134.82000732421881</v>
      </c>
      <c r="DA51">
        <v>79.360000610351563</v>
      </c>
      <c r="DB51">
        <v>19280.7890625</v>
      </c>
      <c r="DC51">
        <v>17.930000305175781</v>
      </c>
      <c r="DD51">
        <v>0.53437565039220547</v>
      </c>
      <c r="DE51">
        <v>0.73323130500425393</v>
      </c>
      <c r="DF51">
        <v>2.1685972360911174</v>
      </c>
      <c r="DG51">
        <v>1.7618349866946377</v>
      </c>
      <c r="DH51">
        <v>1.2750188559798261</v>
      </c>
      <c r="DI51">
        <v>9.7307741454984387E-2</v>
      </c>
      <c r="DJ51">
        <v>2.8250604330384608</v>
      </c>
      <c r="DK51">
        <v>2.9599335599209233</v>
      </c>
      <c r="DL51">
        <v>0.37824985264244504</v>
      </c>
      <c r="DM51">
        <v>2.7482349985743864</v>
      </c>
      <c r="DN51">
        <v>0.10317007531470242</v>
      </c>
      <c r="DO51">
        <v>292.25</v>
      </c>
      <c r="DP51">
        <v>716.08999633789063</v>
      </c>
    </row>
    <row r="52" spans="1:120" x14ac:dyDescent="0.25">
      <c r="A52" s="1">
        <v>45657</v>
      </c>
      <c r="B52">
        <v>38.639999389648438</v>
      </c>
      <c r="C52">
        <v>56.770000457763672</v>
      </c>
      <c r="D52">
        <v>40.560001373291023</v>
      </c>
      <c r="E52">
        <v>43.189998626708977</v>
      </c>
      <c r="F52">
        <v>63.450000762939453</v>
      </c>
      <c r="G52">
        <v>12.310000419616699</v>
      </c>
      <c r="H52">
        <v>38.180000305175781</v>
      </c>
      <c r="I52">
        <v>25.159999847412109</v>
      </c>
      <c r="J52">
        <v>21.379999160766602</v>
      </c>
      <c r="K52">
        <v>424.7066650390625</v>
      </c>
      <c r="L52">
        <v>83.379997253417969</v>
      </c>
      <c r="M52">
        <v>34.284000396728523</v>
      </c>
      <c r="N52">
        <v>24.629999160766602</v>
      </c>
      <c r="O52">
        <v>33.909999847412109</v>
      </c>
      <c r="P52">
        <v>59.169998168945313</v>
      </c>
      <c r="Q52">
        <v>242.1300048828125</v>
      </c>
      <c r="R52">
        <v>119.3399963378906</v>
      </c>
      <c r="S52">
        <v>144.1000061035156</v>
      </c>
      <c r="T52">
        <v>132.21000671386719</v>
      </c>
      <c r="U52">
        <v>29.229999542236332</v>
      </c>
      <c r="V52">
        <v>91.889938354492202</v>
      </c>
      <c r="W52">
        <v>100.120002746582</v>
      </c>
      <c r="X52">
        <v>47.990001678466797</v>
      </c>
      <c r="Y52">
        <v>58.349998474121087</v>
      </c>
      <c r="Z52">
        <v>62.310001373291023</v>
      </c>
      <c r="AA52">
        <v>124.9599990844727</v>
      </c>
      <c r="AB52">
        <v>90.930000305175781</v>
      </c>
      <c r="AC52">
        <v>115.2200012207031</v>
      </c>
      <c r="AD52">
        <v>43.569999694824219</v>
      </c>
      <c r="AE52">
        <v>103.38999938964839</v>
      </c>
      <c r="AF52">
        <v>190.8800048828125</v>
      </c>
      <c r="AG52">
        <v>101.5299987792969</v>
      </c>
      <c r="AH52">
        <v>185.1300048828125</v>
      </c>
      <c r="AI52">
        <v>401.57998657226563</v>
      </c>
      <c r="AJ52">
        <v>220.96000671386719</v>
      </c>
      <c r="AK52">
        <v>164.16999816894531</v>
      </c>
      <c r="AL52">
        <v>287.82000732421881</v>
      </c>
      <c r="AM52">
        <v>67.569999694824219</v>
      </c>
      <c r="AN52">
        <v>25.35000038146973</v>
      </c>
      <c r="AO52">
        <v>65.349998474121094</v>
      </c>
      <c r="AP52">
        <v>116.05999755859381</v>
      </c>
      <c r="AQ52">
        <v>59.790000915527337</v>
      </c>
      <c r="AR52">
        <v>56.520000457763672</v>
      </c>
      <c r="AS52">
        <v>60.349998474121087</v>
      </c>
      <c r="AT52">
        <v>343.41000366210938</v>
      </c>
      <c r="AU52">
        <v>124.9100036621094</v>
      </c>
      <c r="AV52">
        <v>206.91999816894531</v>
      </c>
      <c r="AW52">
        <v>85.290000915527344</v>
      </c>
      <c r="AX52">
        <v>288.85000610351563</v>
      </c>
      <c r="AY52">
        <v>271.23001098632813</v>
      </c>
      <c r="AZ52">
        <v>11.569999694824221</v>
      </c>
      <c r="BA52">
        <v>66.529998779296875</v>
      </c>
      <c r="BB52">
        <v>46.479999542236328</v>
      </c>
      <c r="BC52">
        <v>51.273899078369141</v>
      </c>
      <c r="BD52">
        <v>20.010000228881839</v>
      </c>
      <c r="BE52">
        <v>52.200000762939453</v>
      </c>
      <c r="BF52">
        <v>65.790000915527344</v>
      </c>
      <c r="BG52">
        <v>39.060001373291023</v>
      </c>
      <c r="BH52">
        <v>82.620002746582031</v>
      </c>
      <c r="BI52">
        <v>46.689998626708977</v>
      </c>
      <c r="BJ52">
        <v>114.73000335693359</v>
      </c>
      <c r="BK52">
        <v>57.919998168945313</v>
      </c>
      <c r="BL52">
        <v>66.769996643066406</v>
      </c>
      <c r="BM52">
        <v>29.60000038146973</v>
      </c>
      <c r="BN52">
        <v>27.860000610351559</v>
      </c>
      <c r="BO52">
        <v>511.23001098632813</v>
      </c>
      <c r="BP52">
        <v>89.769996643066406</v>
      </c>
      <c r="BQ52">
        <v>178.08000183105469</v>
      </c>
      <c r="BR52">
        <v>56.259998321533203</v>
      </c>
      <c r="BS52">
        <v>175.22999572753909</v>
      </c>
      <c r="BT52">
        <v>81.45782470703125</v>
      </c>
      <c r="BU52">
        <v>31.770000457763668</v>
      </c>
      <c r="BV52">
        <v>119.120002746582</v>
      </c>
      <c r="BW52">
        <v>58.459999084472663</v>
      </c>
      <c r="BX52">
        <v>242.16999816894531</v>
      </c>
      <c r="BY52">
        <v>42.319999694824219</v>
      </c>
      <c r="BZ52">
        <v>88.650001525878906</v>
      </c>
      <c r="CA52">
        <v>69.801872253417969</v>
      </c>
      <c r="CB52">
        <v>586.08001708984375</v>
      </c>
      <c r="CC52">
        <v>33.119998931884773</v>
      </c>
      <c r="CD52">
        <v>86.746505737304688</v>
      </c>
      <c r="CE52">
        <v>26.780000686645511</v>
      </c>
      <c r="CF52">
        <v>88.790000915527344</v>
      </c>
      <c r="CG52">
        <v>75.550003051757813</v>
      </c>
      <c r="CH52">
        <v>29.420000076293949</v>
      </c>
      <c r="CI52">
        <v>74.144683837890625</v>
      </c>
      <c r="CJ52">
        <v>89.080001831054688</v>
      </c>
      <c r="CK52">
        <v>127.5899963378906</v>
      </c>
      <c r="CL52">
        <v>104.5</v>
      </c>
      <c r="CM52">
        <v>88.510002136230469</v>
      </c>
      <c r="CN52">
        <v>84.139999389648438</v>
      </c>
      <c r="CO52">
        <v>96.809997558593764</v>
      </c>
      <c r="CP52">
        <v>85.660003662109375</v>
      </c>
      <c r="CQ52">
        <v>48.330001831054688</v>
      </c>
      <c r="CR52">
        <v>131.75999450683591</v>
      </c>
      <c r="CS52">
        <v>232.52000427246091</v>
      </c>
      <c r="CT52">
        <v>78.610000610351563</v>
      </c>
      <c r="CU52">
        <v>40.669998168945313</v>
      </c>
      <c r="CV52">
        <v>75.69000244140625</v>
      </c>
      <c r="CW52">
        <v>137.57000732421881</v>
      </c>
      <c r="CX52">
        <v>224.3500061035156</v>
      </c>
      <c r="CY52">
        <v>56.75</v>
      </c>
      <c r="CZ52">
        <v>132.3699951171875</v>
      </c>
      <c r="DA52">
        <v>79.589996337890625</v>
      </c>
      <c r="DB52">
        <v>19310.7890625</v>
      </c>
      <c r="DC52">
        <v>17.35000038146973</v>
      </c>
      <c r="DD52">
        <v>0.53190484169166641</v>
      </c>
      <c r="DE52">
        <v>0.72767286308722912</v>
      </c>
      <c r="DF52">
        <v>2.1691782854241604</v>
      </c>
      <c r="DG52">
        <v>1.7531827406614624</v>
      </c>
      <c r="DH52">
        <v>1.2700232624711296</v>
      </c>
      <c r="DI52">
        <v>9.6863907320459033E-2</v>
      </c>
      <c r="DJ52">
        <v>2.8539626556620661</v>
      </c>
      <c r="DK52">
        <v>2.9578934291706656</v>
      </c>
      <c r="DL52">
        <v>0.3770133774753745</v>
      </c>
      <c r="DM52">
        <v>2.7492594155313475</v>
      </c>
      <c r="DN52">
        <v>0.10391111939880888</v>
      </c>
      <c r="DO52">
        <v>291.87001037597662</v>
      </c>
      <c r="DP52">
        <v>721.10000610351551</v>
      </c>
    </row>
    <row r="53" spans="1:120" x14ac:dyDescent="0.25">
      <c r="A53" s="1">
        <v>45656</v>
      </c>
      <c r="B53">
        <v>38.880001068115227</v>
      </c>
      <c r="C53">
        <v>57.610000610351563</v>
      </c>
      <c r="D53">
        <v>40.369998931884773</v>
      </c>
      <c r="E53">
        <v>43.75</v>
      </c>
      <c r="F53">
        <v>63.810001373291023</v>
      </c>
      <c r="G53">
        <v>12.170000076293951</v>
      </c>
      <c r="H53">
        <v>38.169998168945313</v>
      </c>
      <c r="I53">
        <v>25.629999160766602</v>
      </c>
      <c r="J53">
        <v>21.270000457763668</v>
      </c>
      <c r="K53">
        <v>424.97613525390619</v>
      </c>
      <c r="L53">
        <v>84.089996337890625</v>
      </c>
      <c r="M53">
        <v>34.324001312255859</v>
      </c>
      <c r="N53">
        <v>24.360000610351559</v>
      </c>
      <c r="O53">
        <v>33.770000457763672</v>
      </c>
      <c r="P53">
        <v>59.229999542236328</v>
      </c>
      <c r="Q53">
        <v>240.6300048828125</v>
      </c>
      <c r="R53">
        <v>119.61000061035161</v>
      </c>
      <c r="S53">
        <v>144.3800048828125</v>
      </c>
      <c r="T53">
        <v>131.66999816894531</v>
      </c>
      <c r="U53">
        <v>29.45000076293945</v>
      </c>
      <c r="V53">
        <v>92.058914184570327</v>
      </c>
      <c r="W53">
        <v>100.94000244140619</v>
      </c>
      <c r="X53">
        <v>48.009998321533203</v>
      </c>
      <c r="Y53">
        <v>58.459999084472663</v>
      </c>
      <c r="Z53">
        <v>62.169998168945313</v>
      </c>
      <c r="AA53">
        <v>124.1699981689453</v>
      </c>
      <c r="AB53">
        <v>91.069999694824219</v>
      </c>
      <c r="AC53">
        <v>114.9700012207031</v>
      </c>
      <c r="AD53">
        <v>44.139999389648438</v>
      </c>
      <c r="AE53">
        <v>103.30999755859381</v>
      </c>
      <c r="AF53">
        <v>190.6300048828125</v>
      </c>
      <c r="AG53">
        <v>102.4199981689453</v>
      </c>
      <c r="AH53">
        <v>184.6499938964844</v>
      </c>
      <c r="AI53">
        <v>405.20001220703119</v>
      </c>
      <c r="AJ53">
        <v>220.67999267578119</v>
      </c>
      <c r="AK53">
        <v>163.69999694824219</v>
      </c>
      <c r="AL53">
        <v>288.32998657226563</v>
      </c>
      <c r="AM53">
        <v>67.639999389648438</v>
      </c>
      <c r="AN53">
        <v>25.440000534057621</v>
      </c>
      <c r="AO53">
        <v>65.339996337890625</v>
      </c>
      <c r="AP53">
        <v>115.370002746582</v>
      </c>
      <c r="AQ53">
        <v>60.069999694824219</v>
      </c>
      <c r="AR53">
        <v>56.349998474121087</v>
      </c>
      <c r="AS53">
        <v>60.419998168945313</v>
      </c>
      <c r="AT53">
        <v>346.70999145507813</v>
      </c>
      <c r="AU53">
        <v>124.51999664306641</v>
      </c>
      <c r="AV53">
        <v>207.88999938964841</v>
      </c>
      <c r="AW53">
        <v>85.339996337890625</v>
      </c>
      <c r="AX53">
        <v>290.44000244140619</v>
      </c>
      <c r="AY53">
        <v>267.55999755859381</v>
      </c>
      <c r="AZ53">
        <v>11.670000076293951</v>
      </c>
      <c r="BA53">
        <v>66.489997863769531</v>
      </c>
      <c r="BB53">
        <v>46.330001831054688</v>
      </c>
      <c r="BC53">
        <v>51.5</v>
      </c>
      <c r="BD53">
        <v>20.5</v>
      </c>
      <c r="BE53">
        <v>52.400001525878913</v>
      </c>
      <c r="BF53">
        <v>65.879997253417969</v>
      </c>
      <c r="BG53">
        <v>39.060001373291023</v>
      </c>
      <c r="BH53">
        <v>82.120002746582031</v>
      </c>
      <c r="BI53">
        <v>47.009998321533203</v>
      </c>
      <c r="BJ53">
        <v>114.9499969482422</v>
      </c>
      <c r="BK53">
        <v>58.200000762939453</v>
      </c>
      <c r="BL53">
        <v>66.589996337890625</v>
      </c>
      <c r="BM53">
        <v>29.180000305175781</v>
      </c>
      <c r="BN53">
        <v>27.45999908447266</v>
      </c>
      <c r="BO53">
        <v>515.6099853515625</v>
      </c>
      <c r="BP53">
        <v>90.15000152587892</v>
      </c>
      <c r="BQ53">
        <v>178.58000183105469</v>
      </c>
      <c r="BR53">
        <v>56.299999237060547</v>
      </c>
      <c r="BS53">
        <v>174.9100036621094</v>
      </c>
      <c r="BT53">
        <v>81.40814208984375</v>
      </c>
      <c r="BU53">
        <v>31.610000610351559</v>
      </c>
      <c r="BV53">
        <v>120.0899963378906</v>
      </c>
      <c r="BW53">
        <v>57.959999084472663</v>
      </c>
      <c r="BX53">
        <v>244.6600036621094</v>
      </c>
      <c r="BY53">
        <v>42.580001831054688</v>
      </c>
      <c r="BZ53">
        <v>89.040000915527344</v>
      </c>
      <c r="CA53">
        <v>69.642318725585938</v>
      </c>
      <c r="CB53">
        <v>588.219970703125</v>
      </c>
      <c r="CC53">
        <v>33.619998931884773</v>
      </c>
      <c r="CD53">
        <v>87.213363647460938</v>
      </c>
      <c r="CE53">
        <v>26.829999923706051</v>
      </c>
      <c r="CF53">
        <v>88.720001220703125</v>
      </c>
      <c r="CG53">
        <v>74.819999694824219</v>
      </c>
      <c r="CH53">
        <v>29.29000091552734</v>
      </c>
      <c r="CI53">
        <v>74.452049255371094</v>
      </c>
      <c r="CJ53">
        <v>88.30999755859375</v>
      </c>
      <c r="CK53">
        <v>127.3199996948242</v>
      </c>
      <c r="CL53">
        <v>104.5</v>
      </c>
      <c r="CM53">
        <v>88.279998779296875</v>
      </c>
      <c r="CN53">
        <v>83.800003051757813</v>
      </c>
      <c r="CO53">
        <v>97.129997253417955</v>
      </c>
      <c r="CP53">
        <v>84.550003051757813</v>
      </c>
      <c r="CQ53">
        <v>48.279998779296882</v>
      </c>
      <c r="CR53">
        <v>131.91999816894531</v>
      </c>
      <c r="CS53">
        <v>234.4700012207031</v>
      </c>
      <c r="CT53">
        <v>78.370002746582031</v>
      </c>
      <c r="CU53">
        <v>40.349998474121087</v>
      </c>
      <c r="CV53">
        <v>75.760002136230469</v>
      </c>
      <c r="CW53">
        <v>137.24000549316409</v>
      </c>
      <c r="CX53">
        <v>226.05000305175781</v>
      </c>
      <c r="CY53">
        <v>56.270000457763672</v>
      </c>
      <c r="CZ53">
        <v>130.6300048828125</v>
      </c>
      <c r="DA53">
        <v>79.55999755859375</v>
      </c>
      <c r="DB53">
        <v>19486.7890625</v>
      </c>
      <c r="DC53">
        <v>17.39999961853027</v>
      </c>
      <c r="DD53">
        <v>0.53727113017652572</v>
      </c>
      <c r="DE53">
        <v>0.73342998339191945</v>
      </c>
      <c r="DF53">
        <v>2.1944220178755494</v>
      </c>
      <c r="DG53">
        <v>1.7613316551461409</v>
      </c>
      <c r="DH53">
        <v>1.2785329745606946</v>
      </c>
      <c r="DI53">
        <v>9.7939552343807398E-2</v>
      </c>
      <c r="DJ53">
        <v>2.8843944765794536</v>
      </c>
      <c r="DK53">
        <v>2.9918335205229925</v>
      </c>
      <c r="DL53">
        <v>0.37516576054361561</v>
      </c>
      <c r="DM53">
        <v>2.7843719948765662</v>
      </c>
      <c r="DN53">
        <v>0.10651206682744525</v>
      </c>
      <c r="DO53">
        <v>291.37001037597656</v>
      </c>
      <c r="DP53">
        <v>724.52000427246094</v>
      </c>
    </row>
    <row r="54" spans="1:120" x14ac:dyDescent="0.25">
      <c r="A54" s="1">
        <v>45653</v>
      </c>
      <c r="B54">
        <v>39.398998260498047</v>
      </c>
      <c r="C54">
        <v>59.270000457763672</v>
      </c>
      <c r="D54">
        <v>40.909999847412109</v>
      </c>
      <c r="E54">
        <v>44.479999542236328</v>
      </c>
      <c r="F54">
        <v>64.540000915527344</v>
      </c>
      <c r="G54">
        <v>12.489999771118161</v>
      </c>
      <c r="H54">
        <v>38.700000762939453</v>
      </c>
      <c r="I54">
        <v>25.79000091552734</v>
      </c>
      <c r="J54">
        <v>21.079999923706051</v>
      </c>
      <c r="K54">
        <v>429.19830322265619</v>
      </c>
      <c r="L54">
        <v>84.769996643066406</v>
      </c>
      <c r="M54">
        <v>34.402000427246087</v>
      </c>
      <c r="N54">
        <v>23.79999923706055</v>
      </c>
      <c r="O54">
        <v>34.259998321533203</v>
      </c>
      <c r="P54">
        <v>59.290000915527337</v>
      </c>
      <c r="Q54">
        <v>241.3999938964844</v>
      </c>
      <c r="R54">
        <v>120.5400009155273</v>
      </c>
      <c r="S54">
        <v>145.9100036621094</v>
      </c>
      <c r="T54">
        <v>133.52000427246091</v>
      </c>
      <c r="U54">
        <v>30.04000091552734</v>
      </c>
      <c r="V54">
        <v>91.522186279296875</v>
      </c>
      <c r="W54">
        <v>102.2799987792969</v>
      </c>
      <c r="X54">
        <v>48.409999847412109</v>
      </c>
      <c r="Y54">
        <v>59.290000915527337</v>
      </c>
      <c r="Z54">
        <v>62.610000610351563</v>
      </c>
      <c r="AA54">
        <v>125.0500030517578</v>
      </c>
      <c r="AB54">
        <v>91.760002136230483</v>
      </c>
      <c r="AC54">
        <v>115.8000030517578</v>
      </c>
      <c r="AD54">
        <v>44.810001373291023</v>
      </c>
      <c r="AE54">
        <v>103.8399963378906</v>
      </c>
      <c r="AF54">
        <v>192.77000427246091</v>
      </c>
      <c r="AG54">
        <v>103.5800018310547</v>
      </c>
      <c r="AH54">
        <v>186.50999450683591</v>
      </c>
      <c r="AI54">
        <v>410.08999633789063</v>
      </c>
      <c r="AJ54">
        <v>222.38999938964841</v>
      </c>
      <c r="AK54">
        <v>164.3999938964844</v>
      </c>
      <c r="AL54">
        <v>290.94000244140619</v>
      </c>
      <c r="AM54">
        <v>68.230003356933594</v>
      </c>
      <c r="AN54">
        <v>25.579999923706051</v>
      </c>
      <c r="AO54">
        <v>65.790000915527344</v>
      </c>
      <c r="AP54">
        <v>116.0299987792969</v>
      </c>
      <c r="AQ54">
        <v>59.930000305175781</v>
      </c>
      <c r="AR54">
        <v>56.759998321533203</v>
      </c>
      <c r="AS54">
        <v>60.569999694824219</v>
      </c>
      <c r="AT54">
        <v>350.739990234375</v>
      </c>
      <c r="AU54">
        <v>125.9100036621094</v>
      </c>
      <c r="AV54">
        <v>210.3500061035156</v>
      </c>
      <c r="AW54">
        <v>86.279998779296875</v>
      </c>
      <c r="AX54">
        <v>293.8800048828125</v>
      </c>
      <c r="AY54">
        <v>264.94000244140619</v>
      </c>
      <c r="AZ54">
        <v>11.819999694824221</v>
      </c>
      <c r="BA54">
        <v>67.330001831054688</v>
      </c>
      <c r="BB54">
        <v>46.659999847412109</v>
      </c>
      <c r="BC54">
        <v>52.180301666259773</v>
      </c>
      <c r="BD54">
        <v>20.940000534057621</v>
      </c>
      <c r="BE54">
        <v>52.560001373291023</v>
      </c>
      <c r="BF54">
        <v>66.279998779296875</v>
      </c>
      <c r="BG54">
        <v>39.470001220703118</v>
      </c>
      <c r="BH54">
        <v>83.089996337890625</v>
      </c>
      <c r="BI54">
        <v>47.529998779296882</v>
      </c>
      <c r="BJ54">
        <v>116.26999664306641</v>
      </c>
      <c r="BK54">
        <v>59.439998626708977</v>
      </c>
      <c r="BL54">
        <v>67.199996948242188</v>
      </c>
      <c r="BM54">
        <v>28.70000076293945</v>
      </c>
      <c r="BN54">
        <v>27.170000076293949</v>
      </c>
      <c r="BO54">
        <v>522.55999755859375</v>
      </c>
      <c r="BP54">
        <v>91.279998779296875</v>
      </c>
      <c r="BQ54">
        <v>180.52000427246091</v>
      </c>
      <c r="BR54">
        <v>56.980998992919922</v>
      </c>
      <c r="BS54">
        <v>176.69000244140619</v>
      </c>
      <c r="BT54">
        <v>81.288902282714844</v>
      </c>
      <c r="BU54">
        <v>32.402000427246087</v>
      </c>
      <c r="BV54">
        <v>121.69000244140619</v>
      </c>
      <c r="BW54">
        <v>58.279998779296882</v>
      </c>
      <c r="BX54">
        <v>248.3999938964844</v>
      </c>
      <c r="BY54">
        <v>43.259998321533203</v>
      </c>
      <c r="BZ54">
        <v>90.419998168945327</v>
      </c>
      <c r="CA54">
        <v>70.220680236816406</v>
      </c>
      <c r="CB54">
        <v>595.010009765625</v>
      </c>
      <c r="CC54">
        <v>33.950000762939453</v>
      </c>
      <c r="CD54">
        <v>86.518035888671875</v>
      </c>
      <c r="CE54">
        <v>27.359001159667969</v>
      </c>
      <c r="CF54">
        <v>89.669998168945313</v>
      </c>
      <c r="CG54">
        <v>73.849998474121094</v>
      </c>
      <c r="CH54">
        <v>29.260000228881839</v>
      </c>
      <c r="CI54">
        <v>74.0455322265625</v>
      </c>
      <c r="CJ54">
        <v>88.75</v>
      </c>
      <c r="CK54">
        <v>128.63999938964841</v>
      </c>
      <c r="CL54">
        <v>104.9599990844727</v>
      </c>
      <c r="CM54">
        <v>89.459999084472656</v>
      </c>
      <c r="CN54">
        <v>84.94000244140625</v>
      </c>
      <c r="CO54">
        <v>98.160003662109375</v>
      </c>
      <c r="CP54">
        <v>84.55999755859375</v>
      </c>
      <c r="CQ54">
        <v>48.75</v>
      </c>
      <c r="CR54">
        <v>133.25999450683591</v>
      </c>
      <c r="CS54">
        <v>237.49000549316409</v>
      </c>
      <c r="CT54">
        <v>79.300003051757813</v>
      </c>
      <c r="CU54">
        <v>40.540000915527337</v>
      </c>
      <c r="CV54">
        <v>76.080001831054688</v>
      </c>
      <c r="CW54">
        <v>138.94999694824219</v>
      </c>
      <c r="CX54">
        <v>229.74000549316409</v>
      </c>
      <c r="CY54">
        <v>56.689998626708977</v>
      </c>
      <c r="CZ54">
        <v>128.53999328613281</v>
      </c>
      <c r="DA54">
        <v>80.819999694824219</v>
      </c>
      <c r="DB54">
        <v>19722.029296875</v>
      </c>
      <c r="DC54">
        <v>15.94999980926514</v>
      </c>
      <c r="DD54">
        <v>0.53732427003868732</v>
      </c>
      <c r="DE54">
        <v>0.73378648458130225</v>
      </c>
      <c r="DF54">
        <v>2.1987561439923806</v>
      </c>
      <c r="DG54">
        <v>1.7697081097496792</v>
      </c>
      <c r="DH54">
        <v>1.287654831368872</v>
      </c>
      <c r="DI54">
        <v>9.9611770365191296E-2</v>
      </c>
      <c r="DJ54">
        <v>2.8970995794693293</v>
      </c>
      <c r="DK54">
        <v>2.9948297144220568</v>
      </c>
      <c r="DL54">
        <v>0.37375841706805579</v>
      </c>
      <c r="DM54">
        <v>2.7856403783103421</v>
      </c>
      <c r="DN54">
        <v>0.10683513491133907</v>
      </c>
      <c r="DO54">
        <v>294.33000183105469</v>
      </c>
      <c r="DP54">
        <v>734.18000793457031</v>
      </c>
    </row>
    <row r="55" spans="1:120" x14ac:dyDescent="0.25">
      <c r="A55" s="1">
        <v>45652</v>
      </c>
      <c r="B55">
        <v>39.918853759765618</v>
      </c>
      <c r="C55">
        <v>60.959999084472663</v>
      </c>
      <c r="D55">
        <v>41.049999237060547</v>
      </c>
      <c r="E55">
        <v>45.538372039794922</v>
      </c>
      <c r="F55">
        <v>65.300003051757813</v>
      </c>
      <c r="G55">
        <v>12.60999965667725</v>
      </c>
      <c r="H55">
        <v>38.926891326904297</v>
      </c>
      <c r="I55">
        <v>25.889999389648441</v>
      </c>
      <c r="J55">
        <v>20.979999542236332</v>
      </c>
      <c r="K55">
        <v>432.40228271484381</v>
      </c>
      <c r="L55">
        <v>85.300003051757813</v>
      </c>
      <c r="M55">
        <v>34.777999877929688</v>
      </c>
      <c r="N55">
        <v>23.70999908447266</v>
      </c>
      <c r="O55">
        <v>34.470001220703118</v>
      </c>
      <c r="P55">
        <v>59.419998168945313</v>
      </c>
      <c r="Q55">
        <v>243.07000732421881</v>
      </c>
      <c r="R55">
        <v>121.61000061035161</v>
      </c>
      <c r="S55">
        <v>147.22999572753909</v>
      </c>
      <c r="T55">
        <v>134.66999816894531</v>
      </c>
      <c r="U55">
        <v>30.54999923706055</v>
      </c>
      <c r="V55">
        <v>91.760726928710938</v>
      </c>
      <c r="W55">
        <v>103.870002746582</v>
      </c>
      <c r="X55">
        <v>48.680000305175781</v>
      </c>
      <c r="Y55">
        <v>59.560001373291023</v>
      </c>
      <c r="Z55">
        <v>63.229999542236328</v>
      </c>
      <c r="AA55">
        <v>126.0899963378906</v>
      </c>
      <c r="AB55">
        <v>92.819999694824219</v>
      </c>
      <c r="AC55">
        <v>117.38999938964839</v>
      </c>
      <c r="AD55">
        <v>45.5</v>
      </c>
      <c r="AE55">
        <v>104.9499969482422</v>
      </c>
      <c r="AF55">
        <v>193.99000549316409</v>
      </c>
      <c r="AG55">
        <v>105.129997253418</v>
      </c>
      <c r="AH55">
        <v>187.67999267578119</v>
      </c>
      <c r="AI55">
        <v>416.1199951171875</v>
      </c>
      <c r="AJ55">
        <v>225.67999267578119</v>
      </c>
      <c r="AK55">
        <v>166.71000671386719</v>
      </c>
      <c r="AL55">
        <v>296.17001342773438</v>
      </c>
      <c r="AM55">
        <v>68.540000915527344</v>
      </c>
      <c r="AN55">
        <v>25.829999923706051</v>
      </c>
      <c r="AO55">
        <v>66.339996337890625</v>
      </c>
      <c r="AP55">
        <v>116.9700012207031</v>
      </c>
      <c r="AQ55">
        <v>61.080001831054688</v>
      </c>
      <c r="AR55">
        <v>57.330001831054688</v>
      </c>
      <c r="AS55">
        <v>61.330001831054688</v>
      </c>
      <c r="AT55">
        <v>356.19000244140619</v>
      </c>
      <c r="AU55">
        <v>126.5800018310547</v>
      </c>
      <c r="AV55">
        <v>212.92999267578119</v>
      </c>
      <c r="AW55">
        <v>86.239997863769531</v>
      </c>
      <c r="AX55">
        <v>297.08999633789063</v>
      </c>
      <c r="AY55">
        <v>265.02999877929688</v>
      </c>
      <c r="AZ55">
        <v>11.930000305175779</v>
      </c>
      <c r="BA55">
        <v>67.849998474121094</v>
      </c>
      <c r="BB55">
        <v>46.959999084472663</v>
      </c>
      <c r="BC55">
        <v>52.735599517822273</v>
      </c>
      <c r="BD55">
        <v>21.29999923706055</v>
      </c>
      <c r="BE55">
        <v>53.180000305175781</v>
      </c>
      <c r="BF55">
        <v>66.989997863769531</v>
      </c>
      <c r="BG55">
        <v>39.540000915527337</v>
      </c>
      <c r="BH55">
        <v>83.650001525878906</v>
      </c>
      <c r="BI55">
        <v>48.060001373291023</v>
      </c>
      <c r="BJ55">
        <v>117.26999664306641</v>
      </c>
      <c r="BK55">
        <v>60.270000457763672</v>
      </c>
      <c r="BL55">
        <v>67.629997253417969</v>
      </c>
      <c r="BM55">
        <v>28.670000076293949</v>
      </c>
      <c r="BN55">
        <v>27.260000228881839</v>
      </c>
      <c r="BO55">
        <v>529.5999755859375</v>
      </c>
      <c r="BP55">
        <v>92.160003662109375</v>
      </c>
      <c r="BQ55">
        <v>182.25</v>
      </c>
      <c r="BR55">
        <v>57.378841400146477</v>
      </c>
      <c r="BS55">
        <v>177.8999938964844</v>
      </c>
      <c r="BT55">
        <v>81.269035339355469</v>
      </c>
      <c r="BU55">
        <v>33.330284118652337</v>
      </c>
      <c r="BV55">
        <v>123.7799987792969</v>
      </c>
      <c r="BW55">
        <v>59</v>
      </c>
      <c r="BX55">
        <v>250.92999267578119</v>
      </c>
      <c r="BY55">
        <v>43.729999542236328</v>
      </c>
      <c r="BZ55">
        <v>91.589996337890625</v>
      </c>
      <c r="CA55">
        <v>70.549751281738281</v>
      </c>
      <c r="CB55">
        <v>601.34002685546875</v>
      </c>
      <c r="CC55">
        <v>34.389999389648438</v>
      </c>
      <c r="CD55">
        <v>87.233222961425781</v>
      </c>
      <c r="CE55">
        <v>27.349264144897461</v>
      </c>
      <c r="CF55">
        <v>90.110000610351563</v>
      </c>
      <c r="CG55">
        <v>73.129997253417969</v>
      </c>
      <c r="CH55">
        <v>29.309999465942379</v>
      </c>
      <c r="CI55">
        <v>74.580947875976563</v>
      </c>
      <c r="CJ55">
        <v>89.650001525878906</v>
      </c>
      <c r="CK55">
        <v>129.3500061035156</v>
      </c>
      <c r="CL55">
        <v>106.2399978637695</v>
      </c>
      <c r="CM55">
        <v>90.319999694824219</v>
      </c>
      <c r="CN55">
        <v>85.400001525878906</v>
      </c>
      <c r="CO55">
        <v>99.040000915527344</v>
      </c>
      <c r="CP55">
        <v>84.569999694824219</v>
      </c>
      <c r="CQ55">
        <v>49.110000610351563</v>
      </c>
      <c r="CR55">
        <v>134.25999450683591</v>
      </c>
      <c r="CS55">
        <v>240.69000244140619</v>
      </c>
      <c r="CT55">
        <v>79.69000244140625</v>
      </c>
      <c r="CU55">
        <v>40.869998931884773</v>
      </c>
      <c r="CV55">
        <v>76.300003051757813</v>
      </c>
      <c r="CW55">
        <v>139.6000061035156</v>
      </c>
      <c r="CX55">
        <v>233.6000061035156</v>
      </c>
      <c r="CY55">
        <v>57.389999389648438</v>
      </c>
      <c r="CZ55">
        <v>128.3399963378906</v>
      </c>
      <c r="DA55">
        <v>81.830001831054688</v>
      </c>
      <c r="DB55">
        <v>20020.359375</v>
      </c>
      <c r="DC55">
        <v>14.72999954223633</v>
      </c>
      <c r="DD55">
        <v>0.54193512179225445</v>
      </c>
      <c r="DE55">
        <v>0.73614087073243417</v>
      </c>
      <c r="DF55">
        <v>2.2171782361268439</v>
      </c>
      <c r="DG55">
        <v>1.7765581038939429</v>
      </c>
      <c r="DH55">
        <v>1.2982327318508717</v>
      </c>
      <c r="DI55">
        <v>0.10137359291255747</v>
      </c>
      <c r="DJ55">
        <v>2.9313590029724859</v>
      </c>
      <c r="DK55">
        <v>3.0203287121038627</v>
      </c>
      <c r="DL55">
        <v>0.37529514517087531</v>
      </c>
      <c r="DM55">
        <v>2.8139516297116987</v>
      </c>
      <c r="DN55">
        <v>0.10651252153506162</v>
      </c>
      <c r="DO55">
        <v>295.59001159667969</v>
      </c>
      <c r="DP55">
        <v>743.06000518798817</v>
      </c>
    </row>
    <row r="56" spans="1:120" x14ac:dyDescent="0.25">
      <c r="A56" s="1">
        <v>45650</v>
      </c>
      <c r="B56">
        <v>39.938850402832031</v>
      </c>
      <c r="C56">
        <v>60.959999084472663</v>
      </c>
      <c r="D56">
        <v>40.680000305175781</v>
      </c>
      <c r="E56">
        <v>45.869113922119141</v>
      </c>
      <c r="F56">
        <v>65.050003051757813</v>
      </c>
      <c r="G56">
        <v>12.35000038146973</v>
      </c>
      <c r="H56">
        <v>38.788784027099609</v>
      </c>
      <c r="I56">
        <v>25.659999847412109</v>
      </c>
      <c r="J56">
        <v>21.04000091552734</v>
      </c>
      <c r="K56">
        <v>431.69363403320313</v>
      </c>
      <c r="L56">
        <v>84.449996948242188</v>
      </c>
      <c r="M56">
        <v>34.596000671386719</v>
      </c>
      <c r="N56">
        <v>23.879999160766602</v>
      </c>
      <c r="O56">
        <v>34.409999847412109</v>
      </c>
      <c r="P56">
        <v>59.479999542236328</v>
      </c>
      <c r="Q56">
        <v>241.44000244140619</v>
      </c>
      <c r="R56">
        <v>121.9499969482422</v>
      </c>
      <c r="S56">
        <v>146.7799987792969</v>
      </c>
      <c r="T56">
        <v>133.94999694824219</v>
      </c>
      <c r="U56">
        <v>30.239999771118161</v>
      </c>
      <c r="V56">
        <v>91.691154479980483</v>
      </c>
      <c r="W56">
        <v>104.09999847412109</v>
      </c>
      <c r="X56">
        <v>48.490001678466797</v>
      </c>
      <c r="Y56">
        <v>59.299999237060547</v>
      </c>
      <c r="Z56">
        <v>62.990001678466797</v>
      </c>
      <c r="AA56">
        <v>125.7200012207031</v>
      </c>
      <c r="AB56">
        <v>92.360000610351563</v>
      </c>
      <c r="AC56">
        <v>116.59999847412109</v>
      </c>
      <c r="AD56">
        <v>45.189998626708977</v>
      </c>
      <c r="AE56">
        <v>104.9700012207031</v>
      </c>
      <c r="AF56">
        <v>193.75999450683591</v>
      </c>
      <c r="AG56">
        <v>105.1999969482422</v>
      </c>
      <c r="AH56">
        <v>187.36000061035159</v>
      </c>
      <c r="AI56">
        <v>416.739990234375</v>
      </c>
      <c r="AJ56">
        <v>223.38999938964841</v>
      </c>
      <c r="AK56">
        <v>165.33000183105469</v>
      </c>
      <c r="AL56">
        <v>292.69000244140619</v>
      </c>
      <c r="AM56">
        <v>68.419998168945313</v>
      </c>
      <c r="AN56">
        <v>25.809999465942379</v>
      </c>
      <c r="AO56">
        <v>66.180000305175781</v>
      </c>
      <c r="AP56">
        <v>116.4300003051758</v>
      </c>
      <c r="AQ56">
        <v>60.5</v>
      </c>
      <c r="AR56">
        <v>56.970001220703118</v>
      </c>
      <c r="AS56">
        <v>61.040000915527337</v>
      </c>
      <c r="AT56">
        <v>356.8699951171875</v>
      </c>
      <c r="AU56">
        <v>126.26999664306641</v>
      </c>
      <c r="AV56">
        <v>212.6300048828125</v>
      </c>
      <c r="AW56">
        <v>86.379997253417969</v>
      </c>
      <c r="AX56">
        <v>297.510009765625</v>
      </c>
      <c r="AY56">
        <v>263.6400146484375</v>
      </c>
      <c r="AZ56">
        <v>11.89000034332275</v>
      </c>
      <c r="BA56">
        <v>67.459999084472656</v>
      </c>
      <c r="BB56">
        <v>46.990001678466797</v>
      </c>
      <c r="BC56">
        <v>52.599498748779297</v>
      </c>
      <c r="BD56">
        <v>20.760000228881839</v>
      </c>
      <c r="BE56">
        <v>53.049999237060547</v>
      </c>
      <c r="BF56">
        <v>66.709999084472656</v>
      </c>
      <c r="BG56">
        <v>39.310001373291023</v>
      </c>
      <c r="BH56">
        <v>83</v>
      </c>
      <c r="BI56">
        <v>48.240001678466797</v>
      </c>
      <c r="BJ56">
        <v>116.86000061035161</v>
      </c>
      <c r="BK56">
        <v>59.909999847412109</v>
      </c>
      <c r="BL56">
        <v>67.080001831054688</v>
      </c>
      <c r="BM56">
        <v>28.719999313354489</v>
      </c>
      <c r="BN56">
        <v>27.180000305175781</v>
      </c>
      <c r="BO56">
        <v>529.96002197265625</v>
      </c>
      <c r="BP56">
        <v>92.160003662109375</v>
      </c>
      <c r="BQ56">
        <v>182.13999938964841</v>
      </c>
      <c r="BR56">
        <v>56.871593475341797</v>
      </c>
      <c r="BS56">
        <v>177.61000061035159</v>
      </c>
      <c r="BT56">
        <v>81.249153137207031</v>
      </c>
      <c r="BU56">
        <v>33.076225280761719</v>
      </c>
      <c r="BV56">
        <v>123.7799987792969</v>
      </c>
      <c r="BW56">
        <v>59.119998931884773</v>
      </c>
      <c r="BX56">
        <v>251.3699951171875</v>
      </c>
      <c r="BY56">
        <v>43.950000762939453</v>
      </c>
      <c r="BZ56">
        <v>91.680000305175781</v>
      </c>
      <c r="CA56">
        <v>70.509857177734375</v>
      </c>
      <c r="CB56">
        <v>601.29998779296875</v>
      </c>
      <c r="CC56">
        <v>34.430000305175781</v>
      </c>
      <c r="CD56">
        <v>87.28289794921875</v>
      </c>
      <c r="CE56">
        <v>27.33952713012695</v>
      </c>
      <c r="CF56">
        <v>90.069999694824219</v>
      </c>
      <c r="CG56">
        <v>73.650001525878906</v>
      </c>
      <c r="CH56">
        <v>29.370000839233398</v>
      </c>
      <c r="CI56">
        <v>74.521461486816406</v>
      </c>
      <c r="CJ56">
        <v>89.410003662109375</v>
      </c>
      <c r="CK56">
        <v>128.99000549316409</v>
      </c>
      <c r="CL56">
        <v>106.3300018310547</v>
      </c>
      <c r="CM56">
        <v>89.599998474121094</v>
      </c>
      <c r="CN56">
        <v>85.529998779296875</v>
      </c>
      <c r="CO56">
        <v>99.169998168945327</v>
      </c>
      <c r="CP56">
        <v>84.639999389648438</v>
      </c>
      <c r="CQ56">
        <v>48.990001678466797</v>
      </c>
      <c r="CR56">
        <v>134.1600036621094</v>
      </c>
      <c r="CS56">
        <v>240.5299987792969</v>
      </c>
      <c r="CT56">
        <v>79.44000244140625</v>
      </c>
      <c r="CU56">
        <v>40.810001373291023</v>
      </c>
      <c r="CV56">
        <v>76.480003356933594</v>
      </c>
      <c r="CW56">
        <v>139.32000732421881</v>
      </c>
      <c r="CX56">
        <v>234.4700012207031</v>
      </c>
      <c r="CY56">
        <v>57.270000457763672</v>
      </c>
      <c r="CZ56">
        <v>128.33000183105469</v>
      </c>
      <c r="DA56">
        <v>80.720001220703125</v>
      </c>
      <c r="DB56">
        <v>20031.130859375</v>
      </c>
      <c r="DC56">
        <v>14.27000045776367</v>
      </c>
      <c r="DD56">
        <v>0.54293971888263404</v>
      </c>
      <c r="DE56">
        <v>0.73464842279322273</v>
      </c>
      <c r="DF56">
        <v>2.2242740653116235</v>
      </c>
      <c r="DG56">
        <v>1.7703381068155828</v>
      </c>
      <c r="DH56">
        <v>1.3002437386034944</v>
      </c>
      <c r="DI56">
        <v>0.10138034312660182</v>
      </c>
      <c r="DJ56">
        <v>2.9515356749094344</v>
      </c>
      <c r="DK56">
        <v>3.0278196297477233</v>
      </c>
      <c r="DL56">
        <v>0.37151173112373809</v>
      </c>
      <c r="DM56">
        <v>2.8262453837388577</v>
      </c>
      <c r="DN56">
        <v>0.1062789910037356</v>
      </c>
      <c r="DO56">
        <v>295.24001312255865</v>
      </c>
      <c r="DP56">
        <v>743.68000411987305</v>
      </c>
    </row>
    <row r="57" spans="1:120" x14ac:dyDescent="0.25">
      <c r="A57" s="1">
        <v>45649</v>
      </c>
      <c r="B57">
        <v>39.488975524902337</v>
      </c>
      <c r="C57">
        <v>59.240001678466797</v>
      </c>
      <c r="D57">
        <v>40.740001678466797</v>
      </c>
      <c r="E57">
        <v>44.347702026367188</v>
      </c>
      <c r="F57">
        <v>64.419998168945313</v>
      </c>
      <c r="G57">
        <v>12.319999694824221</v>
      </c>
      <c r="H57">
        <v>38.778923034667969</v>
      </c>
      <c r="I57">
        <v>25.590000152587891</v>
      </c>
      <c r="J57">
        <v>20.920000076293949</v>
      </c>
      <c r="K57">
        <v>428.09036254882813</v>
      </c>
      <c r="L57">
        <v>84.220001220703125</v>
      </c>
      <c r="M57">
        <v>34.327999114990227</v>
      </c>
      <c r="N57">
        <v>23.5</v>
      </c>
      <c r="O57">
        <v>34.409999847412109</v>
      </c>
      <c r="P57">
        <v>59.259998321533203</v>
      </c>
      <c r="Q57">
        <v>240.96000671386719</v>
      </c>
      <c r="R57">
        <v>120.7900009155273</v>
      </c>
      <c r="S57">
        <v>144.57000732421881</v>
      </c>
      <c r="T57">
        <v>133.61000061035159</v>
      </c>
      <c r="U57">
        <v>29.920000076293949</v>
      </c>
      <c r="V57">
        <v>91.64145660400392</v>
      </c>
      <c r="W57">
        <v>102.9199981689453</v>
      </c>
      <c r="X57">
        <v>48.419998168945313</v>
      </c>
      <c r="Y57">
        <v>58.869998931884773</v>
      </c>
      <c r="Z57">
        <v>62.520000457763672</v>
      </c>
      <c r="AA57">
        <v>124.65000152587891</v>
      </c>
      <c r="AB57">
        <v>91.730003356933594</v>
      </c>
      <c r="AC57">
        <v>115.629997253418</v>
      </c>
      <c r="AD57">
        <v>44.479999542236328</v>
      </c>
      <c r="AE57">
        <v>104.48000335693359</v>
      </c>
      <c r="AF57">
        <v>192.2200012207031</v>
      </c>
      <c r="AG57">
        <v>103.8399963378906</v>
      </c>
      <c r="AH57">
        <v>185.83000183105469</v>
      </c>
      <c r="AI57">
        <v>411.45001220703119</v>
      </c>
      <c r="AJ57">
        <v>221.4100036621094</v>
      </c>
      <c r="AK57">
        <v>163.86000061035159</v>
      </c>
      <c r="AL57">
        <v>289.80999755859381</v>
      </c>
      <c r="AM57">
        <v>67.889999389648438</v>
      </c>
      <c r="AN57">
        <v>25.54999923706055</v>
      </c>
      <c r="AO57">
        <v>65.349998474121094</v>
      </c>
      <c r="AP57">
        <v>115.5100021362305</v>
      </c>
      <c r="AQ57">
        <v>60.009998321533203</v>
      </c>
      <c r="AR57">
        <v>56.459999084472663</v>
      </c>
      <c r="AS57">
        <v>60.599998474121087</v>
      </c>
      <c r="AT57">
        <v>352.07000732421881</v>
      </c>
      <c r="AU57">
        <v>125.19000244140619</v>
      </c>
      <c r="AV57">
        <v>209.92999267578119</v>
      </c>
      <c r="AW57">
        <v>85.669998168945313</v>
      </c>
      <c r="AX57">
        <v>293.58999633789063</v>
      </c>
      <c r="AY57">
        <v>260.95999145507813</v>
      </c>
      <c r="AZ57">
        <v>11.739999771118161</v>
      </c>
      <c r="BA57">
        <v>67.529998779296875</v>
      </c>
      <c r="BB57">
        <v>46.619998931884773</v>
      </c>
      <c r="BC57">
        <v>52.360000610351563</v>
      </c>
      <c r="BD57">
        <v>20.219999313354489</v>
      </c>
      <c r="BE57">
        <v>52.549999237060547</v>
      </c>
      <c r="BF57">
        <v>66.290000915527344</v>
      </c>
      <c r="BG57">
        <v>39.200000762939453</v>
      </c>
      <c r="BH57">
        <v>83.160003662109375</v>
      </c>
      <c r="BI57">
        <v>47.729999542236328</v>
      </c>
      <c r="BJ57">
        <v>115.9899978637695</v>
      </c>
      <c r="BK57">
        <v>59.229999542236328</v>
      </c>
      <c r="BL57">
        <v>66.260002136230469</v>
      </c>
      <c r="BM57">
        <v>28.360000610351559</v>
      </c>
      <c r="BN57">
        <v>26.840000152587891</v>
      </c>
      <c r="BO57">
        <v>522.8699951171875</v>
      </c>
      <c r="BP57">
        <v>91.139999389648438</v>
      </c>
      <c r="BQ57">
        <v>180.78999328613281</v>
      </c>
      <c r="BR57">
        <v>56.443912506103523</v>
      </c>
      <c r="BS57">
        <v>176.2799987792969</v>
      </c>
      <c r="BT57">
        <v>81.209419250488281</v>
      </c>
      <c r="BU57">
        <v>32.929656982421882</v>
      </c>
      <c r="BV57">
        <v>122.9300003051758</v>
      </c>
      <c r="BW57">
        <v>58.709999084472663</v>
      </c>
      <c r="BX57">
        <v>249.2200012207031</v>
      </c>
      <c r="BY57">
        <v>43.409999847412109</v>
      </c>
      <c r="BZ57">
        <v>90.669998168945327</v>
      </c>
      <c r="CA57">
        <v>69.971389770507813</v>
      </c>
      <c r="CB57">
        <v>594.69000244140625</v>
      </c>
      <c r="CC57">
        <v>34.060001373291023</v>
      </c>
      <c r="CD57">
        <v>86.915359497070313</v>
      </c>
      <c r="CE57">
        <v>27.514780044555661</v>
      </c>
      <c r="CF57">
        <v>89.410003662109375</v>
      </c>
      <c r="CG57">
        <v>73.05999755859375</v>
      </c>
      <c r="CH57">
        <v>29.29000091552734</v>
      </c>
      <c r="CI57">
        <v>74.158561706542969</v>
      </c>
      <c r="CJ57">
        <v>88.819999694824219</v>
      </c>
      <c r="CK57">
        <v>127.76999664306641</v>
      </c>
      <c r="CL57">
        <v>105.76999664306641</v>
      </c>
      <c r="CM57">
        <v>89.050003051757813</v>
      </c>
      <c r="CN57">
        <v>85.069999694824219</v>
      </c>
      <c r="CO57">
        <v>98.239997863769517</v>
      </c>
      <c r="CP57">
        <v>83.930000305175781</v>
      </c>
      <c r="CQ57">
        <v>48.419998168945313</v>
      </c>
      <c r="CR57">
        <v>133.1199951171875</v>
      </c>
      <c r="CS57">
        <v>238.07000732421881</v>
      </c>
      <c r="CT57">
        <v>78.919998168945313</v>
      </c>
      <c r="CU57">
        <v>40.540000915527337</v>
      </c>
      <c r="CV57">
        <v>76.05999755859375</v>
      </c>
      <c r="CW57">
        <v>138.75</v>
      </c>
      <c r="CX57">
        <v>229.16999816894531</v>
      </c>
      <c r="CY57">
        <v>57.099998474121087</v>
      </c>
      <c r="CZ57">
        <v>126.80999755859381</v>
      </c>
      <c r="DA57">
        <v>80.139999389648438</v>
      </c>
      <c r="DB57">
        <v>19764.880859375</v>
      </c>
      <c r="DC57">
        <v>16.780000686645511</v>
      </c>
      <c r="DD57">
        <v>0.54021431525569297</v>
      </c>
      <c r="DE57">
        <v>0.73590053938257904</v>
      </c>
      <c r="DF57">
        <v>2.2141204765261557</v>
      </c>
      <c r="DG57">
        <v>1.7686439428725691</v>
      </c>
      <c r="DH57">
        <v>1.2958153106051602</v>
      </c>
      <c r="DI57">
        <v>9.9614927836799497E-2</v>
      </c>
      <c r="DJ57">
        <v>2.9038267040802181</v>
      </c>
      <c r="DK57">
        <v>3.0165992504786745</v>
      </c>
      <c r="DL57">
        <v>0.37231162917342725</v>
      </c>
      <c r="DM57">
        <v>2.8122853299647574</v>
      </c>
      <c r="DN57">
        <v>0.10620019687738161</v>
      </c>
      <c r="DO57">
        <v>293.72999572753906</v>
      </c>
      <c r="DP57">
        <v>733.84999847412109</v>
      </c>
    </row>
    <row r="58" spans="1:120" x14ac:dyDescent="0.25">
      <c r="A58" s="1">
        <v>45646</v>
      </c>
      <c r="B58">
        <v>39.239044189453118</v>
      </c>
      <c r="C58">
        <v>59.400001525878913</v>
      </c>
      <c r="D58">
        <v>41.132999420166023</v>
      </c>
      <c r="E58">
        <v>45.321025848388672</v>
      </c>
      <c r="F58">
        <v>64.040000915527344</v>
      </c>
      <c r="G58">
        <v>12.090000152587891</v>
      </c>
      <c r="H58">
        <v>38.384323120117188</v>
      </c>
      <c r="I58">
        <v>25.620000839233398</v>
      </c>
      <c r="J58">
        <v>20.904001235961911</v>
      </c>
      <c r="K58">
        <v>427.74099731445313</v>
      </c>
      <c r="L58">
        <v>84.215003967285156</v>
      </c>
      <c r="M58">
        <v>34.568801879882813</v>
      </c>
      <c r="N58">
        <v>23.219999313354489</v>
      </c>
      <c r="O58">
        <v>34.326999664306641</v>
      </c>
      <c r="P58">
        <v>58.860000610351563</v>
      </c>
      <c r="Q58">
        <v>242.1000061035156</v>
      </c>
      <c r="R58">
        <v>120.5100021362305</v>
      </c>
      <c r="S58">
        <v>144.05999755859381</v>
      </c>
      <c r="T58">
        <v>132.72999572753909</v>
      </c>
      <c r="U58">
        <v>29.79999923706055</v>
      </c>
      <c r="V58">
        <v>92.04897308349608</v>
      </c>
      <c r="W58">
        <v>103.620002746582</v>
      </c>
      <c r="X58">
        <v>48.080001831054688</v>
      </c>
      <c r="Y58">
        <v>58.810001373291023</v>
      </c>
      <c r="Z58">
        <v>62.360000610351563</v>
      </c>
      <c r="AA58">
        <v>124.0699996948242</v>
      </c>
      <c r="AB58">
        <v>91.59999847412108</v>
      </c>
      <c r="AC58">
        <v>115.8300018310547</v>
      </c>
      <c r="AD58">
        <v>44.540000915527337</v>
      </c>
      <c r="AE58">
        <v>104.5100021362305</v>
      </c>
      <c r="AF58">
        <v>191.71000671386719</v>
      </c>
      <c r="AG58">
        <v>102.7600021362305</v>
      </c>
      <c r="AH58">
        <v>185.53999328613281</v>
      </c>
      <c r="AI58">
        <v>407.32998657226563</v>
      </c>
      <c r="AJ58">
        <v>221.91999816894531</v>
      </c>
      <c r="AK58">
        <v>164.11000061035159</v>
      </c>
      <c r="AL58">
        <v>290.85000610351563</v>
      </c>
      <c r="AM58">
        <v>67.540000915527344</v>
      </c>
      <c r="AN58">
        <v>25.139999389648441</v>
      </c>
      <c r="AO58">
        <v>65.169998168945313</v>
      </c>
      <c r="AP58">
        <v>115.67099761962891</v>
      </c>
      <c r="AQ58">
        <v>59.709999084472663</v>
      </c>
      <c r="AR58">
        <v>56.513004302978523</v>
      </c>
      <c r="AS58">
        <v>60.398002624511719</v>
      </c>
      <c r="AT58">
        <v>348.5989990234375</v>
      </c>
      <c r="AU58">
        <v>124.7149963378906</v>
      </c>
      <c r="AV58">
        <v>209.11000061035159</v>
      </c>
      <c r="AW58">
        <v>85.379997253417969</v>
      </c>
      <c r="AX58">
        <v>291.14999389648438</v>
      </c>
      <c r="AY58">
        <v>259.4110107421875</v>
      </c>
      <c r="AZ58">
        <v>11.625</v>
      </c>
      <c r="BA58">
        <v>67.220001220703125</v>
      </c>
      <c r="BB58">
        <v>46.8489990234375</v>
      </c>
      <c r="BC58">
        <v>51.886001586914063</v>
      </c>
      <c r="BD58">
        <v>19.841999053955082</v>
      </c>
      <c r="BE58">
        <v>52.409999847412109</v>
      </c>
      <c r="BF58">
        <v>66.50799560546875</v>
      </c>
      <c r="BG58">
        <v>39.229999542236328</v>
      </c>
      <c r="BH58">
        <v>82.446998596191406</v>
      </c>
      <c r="BI58">
        <v>47.569999694824219</v>
      </c>
      <c r="BJ58">
        <v>115.8980026245117</v>
      </c>
      <c r="BK58">
        <v>57.921001434326172</v>
      </c>
      <c r="BL58">
        <v>66.251998901367188</v>
      </c>
      <c r="BM58">
        <v>28.095998764038089</v>
      </c>
      <c r="BN58">
        <v>26.478000640869141</v>
      </c>
      <c r="BO58">
        <v>517.824951171875</v>
      </c>
      <c r="BP58">
        <v>90.910003662109375</v>
      </c>
      <c r="BQ58">
        <v>179.42999267578119</v>
      </c>
      <c r="BR58">
        <v>55.916770935058587</v>
      </c>
      <c r="BS58">
        <v>176.0400085449219</v>
      </c>
      <c r="BT58">
        <v>81.25909423828125</v>
      </c>
      <c r="BU58">
        <v>32.538799285888672</v>
      </c>
      <c r="BV58">
        <v>123.2200012207031</v>
      </c>
      <c r="BW58">
        <v>58.812000274658203</v>
      </c>
      <c r="BX58">
        <v>241.6390075683594</v>
      </c>
      <c r="BY58">
        <v>43.720001220703118</v>
      </c>
      <c r="BZ58">
        <v>89.795005798339844</v>
      </c>
      <c r="CA58">
        <v>69.959426879882813</v>
      </c>
      <c r="CB58">
        <v>591.1500244140625</v>
      </c>
      <c r="CC58">
        <v>33.375</v>
      </c>
      <c r="CD58">
        <v>87.719947814941406</v>
      </c>
      <c r="CE58">
        <v>27.232427597045898</v>
      </c>
      <c r="CF58">
        <v>89.44000244140625</v>
      </c>
      <c r="CG58">
        <v>73.099998474121094</v>
      </c>
      <c r="CH58">
        <v>29.182998657226559</v>
      </c>
      <c r="CI58">
        <v>74.513816833496094</v>
      </c>
      <c r="CJ58">
        <v>88.4739990234375</v>
      </c>
      <c r="CK58">
        <v>127.120002746582</v>
      </c>
      <c r="CL58">
        <v>105.8109970092773</v>
      </c>
      <c r="CM58">
        <v>89.284996032714844</v>
      </c>
      <c r="CN58">
        <v>85.136001586914063</v>
      </c>
      <c r="CO58">
        <v>97.705993652343764</v>
      </c>
      <c r="CP58">
        <v>83.439994812011719</v>
      </c>
      <c r="CQ58">
        <v>48.304000854492188</v>
      </c>
      <c r="CR58">
        <v>133.15000915527341</v>
      </c>
      <c r="CS58">
        <v>235.5740051269531</v>
      </c>
      <c r="CT58">
        <v>79.338005065917969</v>
      </c>
      <c r="CU58">
        <v>40.356002807617188</v>
      </c>
      <c r="CV58">
        <v>75.802001953125</v>
      </c>
      <c r="CW58">
        <v>137.37800598144531</v>
      </c>
      <c r="CX58">
        <v>228.47700500488281</v>
      </c>
      <c r="CY58">
        <v>56.754997253417969</v>
      </c>
      <c r="CZ58">
        <v>125.45200347900391</v>
      </c>
      <c r="DA58">
        <v>80.636001586914063</v>
      </c>
      <c r="DB58">
        <v>19572.599609375</v>
      </c>
      <c r="DC58">
        <v>18.360000610351559</v>
      </c>
      <c r="DD58">
        <v>0.53601793614040616</v>
      </c>
      <c r="DE58">
        <v>0.73829288868727505</v>
      </c>
      <c r="DF58">
        <v>2.195375667304766</v>
      </c>
      <c r="DG58">
        <v>1.7722869113509079</v>
      </c>
      <c r="DH58">
        <v>1.2835297515017359</v>
      </c>
      <c r="DI58">
        <v>0.10048210957067143</v>
      </c>
      <c r="DJ58">
        <v>2.8797926644998539</v>
      </c>
      <c r="DK58">
        <v>2.9692453815951949</v>
      </c>
      <c r="DL58">
        <v>0.37540385520394509</v>
      </c>
      <c r="DM58">
        <v>2.7951650503919954</v>
      </c>
      <c r="DN58">
        <v>0.10582404045160973</v>
      </c>
      <c r="DO58">
        <v>292.51801300048828</v>
      </c>
      <c r="DP58">
        <v>730.64102172851563</v>
      </c>
    </row>
    <row r="59" spans="1:120" x14ac:dyDescent="0.25">
      <c r="A59" s="1">
        <v>45645</v>
      </c>
      <c r="B59">
        <v>38.959121704101563</v>
      </c>
      <c r="C59">
        <v>58.169998168945313</v>
      </c>
      <c r="D59">
        <v>40.782928466796882</v>
      </c>
      <c r="E59">
        <v>44.772941589355469</v>
      </c>
      <c r="F59">
        <v>63.310001373291023</v>
      </c>
      <c r="G59">
        <v>11.968000411987299</v>
      </c>
      <c r="H59">
        <v>37.782566070556641</v>
      </c>
      <c r="I59">
        <v>25.520000457763668</v>
      </c>
      <c r="J59">
        <v>20.77109527587891</v>
      </c>
      <c r="K59">
        <v>422.51779174804688</v>
      </c>
      <c r="L59">
        <v>83.289016723632813</v>
      </c>
      <c r="M59">
        <v>34.475231170654297</v>
      </c>
      <c r="N59">
        <v>22.979999542236332</v>
      </c>
      <c r="O59">
        <v>33.990943908691413</v>
      </c>
      <c r="P59">
        <v>58</v>
      </c>
      <c r="Q59">
        <v>239.6000061035156</v>
      </c>
      <c r="R59">
        <v>119.34999847412109</v>
      </c>
      <c r="S59">
        <v>141.80999755859381</v>
      </c>
      <c r="T59">
        <v>131.21000671386719</v>
      </c>
      <c r="U59">
        <v>29.469999313354489</v>
      </c>
      <c r="V59">
        <v>91.711029052734375</v>
      </c>
      <c r="W59">
        <v>101.5699996948242</v>
      </c>
      <c r="X59">
        <v>47.409999847412109</v>
      </c>
      <c r="Y59">
        <v>57.930000305175781</v>
      </c>
      <c r="Z59">
        <v>61.950000762939453</v>
      </c>
      <c r="AA59">
        <v>123.11000061035161</v>
      </c>
      <c r="AB59">
        <v>91.279998779296875</v>
      </c>
      <c r="AC59">
        <v>115.0899963378906</v>
      </c>
      <c r="AD59">
        <v>43.680000305175781</v>
      </c>
      <c r="AE59">
        <v>103.4100036621094</v>
      </c>
      <c r="AF59">
        <v>189.5</v>
      </c>
      <c r="AG59">
        <v>101.6699981689453</v>
      </c>
      <c r="AH59">
        <v>183.22999572753909</v>
      </c>
      <c r="AI59">
        <v>402.98001098632813</v>
      </c>
      <c r="AJ59">
        <v>219.86000061035159</v>
      </c>
      <c r="AK59">
        <v>162.69000244140619</v>
      </c>
      <c r="AL59">
        <v>287.89999389648438</v>
      </c>
      <c r="AM59">
        <v>67.279998779296875</v>
      </c>
      <c r="AN59">
        <v>24.819999694824219</v>
      </c>
      <c r="AO59">
        <v>63.857254028320313</v>
      </c>
      <c r="AP59">
        <v>114.37969970703119</v>
      </c>
      <c r="AQ59">
        <v>58.94525146484375</v>
      </c>
      <c r="AR59">
        <v>55.796764373779297</v>
      </c>
      <c r="AS59">
        <v>59.3253173828125</v>
      </c>
      <c r="AT59">
        <v>345.0240478515625</v>
      </c>
      <c r="AU59">
        <v>123.3429718017578</v>
      </c>
      <c r="AV59">
        <v>205.19000244140619</v>
      </c>
      <c r="AW59">
        <v>84.529998779296875</v>
      </c>
      <c r="AX59">
        <v>288.3900146484375</v>
      </c>
      <c r="AY59">
        <v>258.49032592773438</v>
      </c>
      <c r="AZ59">
        <v>11.34607982635498</v>
      </c>
      <c r="BA59">
        <v>66.25</v>
      </c>
      <c r="BB59">
        <v>46.749359130859382</v>
      </c>
      <c r="BC59">
        <v>51.496898651123047</v>
      </c>
      <c r="BD59">
        <v>18.990922927856449</v>
      </c>
      <c r="BE59">
        <v>51.880001068115227</v>
      </c>
      <c r="BF59">
        <v>65.918815612792969</v>
      </c>
      <c r="BG59">
        <v>39.050228118896477</v>
      </c>
      <c r="BH59">
        <v>82.137840270996094</v>
      </c>
      <c r="BI59">
        <v>47.119998931884773</v>
      </c>
      <c r="BJ59">
        <v>114.2923202514648</v>
      </c>
      <c r="BK59">
        <v>57.161376953125</v>
      </c>
      <c r="BL59">
        <v>65.790275573730469</v>
      </c>
      <c r="BM59">
        <v>27.887514114379879</v>
      </c>
      <c r="BN59">
        <v>26.3787956237793</v>
      </c>
      <c r="BO59">
        <v>513.34222412109375</v>
      </c>
      <c r="BP59">
        <v>89.982452392578125</v>
      </c>
      <c r="BQ59">
        <v>177.71000671386719</v>
      </c>
      <c r="BR59">
        <v>55.459251403808587</v>
      </c>
      <c r="BS59">
        <v>173.60856628417969</v>
      </c>
      <c r="BT59">
        <v>81.249153137207031</v>
      </c>
      <c r="BU59">
        <v>32.499713897705078</v>
      </c>
      <c r="BV59">
        <v>120.90000152587891</v>
      </c>
      <c r="BW59">
        <v>58.589847564697273</v>
      </c>
      <c r="BX59">
        <v>237.8159484863281</v>
      </c>
      <c r="BY59">
        <v>43.349998474121087</v>
      </c>
      <c r="BZ59">
        <v>88.236991882324219</v>
      </c>
      <c r="CA59">
        <v>69.282341003417969</v>
      </c>
      <c r="CB59">
        <v>584.13397216796875</v>
      </c>
      <c r="CC59">
        <v>32.399822235107422</v>
      </c>
      <c r="CD59">
        <v>87.223289489746094</v>
      </c>
      <c r="CE59">
        <v>27.310317993164059</v>
      </c>
      <c r="CF59">
        <v>88.589996337890625</v>
      </c>
      <c r="CG59">
        <v>72.610000610351563</v>
      </c>
      <c r="CH59">
        <v>29.326522827148441</v>
      </c>
      <c r="CI59">
        <v>74.109214782714844</v>
      </c>
      <c r="CJ59">
        <v>87.0081787109375</v>
      </c>
      <c r="CK59">
        <v>125.71600341796881</v>
      </c>
      <c r="CL59">
        <v>104.4732666015625</v>
      </c>
      <c r="CM59">
        <v>88.075340270996094</v>
      </c>
      <c r="CN59">
        <v>84.091445922851563</v>
      </c>
      <c r="CO59">
        <v>97.177375793457045</v>
      </c>
      <c r="CP59">
        <v>82.626815795898438</v>
      </c>
      <c r="CQ59">
        <v>47.597015380859382</v>
      </c>
      <c r="CR59">
        <v>131.6077575683594</v>
      </c>
      <c r="CS59">
        <v>232.10968017578119</v>
      </c>
      <c r="CT59">
        <v>79.060111999511719</v>
      </c>
      <c r="CU59">
        <v>39.633769989013672</v>
      </c>
      <c r="CV59">
        <v>74.611862182617188</v>
      </c>
      <c r="CW59">
        <v>135.66575622558591</v>
      </c>
      <c r="CX59">
        <v>227.8981018066406</v>
      </c>
      <c r="CY59">
        <v>57.014701843261719</v>
      </c>
      <c r="CZ59">
        <v>124.6968612670898</v>
      </c>
      <c r="DA59">
        <v>79.692604064941406</v>
      </c>
      <c r="DB59">
        <v>19372.76953125</v>
      </c>
      <c r="DC59">
        <v>24.090000152587891</v>
      </c>
      <c r="DD59">
        <v>0.53651714073322054</v>
      </c>
      <c r="DE59">
        <v>0.74145072152344438</v>
      </c>
      <c r="DF59">
        <v>2.1993124509240003</v>
      </c>
      <c r="DG59">
        <v>1.7696231457134148</v>
      </c>
      <c r="DH59">
        <v>1.2735856006651267</v>
      </c>
      <c r="DI59">
        <v>9.9583316397524005E-2</v>
      </c>
      <c r="DJ59">
        <v>2.8825927012100379</v>
      </c>
      <c r="DK59">
        <v>2.9358632856125313</v>
      </c>
      <c r="DL59">
        <v>0.37638625912195783</v>
      </c>
      <c r="DM59">
        <v>2.7972736736560897</v>
      </c>
      <c r="DN59">
        <v>0.10651085061633152</v>
      </c>
      <c r="DO59">
        <v>289.33773040771484</v>
      </c>
      <c r="DP59">
        <v>723.30400085449207</v>
      </c>
    </row>
    <row r="60" spans="1:120" x14ac:dyDescent="0.25">
      <c r="A60" s="1">
        <v>45644</v>
      </c>
      <c r="B60">
        <v>38.989112854003913</v>
      </c>
      <c r="C60">
        <v>58.560001373291023</v>
      </c>
      <c r="D60">
        <v>40.646793365478523</v>
      </c>
      <c r="E60">
        <v>45.821865081787109</v>
      </c>
      <c r="F60">
        <v>63.240001678466797</v>
      </c>
      <c r="G60">
        <v>12.02000045776367</v>
      </c>
      <c r="H60">
        <v>37.693778991699219</v>
      </c>
      <c r="I60">
        <v>25.629999160766602</v>
      </c>
      <c r="J60">
        <v>20.77109527587891</v>
      </c>
      <c r="K60">
        <v>422.20925903320313</v>
      </c>
      <c r="L60">
        <v>82.532295227050781</v>
      </c>
      <c r="M60">
        <v>34.684268951416023</v>
      </c>
      <c r="N60">
        <v>23.139999389648441</v>
      </c>
      <c r="O60">
        <v>34.129322052001953</v>
      </c>
      <c r="P60">
        <v>57.639999389648438</v>
      </c>
      <c r="Q60">
        <v>239.25999450683591</v>
      </c>
      <c r="R60">
        <v>119.51999664306641</v>
      </c>
      <c r="S60">
        <v>142.1000061035156</v>
      </c>
      <c r="T60">
        <v>132.32000732421881</v>
      </c>
      <c r="U60">
        <v>29.430000305175781</v>
      </c>
      <c r="V60">
        <v>92.128486633300781</v>
      </c>
      <c r="W60">
        <v>101.1800003051758</v>
      </c>
      <c r="X60">
        <v>47.959999084472663</v>
      </c>
      <c r="Y60">
        <v>57.919998168945313</v>
      </c>
      <c r="Z60">
        <v>62.110000610351563</v>
      </c>
      <c r="AA60">
        <v>123.0400009155273</v>
      </c>
      <c r="AB60">
        <v>91.389999389648438</v>
      </c>
      <c r="AC60">
        <v>115.5100021362305</v>
      </c>
      <c r="AD60">
        <v>43.770000457763672</v>
      </c>
      <c r="AE60">
        <v>106.15000152587891</v>
      </c>
      <c r="AF60">
        <v>190.16999816894531</v>
      </c>
      <c r="AG60">
        <v>101.5699996948242</v>
      </c>
      <c r="AH60">
        <v>183.7799987792969</v>
      </c>
      <c r="AI60">
        <v>402.94000244140619</v>
      </c>
      <c r="AJ60">
        <v>220.8399963378906</v>
      </c>
      <c r="AK60">
        <v>163.80999755859381</v>
      </c>
      <c r="AL60">
        <v>289.010009765625</v>
      </c>
      <c r="AM60">
        <v>67.569999694824219</v>
      </c>
      <c r="AN60">
        <v>24.370000839233398</v>
      </c>
      <c r="AO60">
        <v>63.867198944091797</v>
      </c>
      <c r="AP60">
        <v>113.69431304931641</v>
      </c>
      <c r="AQ60">
        <v>59.501434326171882</v>
      </c>
      <c r="AR60">
        <v>55.488384246826172</v>
      </c>
      <c r="AS60">
        <v>59.851726531982422</v>
      </c>
      <c r="AT60">
        <v>344.66455078125</v>
      </c>
      <c r="AU60">
        <v>123.77048492431641</v>
      </c>
      <c r="AV60">
        <v>205.3500061035156</v>
      </c>
      <c r="AW60">
        <v>84.449996948242188</v>
      </c>
      <c r="AX60">
        <v>287.73001098632813</v>
      </c>
      <c r="AY60">
        <v>261.00753784179688</v>
      </c>
      <c r="AZ60">
        <v>11.39588642120361</v>
      </c>
      <c r="BA60">
        <v>66</v>
      </c>
      <c r="BB60">
        <v>46.659690856933587</v>
      </c>
      <c r="BC60">
        <v>51.3760986328125</v>
      </c>
      <c r="BD60">
        <v>19.357082366943359</v>
      </c>
      <c r="BE60">
        <v>51.610000610351563</v>
      </c>
      <c r="BF60">
        <v>66.158485412597656</v>
      </c>
      <c r="BG60">
        <v>39.120136260986328</v>
      </c>
      <c r="BH60">
        <v>82.217620849609375</v>
      </c>
      <c r="BI60">
        <v>47.020000457763672</v>
      </c>
      <c r="BJ60">
        <v>113.6341018676758</v>
      </c>
      <c r="BK60">
        <v>58.090911865234382</v>
      </c>
      <c r="BL60">
        <v>65.908157348632813</v>
      </c>
      <c r="BM60">
        <v>28.165496826171879</v>
      </c>
      <c r="BN60">
        <v>26.62680816650391</v>
      </c>
      <c r="BO60">
        <v>515.63848876953125</v>
      </c>
      <c r="BP60">
        <v>90.720497131347656</v>
      </c>
      <c r="BQ60">
        <v>177.91999816894531</v>
      </c>
      <c r="BR60">
        <v>55.558712005615227</v>
      </c>
      <c r="BS60">
        <v>174.1865234375</v>
      </c>
      <c r="BT60">
        <v>81.15972900390625</v>
      </c>
      <c r="BU60">
        <v>32.714683532714837</v>
      </c>
      <c r="BV60">
        <v>120.7399978637695</v>
      </c>
      <c r="BW60">
        <v>59.323909759521477</v>
      </c>
      <c r="BX60">
        <v>240.92219543457031</v>
      </c>
      <c r="BY60">
        <v>43.369998931884773</v>
      </c>
      <c r="BZ60">
        <v>89.055946350097656</v>
      </c>
      <c r="CA60">
        <v>69.381904602050781</v>
      </c>
      <c r="CB60">
        <v>584.31341552734375</v>
      </c>
      <c r="CC60">
        <v>33.365047454833977</v>
      </c>
      <c r="CD60">
        <v>88.564277648925781</v>
      </c>
      <c r="CE60">
        <v>27.066909790039059</v>
      </c>
      <c r="CF60">
        <v>88.550003051757813</v>
      </c>
      <c r="CG60">
        <v>72.94000244140625</v>
      </c>
      <c r="CH60">
        <v>29.269113540649411</v>
      </c>
      <c r="CI60">
        <v>74.74078369140625</v>
      </c>
      <c r="CJ60">
        <v>88.374961853027344</v>
      </c>
      <c r="CK60">
        <v>126.2022705078125</v>
      </c>
      <c r="CL60">
        <v>106.80931091308589</v>
      </c>
      <c r="CM60">
        <v>88.225296020507813</v>
      </c>
      <c r="CN60">
        <v>85.006675720214844</v>
      </c>
      <c r="CO60">
        <v>97.446670532226563</v>
      </c>
      <c r="CP60">
        <v>83.350746154785156</v>
      </c>
      <c r="CQ60">
        <v>47.427738189697273</v>
      </c>
      <c r="CR60">
        <v>131.77691650390619</v>
      </c>
      <c r="CS60">
        <v>231.86009216308591</v>
      </c>
      <c r="CT60">
        <v>79.625823974609375</v>
      </c>
      <c r="CU60">
        <v>40.326316833496087</v>
      </c>
      <c r="CV60">
        <v>74.274650573730469</v>
      </c>
      <c r="CW60">
        <v>136.70106506347659</v>
      </c>
      <c r="CX60">
        <v>228.20751953125</v>
      </c>
      <c r="CY60">
        <v>57.683933258056641</v>
      </c>
      <c r="CZ60">
        <v>126.2766799926758</v>
      </c>
      <c r="DA60">
        <v>79.821693420410156</v>
      </c>
      <c r="DB60">
        <v>19392.689453125</v>
      </c>
      <c r="DC60">
        <v>27.620000839233398</v>
      </c>
      <c r="DD60">
        <v>0.53410107100379911</v>
      </c>
      <c r="DE60">
        <v>0.74276656948655206</v>
      </c>
      <c r="DF60">
        <v>2.1925128148754673</v>
      </c>
      <c r="DG60">
        <v>1.7643001896892645</v>
      </c>
      <c r="DH60">
        <v>1.2835615692721321</v>
      </c>
      <c r="DI60">
        <v>0.10022018974258966</v>
      </c>
      <c r="DJ60">
        <v>2.8659988448473639</v>
      </c>
      <c r="DK60">
        <v>2.9118705539175345</v>
      </c>
      <c r="DL60">
        <v>0.37794784523059799</v>
      </c>
      <c r="DM60">
        <v>2.7847071213464716</v>
      </c>
      <c r="DN60">
        <v>0.10712195832652803</v>
      </c>
      <c r="DO60">
        <v>290.60153961181641</v>
      </c>
      <c r="DP60">
        <v>724.2789421081543</v>
      </c>
    </row>
    <row r="61" spans="1:120" x14ac:dyDescent="0.25">
      <c r="A61" s="1">
        <v>45643</v>
      </c>
      <c r="B61">
        <v>40.488697052001953</v>
      </c>
      <c r="C61">
        <v>62.979999542236328</v>
      </c>
      <c r="D61">
        <v>42.260993957519531</v>
      </c>
      <c r="E61">
        <v>49.545066833496087</v>
      </c>
      <c r="F61">
        <v>66.290000915527344</v>
      </c>
      <c r="G61">
        <v>12.6560001373291</v>
      </c>
      <c r="H61">
        <v>39.22283935546875</v>
      </c>
      <c r="I61">
        <v>25.889999389648441</v>
      </c>
      <c r="J61">
        <v>20.96096038818359</v>
      </c>
      <c r="K61">
        <v>433.50546264648438</v>
      </c>
      <c r="L61">
        <v>86.355728149414063</v>
      </c>
      <c r="M61">
        <v>35.641857147216797</v>
      </c>
      <c r="N61">
        <v>23.889999389648441</v>
      </c>
      <c r="O61">
        <v>35.770057678222663</v>
      </c>
      <c r="P61">
        <v>59.157001495361328</v>
      </c>
      <c r="Q61">
        <v>243.94000244140619</v>
      </c>
      <c r="R61">
        <v>123.5699996948242</v>
      </c>
      <c r="S61">
        <v>148.1199951171875</v>
      </c>
      <c r="T61">
        <v>137.6600036621094</v>
      </c>
      <c r="U61">
        <v>30.39999961853027</v>
      </c>
      <c r="V61">
        <v>92.846122741699219</v>
      </c>
      <c r="W61">
        <v>105.94000244140619</v>
      </c>
      <c r="X61">
        <v>47.810001373291023</v>
      </c>
      <c r="Y61">
        <v>59.400001525878913</v>
      </c>
      <c r="Z61">
        <v>64.55999755859375</v>
      </c>
      <c r="AA61">
        <v>128.32000732421881</v>
      </c>
      <c r="AB61">
        <v>95.069999694824219</v>
      </c>
      <c r="AC61">
        <v>120.4100036621094</v>
      </c>
      <c r="AD61">
        <v>46.020000457763672</v>
      </c>
      <c r="AE61">
        <v>110.6800003051758</v>
      </c>
      <c r="AF61">
        <v>194.77000427246091</v>
      </c>
      <c r="AG61">
        <v>104.9899978637695</v>
      </c>
      <c r="AH61">
        <v>188.77000427246091</v>
      </c>
      <c r="AI61">
        <v>417.07998657226563</v>
      </c>
      <c r="AJ61">
        <v>231.07000732421881</v>
      </c>
      <c r="AK61">
        <v>171.36000061035159</v>
      </c>
      <c r="AL61">
        <v>301.73001098632813</v>
      </c>
      <c r="AM61">
        <v>69.30999755859375</v>
      </c>
      <c r="AN61">
        <v>25.04999923706055</v>
      </c>
      <c r="AO61">
        <v>66.71148681640625</v>
      </c>
      <c r="AP61">
        <v>116.79344177246089</v>
      </c>
      <c r="AQ61">
        <v>62.788860321044922</v>
      </c>
      <c r="AR61">
        <v>57.259082794189453</v>
      </c>
      <c r="AS61">
        <v>63.129367828369141</v>
      </c>
      <c r="AT61">
        <v>356.55780029296881</v>
      </c>
      <c r="AU61">
        <v>126.8525695800781</v>
      </c>
      <c r="AV61">
        <v>212.71000671386719</v>
      </c>
      <c r="AW61">
        <v>86.470001220703125</v>
      </c>
      <c r="AX61">
        <v>296.55999755859381</v>
      </c>
      <c r="AY61">
        <v>270.77279663085938</v>
      </c>
      <c r="AZ61">
        <v>11.79434394836426</v>
      </c>
      <c r="BA61">
        <v>68.800003051757813</v>
      </c>
      <c r="BB61">
        <v>48.1143798828125</v>
      </c>
      <c r="BC61">
        <v>52.971900939941413</v>
      </c>
      <c r="BD61">
        <v>20.208162307739261</v>
      </c>
      <c r="BE61">
        <v>53.729999542236328</v>
      </c>
      <c r="BF61">
        <v>68.635063171386719</v>
      </c>
      <c r="BG61">
        <v>40.278663635253913</v>
      </c>
      <c r="BH61">
        <v>84.36181640625</v>
      </c>
      <c r="BI61">
        <v>48.970001220703118</v>
      </c>
      <c r="BJ61">
        <v>117.21445465087891</v>
      </c>
      <c r="BK61">
        <v>60.179866790771477</v>
      </c>
      <c r="BL61">
        <v>68.206947326660156</v>
      </c>
      <c r="BM61">
        <v>29.068937301635739</v>
      </c>
      <c r="BN61">
        <v>27.420454025268551</v>
      </c>
      <c r="BO61">
        <v>534.9373779296875</v>
      </c>
      <c r="BP61">
        <v>94.0716552734375</v>
      </c>
      <c r="BQ61">
        <v>182.69000244140619</v>
      </c>
      <c r="BR61">
        <v>57.050621032714837</v>
      </c>
      <c r="BS61">
        <v>179.49781799316409</v>
      </c>
      <c r="BT61">
        <v>81.308784484863281</v>
      </c>
      <c r="BU61">
        <v>34.581024169921882</v>
      </c>
      <c r="BV61">
        <v>126.26999664306641</v>
      </c>
      <c r="BW61">
        <v>61.603370666503913</v>
      </c>
      <c r="BX61">
        <v>248.8570251464844</v>
      </c>
      <c r="BY61">
        <v>44.549999237060547</v>
      </c>
      <c r="BZ61">
        <v>92.841094970703125</v>
      </c>
      <c r="CA61">
        <v>70.835662841796875</v>
      </c>
      <c r="CB61">
        <v>602.262939453125</v>
      </c>
      <c r="CC61">
        <v>34.459636688232422</v>
      </c>
      <c r="CD61">
        <v>89.685722351074219</v>
      </c>
      <c r="CE61">
        <v>27.952913284301761</v>
      </c>
      <c r="CF61">
        <v>90.470001220703125</v>
      </c>
      <c r="CG61">
        <v>73.300003051757813</v>
      </c>
      <c r="CH61">
        <v>28.93422698974609</v>
      </c>
      <c r="CI61">
        <v>76.033500671386719</v>
      </c>
      <c r="CJ61">
        <v>92.178161621093764</v>
      </c>
      <c r="CK61">
        <v>129.8542785644531</v>
      </c>
      <c r="CL61">
        <v>111.740966796875</v>
      </c>
      <c r="CM61">
        <v>90.804580688476563</v>
      </c>
      <c r="CN61">
        <v>87.493705749511719</v>
      </c>
      <c r="CO61">
        <v>100.30922698974609</v>
      </c>
      <c r="CP61">
        <v>85.889450073242188</v>
      </c>
      <c r="CQ61">
        <v>48.891494750976563</v>
      </c>
      <c r="CR61">
        <v>135.60762023925781</v>
      </c>
      <c r="CS61">
        <v>239.58741760253909</v>
      </c>
      <c r="CT61">
        <v>80.856483459472656</v>
      </c>
      <c r="CU61">
        <v>41.968654632568359</v>
      </c>
      <c r="CV61">
        <v>76.069778442382813</v>
      </c>
      <c r="CW61">
        <v>138.5825500488281</v>
      </c>
      <c r="CX61">
        <v>238.97709655761719</v>
      </c>
      <c r="CY61">
        <v>59.961326599121087</v>
      </c>
      <c r="CZ61">
        <v>130.68827819824219</v>
      </c>
      <c r="DA61">
        <v>82.254684448242188</v>
      </c>
      <c r="DB61">
        <v>20109.060546875</v>
      </c>
      <c r="DC61">
        <v>15.86999988555908</v>
      </c>
      <c r="DD61">
        <v>0.53904603152804031</v>
      </c>
      <c r="DE61">
        <v>0.74088212490992378</v>
      </c>
      <c r="DF61">
        <v>2.2094611279993077</v>
      </c>
      <c r="DG61">
        <v>1.7607960429016307</v>
      </c>
      <c r="DH61">
        <v>1.3106547076160322</v>
      </c>
      <c r="DI61">
        <v>0.10457226473112273</v>
      </c>
      <c r="DJ61">
        <v>2.9555712335350157</v>
      </c>
      <c r="DK61">
        <v>2.9631194352228594</v>
      </c>
      <c r="DL61">
        <v>0.38366964358464117</v>
      </c>
      <c r="DM61">
        <v>2.8108047119052242</v>
      </c>
      <c r="DN61">
        <v>0.10613265200678662</v>
      </c>
      <c r="DO61">
        <v>295.50881195068359</v>
      </c>
      <c r="DP61">
        <v>750.55733489990234</v>
      </c>
    </row>
    <row r="62" spans="1:120" x14ac:dyDescent="0.25">
      <c r="A62" s="1">
        <v>45642</v>
      </c>
      <c r="B62">
        <v>40.558673858642578</v>
      </c>
      <c r="C62">
        <v>62.939998626708977</v>
      </c>
      <c r="D62">
        <v>42.105411529541023</v>
      </c>
      <c r="E62">
        <v>50.291599273681641</v>
      </c>
      <c r="F62">
        <v>67.040000915527344</v>
      </c>
      <c r="G62">
        <v>12.810000419616699</v>
      </c>
      <c r="H62">
        <v>39.686489105224609</v>
      </c>
      <c r="I62">
        <v>26.139999389648441</v>
      </c>
      <c r="J62">
        <v>21.10335731506348</v>
      </c>
      <c r="K62">
        <v>436.29217529296881</v>
      </c>
      <c r="L62">
        <v>85.638832092285156</v>
      </c>
      <c r="M62">
        <v>36.012153625488281</v>
      </c>
      <c r="N62">
        <v>24.079999923706051</v>
      </c>
      <c r="O62">
        <v>35.997386932373047</v>
      </c>
      <c r="P62">
        <v>59.530418395996087</v>
      </c>
      <c r="Q62">
        <v>244.8800048828125</v>
      </c>
      <c r="R62">
        <v>124.5800018310547</v>
      </c>
      <c r="S62">
        <v>149.8160095214844</v>
      </c>
      <c r="T62">
        <v>137.18800354003909</v>
      </c>
      <c r="U62">
        <v>30.22299957275391</v>
      </c>
      <c r="V62">
        <v>92.846122741699219</v>
      </c>
      <c r="W62">
        <v>106.9100036621094</v>
      </c>
      <c r="X62">
        <v>48.814998626708977</v>
      </c>
      <c r="Y62">
        <v>59.312999725341797</v>
      </c>
      <c r="Z62">
        <v>65.353004455566406</v>
      </c>
      <c r="AA62">
        <v>129.99200439453119</v>
      </c>
      <c r="AB62">
        <v>96.119003295898438</v>
      </c>
      <c r="AC62">
        <v>122.1319961547852</v>
      </c>
      <c r="AD62">
        <v>46.549999237060547</v>
      </c>
      <c r="AE62">
        <v>111.672004699707</v>
      </c>
      <c r="AF62">
        <v>195.83599853515619</v>
      </c>
      <c r="AG62">
        <v>105.3370056152344</v>
      </c>
      <c r="AH62">
        <v>190.1000061035156</v>
      </c>
      <c r="AI62">
        <v>418.51400756835938</v>
      </c>
      <c r="AJ62">
        <v>233.7460021972656</v>
      </c>
      <c r="AK62">
        <v>173.7019958496094</v>
      </c>
      <c r="AL62">
        <v>305.21102905273438</v>
      </c>
      <c r="AM62">
        <v>69.655998229980469</v>
      </c>
      <c r="AN62">
        <v>25.14999961853027</v>
      </c>
      <c r="AO62">
        <v>67.70599365234375</v>
      </c>
      <c r="AP62">
        <v>118.41253662109381</v>
      </c>
      <c r="AQ62">
        <v>64.437538146972656</v>
      </c>
      <c r="AR62">
        <v>58.015106201171882</v>
      </c>
      <c r="AS62">
        <v>64.649002075195313</v>
      </c>
      <c r="AT62">
        <v>357.37664794921881</v>
      </c>
      <c r="AU62">
        <v>127.5684051513672</v>
      </c>
      <c r="AV62">
        <v>215.302001953125</v>
      </c>
      <c r="AW62">
        <v>87.209999084472656</v>
      </c>
      <c r="AX62">
        <v>297.33700561523438</v>
      </c>
      <c r="AY62">
        <v>274.59271240234381</v>
      </c>
      <c r="AZ62">
        <v>11.814267158508301</v>
      </c>
      <c r="BA62">
        <v>68.80999755859375</v>
      </c>
      <c r="BB62">
        <v>48.343544006347663</v>
      </c>
      <c r="BC62">
        <v>52.913101196289063</v>
      </c>
      <c r="BD62">
        <v>20.35660552978516</v>
      </c>
      <c r="BE62">
        <v>54.229999542236328</v>
      </c>
      <c r="BF62">
        <v>69.244209289550781</v>
      </c>
      <c r="BG62">
        <v>40.478408813476563</v>
      </c>
      <c r="BH62">
        <v>83.603874206542969</v>
      </c>
      <c r="BI62">
        <v>48.990001678466797</v>
      </c>
      <c r="BJ62">
        <v>118.52093505859381</v>
      </c>
      <c r="BK62">
        <v>60.949481964111328</v>
      </c>
      <c r="BL62">
        <v>69.238449096679688</v>
      </c>
      <c r="BM62">
        <v>29.29727745056152</v>
      </c>
      <c r="BN62">
        <v>27.6982307434082</v>
      </c>
      <c r="BO62">
        <v>537.3035888671875</v>
      </c>
      <c r="BP62">
        <v>94.6102294921875</v>
      </c>
      <c r="BQ62">
        <v>183.36201477050781</v>
      </c>
      <c r="BR62">
        <v>57.418624877929688</v>
      </c>
      <c r="BS62">
        <v>180.92279052734381</v>
      </c>
      <c r="BT62">
        <v>81.298873901367188</v>
      </c>
      <c r="BU62">
        <v>34.844852447509773</v>
      </c>
      <c r="BV62">
        <v>127.1600036621094</v>
      </c>
      <c r="BW62">
        <v>62.221530914306641</v>
      </c>
      <c r="BX62">
        <v>252.13249206542969</v>
      </c>
      <c r="BY62">
        <v>44.650001525878913</v>
      </c>
      <c r="BZ62">
        <v>93.620101928710938</v>
      </c>
      <c r="CA62">
        <v>71.104507446289063</v>
      </c>
      <c r="CB62">
        <v>604.75457763671875</v>
      </c>
      <c r="CC62">
        <v>33.991947174072273</v>
      </c>
      <c r="CD62">
        <v>89.468048095703125</v>
      </c>
      <c r="CE62">
        <v>28.147640228271481</v>
      </c>
      <c r="CF62">
        <v>90.872001647949219</v>
      </c>
      <c r="CG62">
        <v>73.699996948242188</v>
      </c>
      <c r="CH62">
        <v>28.905521392822269</v>
      </c>
      <c r="CI62">
        <v>75.984161376953125</v>
      </c>
      <c r="CJ62">
        <v>92.623847961425781</v>
      </c>
      <c r="CK62">
        <v>130.8268127441406</v>
      </c>
      <c r="CL62">
        <v>113.08868408203119</v>
      </c>
      <c r="CM62">
        <v>90.864555358886719</v>
      </c>
      <c r="CN62">
        <v>87.981163024902344</v>
      </c>
      <c r="CO62">
        <v>101.0672607421875</v>
      </c>
      <c r="CP62">
        <v>86.534042358398438</v>
      </c>
      <c r="CQ62">
        <v>49.240009307861328</v>
      </c>
      <c r="CR62">
        <v>136.861328125</v>
      </c>
      <c r="CS62">
        <v>241.0450439453125</v>
      </c>
      <c r="CT62">
        <v>80.99542236328125</v>
      </c>
      <c r="CU62">
        <v>42.156635284423828</v>
      </c>
      <c r="CV62">
        <v>76.38714599609375</v>
      </c>
      <c r="CW62">
        <v>138.6820983886719</v>
      </c>
      <c r="CX62">
        <v>238.228515625</v>
      </c>
      <c r="CY62">
        <v>61.080047607421882</v>
      </c>
      <c r="CZ62">
        <v>131.5527038574219</v>
      </c>
      <c r="DA62">
        <v>82.969680786132813</v>
      </c>
      <c r="DB62">
        <v>20173.890625</v>
      </c>
      <c r="DC62">
        <v>14.689999580383301</v>
      </c>
      <c r="DD62">
        <v>0.53788377215195426</v>
      </c>
      <c r="DE62">
        <v>0.73942242635303346</v>
      </c>
      <c r="DF62">
        <v>2.201546523572782</v>
      </c>
      <c r="DG62">
        <v>1.7570956946112757</v>
      </c>
      <c r="DH62">
        <v>1.3166549532662146</v>
      </c>
      <c r="DI62">
        <v>0.10407527442399547</v>
      </c>
      <c r="DJ62">
        <v>2.9412590079041228</v>
      </c>
      <c r="DK62">
        <v>2.9760329276903521</v>
      </c>
      <c r="DL62">
        <v>0.38651382038430609</v>
      </c>
      <c r="DM62">
        <v>2.8014510922604305</v>
      </c>
      <c r="DN62">
        <v>0.10674615676423951</v>
      </c>
      <c r="DO62">
        <v>296.06466674804688</v>
      </c>
      <c r="DP62">
        <v>753.35606002807617</v>
      </c>
    </row>
    <row r="63" spans="1:120" x14ac:dyDescent="0.25">
      <c r="A63" s="1">
        <v>45639</v>
      </c>
      <c r="B63">
        <v>40.128795623779297</v>
      </c>
      <c r="C63">
        <v>61.330001831054688</v>
      </c>
      <c r="D63">
        <v>42.8638916015625</v>
      </c>
      <c r="E63">
        <v>48.363849639892578</v>
      </c>
      <c r="F63">
        <v>65.540000915527344</v>
      </c>
      <c r="G63">
        <v>12.680000305175779</v>
      </c>
      <c r="H63">
        <v>40.386898040771477</v>
      </c>
      <c r="I63">
        <v>26.120000839233398</v>
      </c>
      <c r="J63">
        <v>21.217275619506839</v>
      </c>
      <c r="K63">
        <v>437.28738403320313</v>
      </c>
      <c r="L63">
        <v>84.563491821289063</v>
      </c>
      <c r="M63">
        <v>36.123641967773438</v>
      </c>
      <c r="N63">
        <v>24.659999847412109</v>
      </c>
      <c r="O63">
        <v>36.224723815917969</v>
      </c>
      <c r="P63">
        <v>59.923484802246087</v>
      </c>
      <c r="Q63">
        <v>244.28999328613281</v>
      </c>
      <c r="R63">
        <v>124.2099990844727</v>
      </c>
      <c r="S63">
        <v>149.3573303222656</v>
      </c>
      <c r="T63">
        <v>136.54829406738281</v>
      </c>
      <c r="U63">
        <v>30.143001556396481</v>
      </c>
      <c r="V63">
        <v>92.816390991210938</v>
      </c>
      <c r="W63">
        <v>105.76999664306641</v>
      </c>
      <c r="X63">
        <v>50.002445220947273</v>
      </c>
      <c r="Y63">
        <v>59.472713470458977</v>
      </c>
      <c r="Z63">
        <v>65.362960815429688</v>
      </c>
      <c r="AA63">
        <v>130.001953125</v>
      </c>
      <c r="AB63">
        <v>96.119003295898438</v>
      </c>
      <c r="AC63">
        <v>121.69606781005859</v>
      </c>
      <c r="AD63">
        <v>46.290000915527337</v>
      </c>
      <c r="AE63">
        <v>112.9007034301758</v>
      </c>
      <c r="AF63">
        <v>196.91015625</v>
      </c>
      <c r="AG63">
        <v>104.228401184082</v>
      </c>
      <c r="AH63">
        <v>191.04512023925781</v>
      </c>
      <c r="AI63">
        <v>413.61898803710938</v>
      </c>
      <c r="AJ63">
        <v>232.38006591796881</v>
      </c>
      <c r="AK63">
        <v>173.3537292480469</v>
      </c>
      <c r="AL63">
        <v>302.08175659179688</v>
      </c>
      <c r="AM63">
        <v>69.935340881347656</v>
      </c>
      <c r="AN63">
        <v>25.270000457763668</v>
      </c>
      <c r="AO63">
        <v>67.437477111816406</v>
      </c>
      <c r="AP63">
        <v>118.81980133056641</v>
      </c>
      <c r="AQ63">
        <v>63.881359100341797</v>
      </c>
      <c r="AR63">
        <v>58.094692230224609</v>
      </c>
      <c r="AS63">
        <v>64.331169128417969</v>
      </c>
      <c r="AT63">
        <v>353.462158203125</v>
      </c>
      <c r="AU63">
        <v>128.01580810546881</v>
      </c>
      <c r="AV63">
        <v>213.548095703125</v>
      </c>
      <c r="AW63">
        <v>87.330001831054688</v>
      </c>
      <c r="AX63">
        <v>295.26229858398438</v>
      </c>
      <c r="AY63">
        <v>278.06002807617188</v>
      </c>
      <c r="AZ63">
        <v>11.89395809173584</v>
      </c>
      <c r="BA63">
        <v>68.300003051757813</v>
      </c>
      <c r="BB63">
        <v>48.582668304443359</v>
      </c>
      <c r="BC63">
        <v>53.46929931640625</v>
      </c>
      <c r="BD63">
        <v>20.366500854492191</v>
      </c>
      <c r="BE63">
        <v>54.139999389648438</v>
      </c>
      <c r="BF63">
        <v>69.394004821777344</v>
      </c>
      <c r="BG63">
        <v>40.628219604492188</v>
      </c>
      <c r="BH63">
        <v>83.753471374511719</v>
      </c>
      <c r="BI63">
        <v>48.619998931884773</v>
      </c>
      <c r="BJ63">
        <v>117.2643280029297</v>
      </c>
      <c r="BK63">
        <v>59.800060272216797</v>
      </c>
      <c r="BL63">
        <v>69.110733032226563</v>
      </c>
      <c r="BM63">
        <v>30.101438522338871</v>
      </c>
      <c r="BN63">
        <v>28.075210571289059</v>
      </c>
      <c r="BO63">
        <v>529.6759033203125</v>
      </c>
      <c r="BP63">
        <v>94.380836486816406</v>
      </c>
      <c r="BQ63">
        <v>183.411865234375</v>
      </c>
      <c r="BR63">
        <v>57.408679962158203</v>
      </c>
      <c r="BS63">
        <v>181.52069091796881</v>
      </c>
      <c r="BT63">
        <v>81.288978576660156</v>
      </c>
      <c r="BU63">
        <v>35.460453033447273</v>
      </c>
      <c r="BV63">
        <v>125.4499969482422</v>
      </c>
      <c r="BW63">
        <v>63.032867431640618</v>
      </c>
      <c r="BX63">
        <v>248.38909912109381</v>
      </c>
      <c r="BY63">
        <v>44.659999847412109</v>
      </c>
      <c r="BZ63">
        <v>93.260559082031236</v>
      </c>
      <c r="CA63">
        <v>71.472923278808594</v>
      </c>
      <c r="CB63">
        <v>602.18328857421875</v>
      </c>
      <c r="CC63">
        <v>34.897472381591797</v>
      </c>
      <c r="CD63">
        <v>89.200889587402344</v>
      </c>
      <c r="CE63">
        <v>28.614982604980469</v>
      </c>
      <c r="CF63">
        <v>91.240310668945327</v>
      </c>
      <c r="CG63">
        <v>74.209999084472656</v>
      </c>
      <c r="CH63">
        <v>28.953363418579102</v>
      </c>
      <c r="CI63">
        <v>75.826263427734375</v>
      </c>
      <c r="CJ63">
        <v>92.95068359375</v>
      </c>
      <c r="CK63">
        <v>130.86650085449219</v>
      </c>
      <c r="CL63">
        <v>114.18682861328119</v>
      </c>
      <c r="CM63">
        <v>91.444396972656236</v>
      </c>
      <c r="CN63">
        <v>88.767066955566406</v>
      </c>
      <c r="CO63">
        <v>100.6782760620117</v>
      </c>
      <c r="CP63">
        <v>88.477737426757813</v>
      </c>
      <c r="CQ63">
        <v>49.329627990722663</v>
      </c>
      <c r="CR63">
        <v>136.7419128417969</v>
      </c>
      <c r="CS63">
        <v>238.65895080566409</v>
      </c>
      <c r="CT63">
        <v>81.422187805175781</v>
      </c>
      <c r="CU63">
        <v>42.374298095703118</v>
      </c>
      <c r="CV63">
        <v>77.002059936523438</v>
      </c>
      <c r="CW63">
        <v>140.3545227050781</v>
      </c>
      <c r="CX63">
        <v>235.04457092285159</v>
      </c>
      <c r="CY63">
        <v>61.959037780761719</v>
      </c>
      <c r="CZ63">
        <v>135.0899353027344</v>
      </c>
      <c r="DA63">
        <v>82.691619873046875</v>
      </c>
      <c r="DB63">
        <v>19926.720703125</v>
      </c>
      <c r="DC63">
        <v>13.810000419616699</v>
      </c>
      <c r="DD63">
        <v>0.52931957989892664</v>
      </c>
      <c r="DE63">
        <v>0.73936584016916818</v>
      </c>
      <c r="DF63">
        <v>2.1650329907359493</v>
      </c>
      <c r="DG63">
        <v>1.7425743184304776</v>
      </c>
      <c r="DH63">
        <v>1.3048376196707572</v>
      </c>
      <c r="DI63">
        <v>0.10184607078065036</v>
      </c>
      <c r="DJ63">
        <v>2.8867385814448783</v>
      </c>
      <c r="DK63">
        <v>2.9311291828305945</v>
      </c>
      <c r="DL63">
        <v>0.38589590632475362</v>
      </c>
      <c r="DM63">
        <v>2.7610821150456433</v>
      </c>
      <c r="DN63">
        <v>0.10692210715581574</v>
      </c>
      <c r="DO63">
        <v>298.77877044677734</v>
      </c>
      <c r="DP63">
        <v>748.54212951660168</v>
      </c>
    </row>
    <row r="64" spans="1:120" x14ac:dyDescent="0.25">
      <c r="A64" s="1">
        <v>45638</v>
      </c>
      <c r="B64">
        <v>40.048820495605469</v>
      </c>
      <c r="C64">
        <v>60.919998168945313</v>
      </c>
      <c r="D64">
        <v>43.155616760253913</v>
      </c>
      <c r="E64">
        <v>48.174854278564453</v>
      </c>
      <c r="F64">
        <v>64.728996276855469</v>
      </c>
      <c r="G64">
        <v>13.010000228881839</v>
      </c>
      <c r="H64">
        <v>41.284603118896477</v>
      </c>
      <c r="I64">
        <v>26.420000076293949</v>
      </c>
      <c r="J64">
        <v>21.22677040100098</v>
      </c>
      <c r="K64">
        <v>438.18313598632813</v>
      </c>
      <c r="L64">
        <v>85.310256958007813</v>
      </c>
      <c r="M64">
        <v>36.432216644287109</v>
      </c>
      <c r="N64">
        <v>24.8489990234375</v>
      </c>
      <c r="O64">
        <v>37.223003387451172</v>
      </c>
      <c r="P64">
        <v>59.884178161621087</v>
      </c>
      <c r="Q64">
        <v>247.2799987792969</v>
      </c>
      <c r="R64">
        <v>124.3369979858398</v>
      </c>
      <c r="S64">
        <v>150.68348693847659</v>
      </c>
      <c r="T64">
        <v>137.60780334472659</v>
      </c>
      <c r="U64">
        <v>30.222013473510739</v>
      </c>
      <c r="V64">
        <v>93.252288818359375</v>
      </c>
      <c r="W64">
        <v>106.84999847412109</v>
      </c>
      <c r="X64">
        <v>49.812850952148438</v>
      </c>
      <c r="Y64">
        <v>59.951850891113281</v>
      </c>
      <c r="Z64">
        <v>65.681655883789063</v>
      </c>
      <c r="AA64">
        <v>130.63877868652341</v>
      </c>
      <c r="AB64">
        <v>96.737640380859375</v>
      </c>
      <c r="AC64">
        <v>122.52830505371089</v>
      </c>
      <c r="AD64">
        <v>46.255001068115227</v>
      </c>
      <c r="AE64">
        <v>114.6288757324219</v>
      </c>
      <c r="AF64">
        <v>197.4770812988281</v>
      </c>
      <c r="AG64">
        <v>104.0386428833008</v>
      </c>
      <c r="AH64">
        <v>191.5823669433594</v>
      </c>
      <c r="AI64">
        <v>412.84976196289063</v>
      </c>
      <c r="AJ64">
        <v>233.98527526855469</v>
      </c>
      <c r="AK64">
        <v>174.50801086425781</v>
      </c>
      <c r="AL64">
        <v>303.86563110351563</v>
      </c>
      <c r="AM64">
        <v>70.523956298828125</v>
      </c>
      <c r="AN64">
        <v>25.520000457763668</v>
      </c>
      <c r="AO64">
        <v>67.725883483886719</v>
      </c>
      <c r="AP64">
        <v>117.90594482421881</v>
      </c>
      <c r="AQ64">
        <v>64.49713134765625</v>
      </c>
      <c r="AR64">
        <v>57.985263824462891</v>
      </c>
      <c r="AS64">
        <v>64.569549560546875</v>
      </c>
      <c r="AT64">
        <v>353.65188598632813</v>
      </c>
      <c r="AU64">
        <v>127.4789276123047</v>
      </c>
      <c r="AV64">
        <v>211.05674743652341</v>
      </c>
      <c r="AW64">
        <v>86.51300048828125</v>
      </c>
      <c r="AX64">
        <v>294.87332153320313</v>
      </c>
      <c r="AY64">
        <v>281.16488647460938</v>
      </c>
      <c r="AZ64">
        <v>11.923843383789061</v>
      </c>
      <c r="BA64">
        <v>69.019996643066406</v>
      </c>
      <c r="BB64">
        <v>48.791908264160163</v>
      </c>
      <c r="BC64">
        <v>53.46929931640625</v>
      </c>
      <c r="BD64">
        <v>20.29722785949707</v>
      </c>
      <c r="BE64">
        <v>54.549999237060547</v>
      </c>
      <c r="BF64">
        <v>69.823410034179688</v>
      </c>
      <c r="BG64">
        <v>40.997745513916023</v>
      </c>
      <c r="BH64">
        <v>84.122467041015625</v>
      </c>
      <c r="BI64">
        <v>49.150001525878913</v>
      </c>
      <c r="BJ64">
        <v>117.0648574829102</v>
      </c>
      <c r="BK64">
        <v>58.650634765625</v>
      </c>
      <c r="BL64">
        <v>69.503692626953125</v>
      </c>
      <c r="BM64">
        <v>30.319854736328121</v>
      </c>
      <c r="BN64">
        <v>28.293464660644531</v>
      </c>
      <c r="BO64">
        <v>525.65240478515625</v>
      </c>
      <c r="BP64">
        <v>94.719940185546875</v>
      </c>
      <c r="BQ64">
        <v>184.18952941894531</v>
      </c>
      <c r="BR64">
        <v>57.816471099853523</v>
      </c>
      <c r="BS64">
        <v>182.158447265625</v>
      </c>
      <c r="BT64">
        <v>81.328582763671875</v>
      </c>
      <c r="BU64">
        <v>36.750278472900391</v>
      </c>
      <c r="BV64">
        <v>126.9100036621094</v>
      </c>
      <c r="BW64">
        <v>64.935638427734375</v>
      </c>
      <c r="BX64">
        <v>242.29608154296881</v>
      </c>
      <c r="BY64">
        <v>44.810001373291023</v>
      </c>
      <c r="BZ64">
        <v>93.340461730957045</v>
      </c>
      <c r="CA64">
        <v>71.662109375</v>
      </c>
      <c r="CB64">
        <v>602.3028564453125</v>
      </c>
      <c r="CC64">
        <v>34.708408355712891</v>
      </c>
      <c r="CD64">
        <v>90.121101379394517</v>
      </c>
      <c r="CE64">
        <v>29.30626106262207</v>
      </c>
      <c r="CF64">
        <v>91.519027709960938</v>
      </c>
      <c r="CG64">
        <v>73.209999084472656</v>
      </c>
      <c r="CH64">
        <v>28.943794250488281</v>
      </c>
      <c r="CI64">
        <v>76.457832336425781</v>
      </c>
      <c r="CJ64">
        <v>93.218101501464844</v>
      </c>
      <c r="CK64">
        <v>129.69548034667969</v>
      </c>
      <c r="CL64">
        <v>115.9438552856445</v>
      </c>
      <c r="CM64">
        <v>92.014236450195327</v>
      </c>
      <c r="CN64">
        <v>89.533073425292969</v>
      </c>
      <c r="CO64">
        <v>101.8951110839844</v>
      </c>
      <c r="CP64">
        <v>88.923988342285156</v>
      </c>
      <c r="CQ64">
        <v>49.369457244873047</v>
      </c>
      <c r="CR64">
        <v>137.10011291503909</v>
      </c>
      <c r="CS64">
        <v>237.640625</v>
      </c>
      <c r="CT64">
        <v>81.630607604980469</v>
      </c>
      <c r="CU64">
        <v>42.552379608154297</v>
      </c>
      <c r="CV64">
        <v>76.952461242675781</v>
      </c>
      <c r="CW64">
        <v>140.37443542480469</v>
      </c>
      <c r="CX64">
        <v>234.11631774902341</v>
      </c>
      <c r="CY64">
        <v>63.497276306152337</v>
      </c>
      <c r="CZ64">
        <v>136.2027587890625</v>
      </c>
      <c r="DA64">
        <v>82.840583801269531</v>
      </c>
      <c r="DB64">
        <v>19902.83984375</v>
      </c>
      <c r="DC64">
        <v>13.920000076293951</v>
      </c>
      <c r="DD64">
        <v>0.5268390751930675</v>
      </c>
      <c r="DE64">
        <v>0.74049712767897113</v>
      </c>
      <c r="DF64">
        <v>2.1549465566679635</v>
      </c>
      <c r="DG64">
        <v>1.7412703840850003</v>
      </c>
      <c r="DH64">
        <v>1.3025078740358671</v>
      </c>
      <c r="DI64">
        <v>0.10114512577357615</v>
      </c>
      <c r="DJ64">
        <v>2.8679967553584573</v>
      </c>
      <c r="DK64">
        <v>2.9111706009830192</v>
      </c>
      <c r="DL64">
        <v>0.38848441903379871</v>
      </c>
      <c r="DM64">
        <v>2.7741987841462863</v>
      </c>
      <c r="DN64">
        <v>0.10684244664638003</v>
      </c>
      <c r="DO64">
        <v>298.95750427246094</v>
      </c>
      <c r="DP64">
        <v>747.75958633422852</v>
      </c>
    </row>
    <row r="65" spans="1:120" x14ac:dyDescent="0.25">
      <c r="A65" s="1">
        <v>45637</v>
      </c>
      <c r="B65">
        <v>40.328739166259773</v>
      </c>
      <c r="C65">
        <v>61.810001373291023</v>
      </c>
      <c r="D65">
        <v>43.223686218261719</v>
      </c>
      <c r="E65">
        <v>48.052005767822273</v>
      </c>
      <c r="F65">
        <v>64.748977661132813</v>
      </c>
      <c r="G65">
        <v>13.670000076293951</v>
      </c>
      <c r="H65">
        <v>42.606498718261719</v>
      </c>
      <c r="I65">
        <v>26.590000152587891</v>
      </c>
      <c r="J65">
        <v>21.31220817565918</v>
      </c>
      <c r="K65">
        <v>440.41256713867188</v>
      </c>
      <c r="L65">
        <v>86.4951171875</v>
      </c>
      <c r="M65">
        <v>36.732833862304688</v>
      </c>
      <c r="N65">
        <v>24.948514938354489</v>
      </c>
      <c r="O65">
        <v>38.636409759521477</v>
      </c>
      <c r="P65">
        <v>60.247768402099609</v>
      </c>
      <c r="Q65">
        <v>250.96000671386719</v>
      </c>
      <c r="R65">
        <v>125.61419677734381</v>
      </c>
      <c r="S65">
        <v>150.61369323730469</v>
      </c>
      <c r="T65">
        <v>140.0367126464844</v>
      </c>
      <c r="U65">
        <v>30.222013473510739</v>
      </c>
      <c r="V65">
        <v>93.608932495117202</v>
      </c>
      <c r="W65">
        <v>107.8199996948242</v>
      </c>
      <c r="X65">
        <v>50.740856170654297</v>
      </c>
      <c r="Y65">
        <v>60.121543884277337</v>
      </c>
      <c r="Z65">
        <v>66.060111999511719</v>
      </c>
      <c r="AA65">
        <v>131.4945068359375</v>
      </c>
      <c r="AB65">
        <v>97.136764526367202</v>
      </c>
      <c r="AC65">
        <v>123.5190734863281</v>
      </c>
      <c r="AD65">
        <v>46.115108489990227</v>
      </c>
      <c r="AE65">
        <v>116.1572570800781</v>
      </c>
      <c r="AF65">
        <v>198.20314025878909</v>
      </c>
      <c r="AG65">
        <v>104.67783355712891</v>
      </c>
      <c r="AH65">
        <v>192.40809631347659</v>
      </c>
      <c r="AI65">
        <v>415.41714477539063</v>
      </c>
      <c r="AJ65">
        <v>237.06614685058591</v>
      </c>
      <c r="AK65">
        <v>176.62754821777341</v>
      </c>
      <c r="AL65">
        <v>308.44989013671881</v>
      </c>
      <c r="AM65">
        <v>70.823249816894531</v>
      </c>
      <c r="AN65">
        <v>25.930000305175781</v>
      </c>
      <c r="AO65">
        <v>68.073959350585938</v>
      </c>
      <c r="AP65">
        <v>118.33306884765619</v>
      </c>
      <c r="AQ65">
        <v>65.142692565917969</v>
      </c>
      <c r="AR65">
        <v>58.035003662109382</v>
      </c>
      <c r="AS65">
        <v>65.364120483398438</v>
      </c>
      <c r="AT65">
        <v>355.53924560546881</v>
      </c>
      <c r="AU65">
        <v>128.0953369140625</v>
      </c>
      <c r="AV65">
        <v>212.6113586425781</v>
      </c>
      <c r="AW65">
        <v>86.622467041015625</v>
      </c>
      <c r="AX65">
        <v>296.58892822265619</v>
      </c>
      <c r="AY65">
        <v>285.63125610351563</v>
      </c>
      <c r="AZ65">
        <v>12.083226203918461</v>
      </c>
      <c r="BA65">
        <v>69.900001525878906</v>
      </c>
      <c r="BB65">
        <v>48.752052307128913</v>
      </c>
      <c r="BC65">
        <v>54.152000427246087</v>
      </c>
      <c r="BD65">
        <v>20.683181762695309</v>
      </c>
      <c r="BE65">
        <v>54.299999237060547</v>
      </c>
      <c r="BF65">
        <v>70.442558288574219</v>
      </c>
      <c r="BG65">
        <v>41.487125396728523</v>
      </c>
      <c r="BH65">
        <v>85.199554443359375</v>
      </c>
      <c r="BI65">
        <v>49.520000457763672</v>
      </c>
      <c r="BJ65">
        <v>117.77294921875</v>
      </c>
      <c r="BK65">
        <v>59.27032470703125</v>
      </c>
      <c r="BL65">
        <v>70.387840270996094</v>
      </c>
      <c r="BM65">
        <v>30.627618789672852</v>
      </c>
      <c r="BN65">
        <v>28.918460845947269</v>
      </c>
      <c r="BO65">
        <v>529.06683349609375</v>
      </c>
      <c r="BP65">
        <v>94.979255676269517</v>
      </c>
      <c r="BQ65">
        <v>185.56541442871091</v>
      </c>
      <c r="BR65">
        <v>58.184471130371087</v>
      </c>
      <c r="BS65">
        <v>182.82609558105469</v>
      </c>
      <c r="BT65">
        <v>81.368194580078125</v>
      </c>
      <c r="BU65">
        <v>38.5482177734375</v>
      </c>
      <c r="BV65">
        <v>126.9100036621094</v>
      </c>
      <c r="BW65">
        <v>66.616256713867188</v>
      </c>
      <c r="BX65">
        <v>244.66558837890619</v>
      </c>
      <c r="BY65">
        <v>45.180000305175781</v>
      </c>
      <c r="BZ65">
        <v>93.989631652832045</v>
      </c>
      <c r="CA65">
        <v>71.7318115234375</v>
      </c>
      <c r="CB65">
        <v>605.42236328125</v>
      </c>
      <c r="CC65">
        <v>35.375110626220703</v>
      </c>
      <c r="CD65">
        <v>91.229301452636719</v>
      </c>
      <c r="CE65">
        <v>30.036481857299801</v>
      </c>
      <c r="CF65">
        <v>91.77783203125</v>
      </c>
      <c r="CG65">
        <v>73.330001831054688</v>
      </c>
      <c r="CH65">
        <v>28.848112106323239</v>
      </c>
      <c r="CI65">
        <v>77.217658996582031</v>
      </c>
      <c r="CJ65">
        <v>93.366661071777344</v>
      </c>
      <c r="CK65">
        <v>130.1519775390625</v>
      </c>
      <c r="CL65">
        <v>117.05198669433589</v>
      </c>
      <c r="CM65">
        <v>92.983970642089844</v>
      </c>
      <c r="CN65">
        <v>90.159797668457045</v>
      </c>
      <c r="CO65">
        <v>101.7056045532227</v>
      </c>
      <c r="CP65">
        <v>89.647918701171875</v>
      </c>
      <c r="CQ65">
        <v>49.588520050048828</v>
      </c>
      <c r="CR65">
        <v>137.98565673828119</v>
      </c>
      <c r="CS65">
        <v>238.9784240722656</v>
      </c>
      <c r="CT65">
        <v>81.392417907714844</v>
      </c>
      <c r="CU65">
        <v>42.582061767578118</v>
      </c>
      <c r="CV65">
        <v>76.992134094238281</v>
      </c>
      <c r="CW65">
        <v>141.49934387207031</v>
      </c>
      <c r="CX65">
        <v>236.07261657714841</v>
      </c>
      <c r="CY65">
        <v>65.00555419921875</v>
      </c>
      <c r="CZ65">
        <v>137.3652648925781</v>
      </c>
      <c r="DA65">
        <v>83.724395751953125</v>
      </c>
      <c r="DB65">
        <v>20034.890625</v>
      </c>
      <c r="DC65">
        <v>13.579999923706049</v>
      </c>
      <c r="DD65">
        <v>0.528134082136406</v>
      </c>
      <c r="DE65">
        <v>0.7387134783323106</v>
      </c>
      <c r="DF65">
        <v>2.1590419152559024</v>
      </c>
      <c r="DG65">
        <v>1.746329455677065</v>
      </c>
      <c r="DH65">
        <v>1.31029217939271</v>
      </c>
      <c r="DI65">
        <v>0.10209401753561766</v>
      </c>
      <c r="DJ65">
        <v>2.9004251580880003</v>
      </c>
      <c r="DK65">
        <v>2.9361263642914071</v>
      </c>
      <c r="DL65">
        <v>0.391571506486384</v>
      </c>
      <c r="DM65">
        <v>2.7755830475233885</v>
      </c>
      <c r="DN65">
        <v>0.10595313771610056</v>
      </c>
      <c r="DO65">
        <v>299.88389587402344</v>
      </c>
      <c r="DP65">
        <v>752.78501510620117</v>
      </c>
    </row>
    <row r="66" spans="1:120" x14ac:dyDescent="0.25">
      <c r="A66" s="1">
        <v>45636</v>
      </c>
      <c r="B66">
        <v>39.778892517089837</v>
      </c>
      <c r="C66">
        <v>60.590000152587891</v>
      </c>
      <c r="D66">
        <v>43.116718292236328</v>
      </c>
      <c r="E66">
        <v>46.729042053222663</v>
      </c>
      <c r="F66">
        <v>63.810150146484382</v>
      </c>
      <c r="G66">
        <v>13.739999771118161</v>
      </c>
      <c r="H66">
        <v>42.576904296875</v>
      </c>
      <c r="I66">
        <v>26.60000038146973</v>
      </c>
      <c r="J66">
        <v>21.0463981628418</v>
      </c>
      <c r="K66">
        <v>441.5869140625</v>
      </c>
      <c r="L66">
        <v>84.264778137207031</v>
      </c>
      <c r="M66">
        <v>36.816448211669922</v>
      </c>
      <c r="N66">
        <v>24.421085357666019</v>
      </c>
      <c r="O66">
        <v>37.539287567138672</v>
      </c>
      <c r="P66">
        <v>60.296901702880859</v>
      </c>
      <c r="Q66">
        <v>248.5899963378906</v>
      </c>
      <c r="R66">
        <v>124.0675888061523</v>
      </c>
      <c r="S66">
        <v>149.3673095703125</v>
      </c>
      <c r="T66">
        <v>140.49650573730469</v>
      </c>
      <c r="U66">
        <v>29.994853973388668</v>
      </c>
      <c r="V66">
        <v>93.886322021484375</v>
      </c>
      <c r="W66">
        <v>106.1699981689453</v>
      </c>
      <c r="X66">
        <v>52.147830963134773</v>
      </c>
      <c r="Y66">
        <v>60.181434631347663</v>
      </c>
      <c r="Z66">
        <v>65.651779174804688</v>
      </c>
      <c r="AA66">
        <v>130.84773254394531</v>
      </c>
      <c r="AB66">
        <v>96.468231201171875</v>
      </c>
      <c r="AC66">
        <v>122.78591156005859</v>
      </c>
      <c r="AD66">
        <v>45.835315704345703</v>
      </c>
      <c r="AE66">
        <v>117.06630706787109</v>
      </c>
      <c r="AF66">
        <v>198.95903015136719</v>
      </c>
      <c r="AG66">
        <v>103.0199279785156</v>
      </c>
      <c r="AH66">
        <v>192.80604553222659</v>
      </c>
      <c r="AI66">
        <v>408.56414794921881</v>
      </c>
      <c r="AJ66">
        <v>235.9992980957031</v>
      </c>
      <c r="AK66">
        <v>175.89117431640619</v>
      </c>
      <c r="AL66">
        <v>306.73577880859381</v>
      </c>
      <c r="AM66">
        <v>71.671249389648438</v>
      </c>
      <c r="AN66">
        <v>25.469999313354489</v>
      </c>
      <c r="AO66">
        <v>68.173416137695313</v>
      </c>
      <c r="AP66">
        <v>118.1244735717773</v>
      </c>
      <c r="AQ66">
        <v>64.685829162597656</v>
      </c>
      <c r="AR66">
        <v>57.796257019042969</v>
      </c>
      <c r="AS66">
        <v>65.02642822265625</v>
      </c>
      <c r="AT66">
        <v>349.75738525390619</v>
      </c>
      <c r="AU66">
        <v>128.6322326660156</v>
      </c>
      <c r="AV66">
        <v>210.24955749511719</v>
      </c>
      <c r="AW66">
        <v>85.637321472167969</v>
      </c>
      <c r="AX66">
        <v>293.3671875</v>
      </c>
      <c r="AY66">
        <v>280.37152099609381</v>
      </c>
      <c r="AZ66">
        <v>11.98361110687256</v>
      </c>
      <c r="BA66">
        <v>70.129997253417969</v>
      </c>
      <c r="BB66">
        <v>48.632492065429688</v>
      </c>
      <c r="BC66">
        <v>53.398998260498047</v>
      </c>
      <c r="BD66">
        <v>20.76235198974609</v>
      </c>
      <c r="BE66">
        <v>53.869998931884773</v>
      </c>
      <c r="BF66">
        <v>70.422576904296875</v>
      </c>
      <c r="BG66">
        <v>41.327327728271477</v>
      </c>
      <c r="BH66">
        <v>85.319236755371094</v>
      </c>
      <c r="BI66">
        <v>48.830001831054688</v>
      </c>
      <c r="BJ66">
        <v>118.072151184082</v>
      </c>
      <c r="BK66">
        <v>57.641136169433587</v>
      </c>
      <c r="BL66">
        <v>69.562629699707031</v>
      </c>
      <c r="BM66">
        <v>30.081583023071289</v>
      </c>
      <c r="BN66">
        <v>28.44227409362793</v>
      </c>
      <c r="BO66">
        <v>519.7618408203125</v>
      </c>
      <c r="BP66">
        <v>94.091598510742202</v>
      </c>
      <c r="BQ66">
        <v>184.5982971191406</v>
      </c>
      <c r="BR66">
        <v>57.726955413818359</v>
      </c>
      <c r="BS66">
        <v>182.65669250488281</v>
      </c>
      <c r="BT66">
        <v>81.38800048828125</v>
      </c>
      <c r="BU66">
        <v>37.707878112792969</v>
      </c>
      <c r="BV66">
        <v>124.629997253418</v>
      </c>
      <c r="BW66">
        <v>66.819084167480469</v>
      </c>
      <c r="BX66">
        <v>238.8215026855469</v>
      </c>
      <c r="BY66">
        <v>44.939998626708977</v>
      </c>
      <c r="BZ66">
        <v>92.940971374511719</v>
      </c>
      <c r="CA66">
        <v>72.140052795410156</v>
      </c>
      <c r="CB66">
        <v>600.7779541015625</v>
      </c>
      <c r="CC66">
        <v>35.613929748535163</v>
      </c>
      <c r="CD66">
        <v>92.100036621093764</v>
      </c>
      <c r="CE66">
        <v>29.559404373168949</v>
      </c>
      <c r="CF66">
        <v>91.976921081542955</v>
      </c>
      <c r="CG66">
        <v>71.400001525878906</v>
      </c>
      <c r="CH66">
        <v>28.7524299621582</v>
      </c>
      <c r="CI66">
        <v>77.582786560058594</v>
      </c>
      <c r="CJ66">
        <v>93.584548950195327</v>
      </c>
      <c r="CK66">
        <v>130.22145080566409</v>
      </c>
      <c r="CL66">
        <v>117.3315124511719</v>
      </c>
      <c r="CM66">
        <v>92.234176635742202</v>
      </c>
      <c r="CN66">
        <v>90.478141784667955</v>
      </c>
      <c r="CO66">
        <v>100.0698547363281</v>
      </c>
      <c r="CP66">
        <v>89.499168395996094</v>
      </c>
      <c r="CQ66">
        <v>49.488948822021477</v>
      </c>
      <c r="CR66">
        <v>138.30406188964841</v>
      </c>
      <c r="CS66">
        <v>235.56402587890619</v>
      </c>
      <c r="CT66">
        <v>82.017669677734375</v>
      </c>
      <c r="CU66">
        <v>42.690891265869141</v>
      </c>
      <c r="CV66">
        <v>77.478118896484375</v>
      </c>
      <c r="CW66">
        <v>143.45051574707031</v>
      </c>
      <c r="CX66">
        <v>232.0003356933594</v>
      </c>
      <c r="CY66">
        <v>64.985572814941406</v>
      </c>
      <c r="CZ66">
        <v>135.4078674316406</v>
      </c>
      <c r="DA66">
        <v>83.356971740722656</v>
      </c>
      <c r="DB66">
        <v>19687.240234375</v>
      </c>
      <c r="DC66">
        <v>14.180000305175779</v>
      </c>
      <c r="DD66">
        <v>0.5177946831573238</v>
      </c>
      <c r="DE66">
        <v>0.73725565835673113</v>
      </c>
      <c r="DF66">
        <v>2.1190422054526774</v>
      </c>
      <c r="DG66">
        <v>1.7438952238548056</v>
      </c>
      <c r="DH66">
        <v>1.2883407728865011</v>
      </c>
      <c r="DI66">
        <v>0.1008525691379565</v>
      </c>
      <c r="DJ66">
        <v>2.8286628552717996</v>
      </c>
      <c r="DK66">
        <v>2.872113128847595</v>
      </c>
      <c r="DL66">
        <v>0.39282283326895684</v>
      </c>
      <c r="DM66">
        <v>2.7190493238349229</v>
      </c>
      <c r="DN66">
        <v>0.10700350284938358</v>
      </c>
      <c r="DO66">
        <v>302.94630432128906</v>
      </c>
      <c r="DP66">
        <v>745.83551406860352</v>
      </c>
    </row>
    <row r="67" spans="1:120" x14ac:dyDescent="0.25">
      <c r="A67" s="1">
        <v>45635</v>
      </c>
      <c r="B67">
        <v>40.238765716552727</v>
      </c>
      <c r="C67">
        <v>61.310001373291023</v>
      </c>
      <c r="D67">
        <v>43.544578552246087</v>
      </c>
      <c r="E67">
        <v>47.62677001953125</v>
      </c>
      <c r="F67">
        <v>64.47930908203125</v>
      </c>
      <c r="G67">
        <v>14.189999580383301</v>
      </c>
      <c r="H67">
        <v>42.971504211425781</v>
      </c>
      <c r="I67">
        <v>26.590000152587891</v>
      </c>
      <c r="J67">
        <v>20.998933792114261</v>
      </c>
      <c r="K67">
        <v>442.9703369140625</v>
      </c>
      <c r="L67">
        <v>86.5648193359375</v>
      </c>
      <c r="M67">
        <v>36.882144927978523</v>
      </c>
      <c r="N67">
        <v>24.570358276367191</v>
      </c>
      <c r="O67">
        <v>37.470100402832031</v>
      </c>
      <c r="P67">
        <v>60.876682281494141</v>
      </c>
      <c r="Q67">
        <v>245.36000061035159</v>
      </c>
      <c r="R67">
        <v>125.2749481201172</v>
      </c>
      <c r="S67">
        <v>150.3345031738281</v>
      </c>
      <c r="T67">
        <v>141.67597961425781</v>
      </c>
      <c r="U67">
        <v>30.646701812744141</v>
      </c>
      <c r="V67">
        <v>94.054748535156236</v>
      </c>
      <c r="W67">
        <v>107.76999664306641</v>
      </c>
      <c r="X67">
        <v>52.527015686035163</v>
      </c>
      <c r="Y67">
        <v>59.941867828369141</v>
      </c>
      <c r="Z67">
        <v>66.089988708496094</v>
      </c>
      <c r="AA67">
        <v>131.7134094238281</v>
      </c>
      <c r="AB67">
        <v>97.046966552734375</v>
      </c>
      <c r="AC67">
        <v>123.2218475341797</v>
      </c>
      <c r="AD67">
        <v>46.874530792236328</v>
      </c>
      <c r="AE67">
        <v>119.82338714599609</v>
      </c>
      <c r="AF67">
        <v>199.75469970703119</v>
      </c>
      <c r="AG67">
        <v>103.25962829589839</v>
      </c>
      <c r="AH67">
        <v>193.70143127441409</v>
      </c>
      <c r="AI67">
        <v>409.67300415039063</v>
      </c>
      <c r="AJ67">
        <v>237.0262451171875</v>
      </c>
      <c r="AK67">
        <v>176.3091125488281</v>
      </c>
      <c r="AL67">
        <v>308.82858276367188</v>
      </c>
      <c r="AM67">
        <v>71.212333679199219</v>
      </c>
      <c r="AN67">
        <v>25.20999908447266</v>
      </c>
      <c r="AO67">
        <v>68.481704711914063</v>
      </c>
      <c r="AP67">
        <v>120.03163146972661</v>
      </c>
      <c r="AQ67">
        <v>64.775222778320313</v>
      </c>
      <c r="AR67">
        <v>58.960140228271477</v>
      </c>
      <c r="AS67">
        <v>65.036361694335938</v>
      </c>
      <c r="AT67">
        <v>350.06692504882813</v>
      </c>
      <c r="AU67">
        <v>129.28840637207031</v>
      </c>
      <c r="AV67">
        <v>212.25260925292969</v>
      </c>
      <c r="AW67">
        <v>86.7916259765625</v>
      </c>
      <c r="AX67">
        <v>293.8160400390625</v>
      </c>
      <c r="AY67">
        <v>280.224609375</v>
      </c>
      <c r="AZ67">
        <v>12.262532234191889</v>
      </c>
      <c r="BA67">
        <v>70.25</v>
      </c>
      <c r="BB67">
        <v>48.144271850585938</v>
      </c>
      <c r="BC67">
        <v>54.028800964355469</v>
      </c>
      <c r="BD67">
        <v>21.366024017333981</v>
      </c>
      <c r="BE67">
        <v>53.619998931884773</v>
      </c>
      <c r="BF67">
        <v>71.381263732910156</v>
      </c>
      <c r="BG67">
        <v>41.736804962158203</v>
      </c>
      <c r="BH67">
        <v>85.758041381835938</v>
      </c>
      <c r="BI67">
        <v>48.909999847412109</v>
      </c>
      <c r="BJ67">
        <v>117.61338806152339</v>
      </c>
      <c r="BK67">
        <v>59.120399475097663</v>
      </c>
      <c r="BL67">
        <v>69.59210205078125</v>
      </c>
      <c r="BM67">
        <v>30.389348983764648</v>
      </c>
      <c r="BN67">
        <v>28.273624420166019</v>
      </c>
      <c r="BO67">
        <v>521.53900146484375</v>
      </c>
      <c r="BP67">
        <v>95.029121398925781</v>
      </c>
      <c r="BQ67">
        <v>185.0170593261719</v>
      </c>
      <c r="BR67">
        <v>58.27398681640625</v>
      </c>
      <c r="BS67">
        <v>183.78271484375</v>
      </c>
      <c r="BT67">
        <v>81.397903442382813</v>
      </c>
      <c r="BU67">
        <v>38.098735809326172</v>
      </c>
      <c r="BV67">
        <v>127.9899978637695</v>
      </c>
      <c r="BW67">
        <v>67.234413146972656</v>
      </c>
      <c r="BX67">
        <v>244.98419189453119</v>
      </c>
      <c r="BY67">
        <v>45.919998168945313</v>
      </c>
      <c r="BZ67">
        <v>94.678749084472656</v>
      </c>
      <c r="CA67">
        <v>72.15997314453125</v>
      </c>
      <c r="CB67">
        <v>602.65167236328125</v>
      </c>
      <c r="CC67">
        <v>36.609012603759773</v>
      </c>
      <c r="CD67">
        <v>92.535408020019517</v>
      </c>
      <c r="CE67">
        <v>29.56914138793945</v>
      </c>
      <c r="CF67">
        <v>92.28549957275392</v>
      </c>
      <c r="CG67">
        <v>71.169998168945313</v>
      </c>
      <c r="CH67">
        <v>28.685453414916989</v>
      </c>
      <c r="CI67">
        <v>77.790016174316406</v>
      </c>
      <c r="CJ67">
        <v>94.961227416992202</v>
      </c>
      <c r="CK67">
        <v>130.90620422363281</v>
      </c>
      <c r="CL67">
        <v>119.73744201660161</v>
      </c>
      <c r="CM67">
        <v>91.734321594238281</v>
      </c>
      <c r="CN67">
        <v>91.413261413574219</v>
      </c>
      <c r="CO67">
        <v>98.523872375488281</v>
      </c>
      <c r="CP67">
        <v>90.114013671875</v>
      </c>
      <c r="CQ67">
        <v>49.498905181884773</v>
      </c>
      <c r="CR67">
        <v>138.6423645019531</v>
      </c>
      <c r="CS67">
        <v>238.87860107421881</v>
      </c>
      <c r="CT67">
        <v>81.630607604980469</v>
      </c>
      <c r="CU67">
        <v>43.393337249755859</v>
      </c>
      <c r="CV67">
        <v>78.043434143066406</v>
      </c>
      <c r="CW67">
        <v>144.04780578613281</v>
      </c>
      <c r="CX67">
        <v>231.62104797363281</v>
      </c>
      <c r="CY67">
        <v>65.884544372558594</v>
      </c>
      <c r="CZ67">
        <v>136.23255920410159</v>
      </c>
      <c r="DA67">
        <v>82.959747314453125</v>
      </c>
      <c r="DB67">
        <v>19736.689453125</v>
      </c>
      <c r="DC67">
        <v>14.189999580383301</v>
      </c>
      <c r="DD67">
        <v>0.51693215953038096</v>
      </c>
      <c r="DE67">
        <v>0.73680399723354018</v>
      </c>
      <c r="DF67">
        <v>2.1149714870718359</v>
      </c>
      <c r="DG67">
        <v>1.75163142902295</v>
      </c>
      <c r="DH67">
        <v>1.3120674102086751</v>
      </c>
      <c r="DI67">
        <v>0.10173372809680525</v>
      </c>
      <c r="DJ67">
        <v>2.8374289346769617</v>
      </c>
      <c r="DK67">
        <v>2.926336187893869</v>
      </c>
      <c r="DL67">
        <v>0.3933055461170395</v>
      </c>
      <c r="DM67">
        <v>2.7076435921206601</v>
      </c>
      <c r="DN67">
        <v>0.10837137302919486</v>
      </c>
      <c r="DO67">
        <v>303.72184753417969</v>
      </c>
      <c r="DP67">
        <v>750.05418014526379</v>
      </c>
    </row>
    <row r="68" spans="1:120" x14ac:dyDescent="0.25">
      <c r="A68" s="1">
        <v>45632</v>
      </c>
      <c r="B68">
        <v>40.248760223388672</v>
      </c>
      <c r="C68">
        <v>62.900001525878913</v>
      </c>
      <c r="D68">
        <v>43.476509094238281</v>
      </c>
      <c r="E68">
        <v>50.159305572509773</v>
      </c>
      <c r="F68">
        <v>65.378189086914063</v>
      </c>
      <c r="G68">
        <v>14.060000419616699</v>
      </c>
      <c r="H68">
        <v>41.412849426269531</v>
      </c>
      <c r="I68">
        <v>26.14999961853027</v>
      </c>
      <c r="J68">
        <v>20.799575805664059</v>
      </c>
      <c r="K68">
        <v>445.030517578125</v>
      </c>
      <c r="L68">
        <v>88.8150634765625</v>
      </c>
      <c r="M68">
        <v>37.282302856445313</v>
      </c>
      <c r="N68">
        <v>24.4111328125</v>
      </c>
      <c r="O68">
        <v>36.392749786376953</v>
      </c>
      <c r="P68">
        <v>61.328708648681641</v>
      </c>
      <c r="Q68">
        <v>242.94999694824219</v>
      </c>
      <c r="R68">
        <v>126.5421600341797</v>
      </c>
      <c r="S68">
        <v>152.8372497558594</v>
      </c>
      <c r="T68">
        <v>141.2361755371094</v>
      </c>
      <c r="U68">
        <v>29.738065719604489</v>
      </c>
      <c r="V68">
        <v>94.381660461425781</v>
      </c>
      <c r="W68">
        <v>110.0500030517578</v>
      </c>
      <c r="X68">
        <v>51.948261260986328</v>
      </c>
      <c r="Y68">
        <v>60.061649322509773</v>
      </c>
      <c r="Z68">
        <v>66.398727416992188</v>
      </c>
      <c r="AA68">
        <v>132.05174255371091</v>
      </c>
      <c r="AB68">
        <v>97.625686645507798</v>
      </c>
      <c r="AC68">
        <v>123.37046051025391</v>
      </c>
      <c r="AD68">
        <v>46.914501190185547</v>
      </c>
      <c r="AE68">
        <v>118.8544158935547</v>
      </c>
      <c r="AF68">
        <v>200.81892395019531</v>
      </c>
      <c r="AG68">
        <v>103.85886383056641</v>
      </c>
      <c r="AH68">
        <v>194.91517639160159</v>
      </c>
      <c r="AI68">
        <v>412.36026000976563</v>
      </c>
      <c r="AJ68">
        <v>238.22270202636719</v>
      </c>
      <c r="AK68">
        <v>176.40863037109381</v>
      </c>
      <c r="AL68">
        <v>311.93789672851563</v>
      </c>
      <c r="AM68">
        <v>71.431816101074219</v>
      </c>
      <c r="AN68">
        <v>25.520000457763668</v>
      </c>
      <c r="AO68">
        <v>69.396652221679688</v>
      </c>
      <c r="AP68">
        <v>122.58444976806641</v>
      </c>
      <c r="AQ68">
        <v>65.480377197265625</v>
      </c>
      <c r="AR68">
        <v>60.034492492675781</v>
      </c>
      <c r="AS68">
        <v>66.109039306640625</v>
      </c>
      <c r="AT68">
        <v>352.20394897460938</v>
      </c>
      <c r="AU68">
        <v>130.1036682128906</v>
      </c>
      <c r="AV68">
        <v>216.79681396484381</v>
      </c>
      <c r="AW68">
        <v>86.642364501953125</v>
      </c>
      <c r="AX68">
        <v>295.18252563476563</v>
      </c>
      <c r="AY68">
        <v>278.24609375</v>
      </c>
      <c r="AZ68">
        <v>12.063302993774411</v>
      </c>
      <c r="BA68">
        <v>70.30999755859375</v>
      </c>
      <c r="BB68">
        <v>48.423252105712891</v>
      </c>
      <c r="BC68">
        <v>54.276100158691413</v>
      </c>
      <c r="BD68">
        <v>20.82172966003418</v>
      </c>
      <c r="BE68">
        <v>55.279998779296882</v>
      </c>
      <c r="BF68">
        <v>71.121620178222656</v>
      </c>
      <c r="BG68">
        <v>41.736804962158203</v>
      </c>
      <c r="BH68">
        <v>86.376373291015625</v>
      </c>
      <c r="BI68">
        <v>49.299999237060547</v>
      </c>
      <c r="BJ68">
        <v>119.69776916503911</v>
      </c>
      <c r="BK68">
        <v>58.610652923583977</v>
      </c>
      <c r="BL68">
        <v>70.260124206542969</v>
      </c>
      <c r="BM68">
        <v>30.00215911865234</v>
      </c>
      <c r="BN68">
        <v>28.134737014770511</v>
      </c>
      <c r="BO68">
        <v>525.63238525390625</v>
      </c>
      <c r="BP68">
        <v>95.62754058837892</v>
      </c>
      <c r="BQ68">
        <v>185.9044189453125</v>
      </c>
      <c r="BR68">
        <v>58.094959259033203</v>
      </c>
      <c r="BS68">
        <v>184.5400695800781</v>
      </c>
      <c r="BT68">
        <v>81.427619934082031</v>
      </c>
      <c r="BU68">
        <v>37.512447357177727</v>
      </c>
      <c r="BV68">
        <v>130.46000671386719</v>
      </c>
      <c r="BW68">
        <v>66.171951293945313</v>
      </c>
      <c r="BX68">
        <v>247.5129699707031</v>
      </c>
      <c r="BY68">
        <v>44.729999542236328</v>
      </c>
      <c r="BZ68">
        <v>94.848526000976563</v>
      </c>
      <c r="CA68">
        <v>72.757408142089844</v>
      </c>
      <c r="CB68">
        <v>605.77117919921875</v>
      </c>
      <c r="CC68">
        <v>35.146240234375</v>
      </c>
      <c r="CD68">
        <v>93.396255493164063</v>
      </c>
      <c r="CE68">
        <v>30.961429595947269</v>
      </c>
      <c r="CF68">
        <v>93.101737976074219</v>
      </c>
      <c r="CG68">
        <v>70.239997863769531</v>
      </c>
      <c r="CH68">
        <v>28.637613296508789</v>
      </c>
      <c r="CI68">
        <v>78.145271301269531</v>
      </c>
      <c r="CJ68">
        <v>94.693824768066406</v>
      </c>
      <c r="CK68">
        <v>131.7894287109375</v>
      </c>
      <c r="CL68">
        <v>118.8888702392578</v>
      </c>
      <c r="CM68">
        <v>91.304435729980483</v>
      </c>
      <c r="CN68">
        <v>91.433166503906236</v>
      </c>
      <c r="CO68">
        <v>100.6682968139648</v>
      </c>
      <c r="CP68">
        <v>90.262756347656236</v>
      </c>
      <c r="CQ68">
        <v>50.185977935791023</v>
      </c>
      <c r="CR68">
        <v>139.85624694824219</v>
      </c>
      <c r="CS68">
        <v>240.4460144042969</v>
      </c>
      <c r="CT68">
        <v>81.759620666503906</v>
      </c>
      <c r="CU68">
        <v>43.304294586181641</v>
      </c>
      <c r="CV68">
        <v>79.03521728515625</v>
      </c>
      <c r="CW68">
        <v>143.62969970703119</v>
      </c>
      <c r="CX68">
        <v>232.3596496582031</v>
      </c>
      <c r="CY68">
        <v>65.365142822265625</v>
      </c>
      <c r="CZ68">
        <v>134.95082092285159</v>
      </c>
      <c r="DA68">
        <v>83.039192199707031</v>
      </c>
      <c r="DB68">
        <v>19859.76953125</v>
      </c>
      <c r="DC68">
        <v>12.77000045776367</v>
      </c>
      <c r="DD68">
        <v>0.51717667731515293</v>
      </c>
      <c r="DE68">
        <v>0.73929873818817204</v>
      </c>
      <c r="DF68">
        <v>2.1155882658480007</v>
      </c>
      <c r="DG68">
        <v>1.7682689110636027</v>
      </c>
      <c r="DH68">
        <v>1.3036270590582941</v>
      </c>
      <c r="DI68">
        <v>0.10383458917445974</v>
      </c>
      <c r="DJ68">
        <v>2.8419854173002359</v>
      </c>
      <c r="DK68">
        <v>2.9408895545769727</v>
      </c>
      <c r="DL68">
        <v>0.39325525909185483</v>
      </c>
      <c r="DM68">
        <v>2.7071023731497927</v>
      </c>
      <c r="DN68">
        <v>0.10763531569050086</v>
      </c>
      <c r="DO68">
        <v>304.42453765869135</v>
      </c>
      <c r="DP68">
        <v>754.28105545043945</v>
      </c>
    </row>
    <row r="69" spans="1:120" x14ac:dyDescent="0.25">
      <c r="A69" s="1">
        <v>45631</v>
      </c>
      <c r="B69">
        <v>39.718910217285163</v>
      </c>
      <c r="C69">
        <v>60.380001068115227</v>
      </c>
      <c r="D69">
        <v>43.894645690917969</v>
      </c>
      <c r="E69">
        <v>48.590641021728523</v>
      </c>
      <c r="F69">
        <v>64.788925170898438</v>
      </c>
      <c r="G69">
        <v>13.659999847412109</v>
      </c>
      <c r="H69">
        <v>42.172447204589837</v>
      </c>
      <c r="I69">
        <v>26.190000534057621</v>
      </c>
      <c r="J69">
        <v>20.96096038818359</v>
      </c>
      <c r="K69">
        <v>446.5433349609375</v>
      </c>
      <c r="L69">
        <v>88.227607727050781</v>
      </c>
      <c r="M69">
        <v>37.1429443359375</v>
      </c>
      <c r="N69">
        <v>25.0579833984375</v>
      </c>
      <c r="O69">
        <v>37.094509124755859</v>
      </c>
      <c r="P69">
        <v>62.124679565429688</v>
      </c>
      <c r="Q69">
        <v>242.86000061035159</v>
      </c>
      <c r="R69">
        <v>126.4423828125</v>
      </c>
      <c r="S69">
        <v>151.98970031738281</v>
      </c>
      <c r="T69">
        <v>139.88677978515619</v>
      </c>
      <c r="U69">
        <v>29.263994216918949</v>
      </c>
      <c r="V69">
        <v>94.084457397460938</v>
      </c>
      <c r="W69">
        <v>108.5500030517578</v>
      </c>
      <c r="X69">
        <v>52.756519317626953</v>
      </c>
      <c r="Y69">
        <v>60.061649322509773</v>
      </c>
      <c r="Z69">
        <v>66.388771057128906</v>
      </c>
      <c r="AA69">
        <v>131.93232727050781</v>
      </c>
      <c r="AB69">
        <v>97.585777282714844</v>
      </c>
      <c r="AC69">
        <v>123.3605575561523</v>
      </c>
      <c r="AD69">
        <v>46.294971466064453</v>
      </c>
      <c r="AE69">
        <v>118.8344345092773</v>
      </c>
      <c r="AF69">
        <v>201.39579772949219</v>
      </c>
      <c r="AG69">
        <v>103.2296676635742</v>
      </c>
      <c r="AH69">
        <v>195.58174133300781</v>
      </c>
      <c r="AI69">
        <v>409.27340698242188</v>
      </c>
      <c r="AJ69">
        <v>237.37522888183591</v>
      </c>
      <c r="AK69">
        <v>176.31907653808591</v>
      </c>
      <c r="AL69">
        <v>309.32687377929688</v>
      </c>
      <c r="AM69">
        <v>71.711158752441406</v>
      </c>
      <c r="AN69">
        <v>25.739999771118161</v>
      </c>
      <c r="AO69">
        <v>69.3668212890625</v>
      </c>
      <c r="AP69">
        <v>123.98500823974609</v>
      </c>
      <c r="AQ69">
        <v>65.291671752929688</v>
      </c>
      <c r="AR69">
        <v>60.511985778808587</v>
      </c>
      <c r="AS69">
        <v>65.920333862304688</v>
      </c>
      <c r="AT69">
        <v>349.86721801757813</v>
      </c>
      <c r="AU69">
        <v>130.39198303222659</v>
      </c>
      <c r="AV69">
        <v>215.84013366699219</v>
      </c>
      <c r="AW69">
        <v>86.51300048828125</v>
      </c>
      <c r="AX69">
        <v>294.30477905273438</v>
      </c>
      <c r="AY69">
        <v>289.22589111328119</v>
      </c>
      <c r="AZ69">
        <v>11.98361110687256</v>
      </c>
      <c r="BA69">
        <v>70.169998168945313</v>
      </c>
      <c r="BB69">
        <v>48.702236175537109</v>
      </c>
      <c r="BC69">
        <v>54.048801422119141</v>
      </c>
      <c r="BD69">
        <v>20.584218978881839</v>
      </c>
      <c r="BE69">
        <v>55.029998779296882</v>
      </c>
      <c r="BF69">
        <v>71.221481323242188</v>
      </c>
      <c r="BG69">
        <v>41.836677551269531</v>
      </c>
      <c r="BH69">
        <v>86.336479187011719</v>
      </c>
      <c r="BI69">
        <v>48.569999694824219</v>
      </c>
      <c r="BJ69">
        <v>119.8473663330078</v>
      </c>
      <c r="BK69">
        <v>57.611152648925781</v>
      </c>
      <c r="BL69">
        <v>70.269950866699219</v>
      </c>
      <c r="BM69">
        <v>30.667329788208011</v>
      </c>
      <c r="BN69">
        <v>29.25576019287109</v>
      </c>
      <c r="BO69">
        <v>520.96990966796875</v>
      </c>
      <c r="BP69">
        <v>94.899467468261719</v>
      </c>
      <c r="BQ69">
        <v>185.50559997558591</v>
      </c>
      <c r="BR69">
        <v>57.776683807373047</v>
      </c>
      <c r="BS69">
        <v>184.74931335449219</v>
      </c>
      <c r="BT69">
        <v>81.348396301269531</v>
      </c>
      <c r="BU69">
        <v>39.056331634521477</v>
      </c>
      <c r="BV69">
        <v>126.879997253418</v>
      </c>
      <c r="BW69">
        <v>67.504852294921875</v>
      </c>
      <c r="BX69">
        <v>247.204345703125</v>
      </c>
      <c r="BY69">
        <v>44.299999237060547</v>
      </c>
      <c r="BZ69">
        <v>93.719970703125</v>
      </c>
      <c r="CA69">
        <v>73.165657043457031</v>
      </c>
      <c r="CB69">
        <v>604.625</v>
      </c>
      <c r="CC69">
        <v>35.255702972412109</v>
      </c>
      <c r="CD69">
        <v>93.257728576660156</v>
      </c>
      <c r="CE69">
        <v>31.107475280761719</v>
      </c>
      <c r="CF69">
        <v>93.440185546875</v>
      </c>
      <c r="CG69">
        <v>71.470001220703125</v>
      </c>
      <c r="CH69">
        <v>28.561067581176761</v>
      </c>
      <c r="CI69">
        <v>78.016983032226563</v>
      </c>
      <c r="CJ69">
        <v>94.832481384277344</v>
      </c>
      <c r="CK69">
        <v>131.9184265136719</v>
      </c>
      <c r="CL69">
        <v>118.5095138549805</v>
      </c>
      <c r="CM69">
        <v>91.444396972656236</v>
      </c>
      <c r="CN69">
        <v>91.791290283203125</v>
      </c>
      <c r="CO69">
        <v>99.750686645507798</v>
      </c>
      <c r="CP69">
        <v>91.819694519042955</v>
      </c>
      <c r="CQ69">
        <v>50.195930480957031</v>
      </c>
      <c r="CR69">
        <v>140.2144470214844</v>
      </c>
      <c r="CS69">
        <v>239.5175476074219</v>
      </c>
      <c r="CT69">
        <v>82.166542053222656</v>
      </c>
      <c r="CU69">
        <v>43.363658905029297</v>
      </c>
      <c r="CV69">
        <v>80.027000427246094</v>
      </c>
      <c r="CW69">
        <v>144.44599914550781</v>
      </c>
      <c r="CX69">
        <v>227.5687255859375</v>
      </c>
      <c r="CY69">
        <v>67.043220520019531</v>
      </c>
      <c r="CZ69">
        <v>138.09059143066409</v>
      </c>
      <c r="DA69">
        <v>81.976631164550781</v>
      </c>
      <c r="DB69">
        <v>19700.259765625</v>
      </c>
      <c r="DC69">
        <v>13.539999961853029</v>
      </c>
      <c r="DD69">
        <v>0.51257111035766845</v>
      </c>
      <c r="DE69">
        <v>0.73966539741718929</v>
      </c>
      <c r="DF69">
        <v>2.0925951686132671</v>
      </c>
      <c r="DG69">
        <v>1.7543585178231156</v>
      </c>
      <c r="DH69">
        <v>1.2809284367863962</v>
      </c>
      <c r="DI69">
        <v>9.9863553554873224E-2</v>
      </c>
      <c r="DJ69">
        <v>2.7696032947149201</v>
      </c>
      <c r="DK69">
        <v>2.9150252842851354</v>
      </c>
      <c r="DL69">
        <v>0.39259909676549248</v>
      </c>
      <c r="DM69">
        <v>2.6831957753960065</v>
      </c>
      <c r="DN69">
        <v>0.1078399096938045</v>
      </c>
      <c r="DO69">
        <v>306.63954162597656</v>
      </c>
      <c r="DP69">
        <v>749.28794097900391</v>
      </c>
    </row>
    <row r="70" spans="1:120" x14ac:dyDescent="0.25">
      <c r="A70" s="1">
        <v>45630</v>
      </c>
      <c r="B70">
        <v>39.858871459960938</v>
      </c>
      <c r="C70">
        <v>60.830001831054688</v>
      </c>
      <c r="D70">
        <v>43.602924346923828</v>
      </c>
      <c r="E70">
        <v>48.713489532470703</v>
      </c>
      <c r="F70">
        <v>65.108528137207031</v>
      </c>
      <c r="G70">
        <v>13.960000038146971</v>
      </c>
      <c r="H70">
        <v>41.925823211669922</v>
      </c>
      <c r="I70">
        <v>26.180000305175781</v>
      </c>
      <c r="J70">
        <v>20.989439010620121</v>
      </c>
      <c r="K70">
        <v>448.80255126953119</v>
      </c>
      <c r="L70">
        <v>87.31158447265625</v>
      </c>
      <c r="M70">
        <v>37.630699157714837</v>
      </c>
      <c r="N70">
        <v>25.048030853271481</v>
      </c>
      <c r="O70">
        <v>37.1636962890625</v>
      </c>
      <c r="P70">
        <v>61.279579162597663</v>
      </c>
      <c r="Q70">
        <v>244.66999816894531</v>
      </c>
      <c r="R70">
        <v>126.6818542480469</v>
      </c>
      <c r="S70">
        <v>152.84721374511719</v>
      </c>
      <c r="T70">
        <v>140.8963317871094</v>
      </c>
      <c r="U70">
        <v>29.165229797363281</v>
      </c>
      <c r="V70">
        <v>94.0943603515625</v>
      </c>
      <c r="W70">
        <v>109.879997253418</v>
      </c>
      <c r="X70">
        <v>54.163494110107422</v>
      </c>
      <c r="Y70">
        <v>60.880176544189453</v>
      </c>
      <c r="Z70">
        <v>66.936531066894531</v>
      </c>
      <c r="AA70">
        <v>132.77812194824219</v>
      </c>
      <c r="AB70">
        <v>98.64345550537108</v>
      </c>
      <c r="AC70">
        <v>125.16375732421881</v>
      </c>
      <c r="AD70">
        <v>46.554775238037109</v>
      </c>
      <c r="AE70">
        <v>120.3428421020508</v>
      </c>
      <c r="AF70">
        <v>201.8731994628906</v>
      </c>
      <c r="AG70">
        <v>103.3395233154297</v>
      </c>
      <c r="AH70">
        <v>196.35774230957031</v>
      </c>
      <c r="AI70">
        <v>409.52316284179688</v>
      </c>
      <c r="AJ70">
        <v>240.17689514160159</v>
      </c>
      <c r="AK70">
        <v>178.12017822265619</v>
      </c>
      <c r="AL70">
        <v>313.76162719726563</v>
      </c>
      <c r="AM70">
        <v>73.048011779785156</v>
      </c>
      <c r="AN70">
        <v>25</v>
      </c>
      <c r="AO70">
        <v>68.969017028808594</v>
      </c>
      <c r="AP70">
        <v>123.54795074462891</v>
      </c>
      <c r="AQ70">
        <v>65.808128356933594</v>
      </c>
      <c r="AR70">
        <v>60.641304016113281</v>
      </c>
      <c r="AS70">
        <v>66.258026123046875</v>
      </c>
      <c r="AT70">
        <v>350.16680908203119</v>
      </c>
      <c r="AU70">
        <v>130.73997497558591</v>
      </c>
      <c r="AV70">
        <v>215.90989685058591</v>
      </c>
      <c r="AW70">
        <v>86.473197937011719</v>
      </c>
      <c r="AX70">
        <v>294.04544067382813</v>
      </c>
      <c r="AY70">
        <v>291.12606811523438</v>
      </c>
      <c r="AZ70">
        <v>11.98361110687256</v>
      </c>
      <c r="BA70">
        <v>70.610000610351563</v>
      </c>
      <c r="BB70">
        <v>48.642452239990227</v>
      </c>
      <c r="BC70">
        <v>54.200298309326172</v>
      </c>
      <c r="BD70">
        <v>20.633701324462891</v>
      </c>
      <c r="BE70">
        <v>54.919998168945313</v>
      </c>
      <c r="BF70">
        <v>72.04034423828125</v>
      </c>
      <c r="BG70">
        <v>42.026435852050781</v>
      </c>
      <c r="BH70">
        <v>86.725425720214844</v>
      </c>
      <c r="BI70">
        <v>48.830001831054688</v>
      </c>
      <c r="BJ70">
        <v>121.40318298339839</v>
      </c>
      <c r="BK70">
        <v>59.390262603759773</v>
      </c>
      <c r="BL70">
        <v>69.965415954589844</v>
      </c>
      <c r="BM70">
        <v>30.726898193359379</v>
      </c>
      <c r="BN70">
        <v>29.335124969482418</v>
      </c>
      <c r="BO70">
        <v>522.4176025390625</v>
      </c>
      <c r="BP70">
        <v>95.986595153808594</v>
      </c>
      <c r="BQ70">
        <v>186.2932434082031</v>
      </c>
      <c r="BR70">
        <v>57.985549926757813</v>
      </c>
      <c r="BS70">
        <v>185.6760559082031</v>
      </c>
      <c r="BT70">
        <v>81.348396301269531</v>
      </c>
      <c r="BU70">
        <v>37.756732940673828</v>
      </c>
      <c r="BV70">
        <v>127.620002746582</v>
      </c>
      <c r="BW70">
        <v>67.804275512695313</v>
      </c>
      <c r="BX70">
        <v>251.51524353027341</v>
      </c>
      <c r="BY70">
        <v>44.5</v>
      </c>
      <c r="BZ70">
        <v>94.888481140136719</v>
      </c>
      <c r="CA70">
        <v>73.215431213378906</v>
      </c>
      <c r="CB70">
        <v>605.62164306640625</v>
      </c>
      <c r="CC70">
        <v>35.842800140380859</v>
      </c>
      <c r="CD70">
        <v>93.06972503662108</v>
      </c>
      <c r="CE70">
        <v>30.844594955444339</v>
      </c>
      <c r="CF70">
        <v>93.639266967773438</v>
      </c>
      <c r="CG70">
        <v>71.879997253417969</v>
      </c>
      <c r="CH70">
        <v>28.714157104492191</v>
      </c>
      <c r="CI70">
        <v>77.977500915527344</v>
      </c>
      <c r="CJ70">
        <v>95.060279846191406</v>
      </c>
      <c r="CK70">
        <v>131.8489685058594</v>
      </c>
      <c r="CL70">
        <v>120.29649353027339</v>
      </c>
      <c r="CM70">
        <v>93.51381683349608</v>
      </c>
      <c r="CN70">
        <v>93.014915466308594</v>
      </c>
      <c r="CO70">
        <v>99.98007965087892</v>
      </c>
      <c r="CP70">
        <v>91.462699890136719</v>
      </c>
      <c r="CQ70">
        <v>50.046566009521477</v>
      </c>
      <c r="CR70">
        <v>141.935791015625</v>
      </c>
      <c r="CS70">
        <v>240.73554992675781</v>
      </c>
      <c r="CT70">
        <v>81.839019775390625</v>
      </c>
      <c r="CU70">
        <v>43.472484588623047</v>
      </c>
      <c r="CV70">
        <v>79.779052734375</v>
      </c>
      <c r="CW70">
        <v>146.07861328125</v>
      </c>
      <c r="CX70">
        <v>225.72221374511719</v>
      </c>
      <c r="CY70">
        <v>67.392814636230469</v>
      </c>
      <c r="CZ70">
        <v>138.5178527832031</v>
      </c>
      <c r="DA70">
        <v>83.347038269042969</v>
      </c>
      <c r="DB70">
        <v>19735.119140625</v>
      </c>
      <c r="DC70">
        <v>13.44999980926514</v>
      </c>
      <c r="DD70">
        <v>0.51190313320627845</v>
      </c>
      <c r="DE70">
        <v>0.74291949651029843</v>
      </c>
      <c r="DF70">
        <v>2.085597226903118</v>
      </c>
      <c r="DG70">
        <v>1.7615164678594306</v>
      </c>
      <c r="DH70">
        <v>1.2960175138980459</v>
      </c>
      <c r="DI70">
        <v>0.10044225223368494</v>
      </c>
      <c r="DJ70">
        <v>2.7581246007664539</v>
      </c>
      <c r="DK70">
        <v>2.9415742098019129</v>
      </c>
      <c r="DL70">
        <v>0.39657911485053426</v>
      </c>
      <c r="DM70">
        <v>2.6783453886037578</v>
      </c>
      <c r="DN70">
        <v>0.10700126906077966</v>
      </c>
      <c r="DO70">
        <v>307.69668579101563</v>
      </c>
      <c r="DP70">
        <v>751.45503616333008</v>
      </c>
    </row>
    <row r="71" spans="1:120" x14ac:dyDescent="0.25">
      <c r="A71" s="1">
        <v>45629</v>
      </c>
      <c r="B71">
        <v>39.139072418212891</v>
      </c>
      <c r="C71">
        <v>58.990001678466797</v>
      </c>
      <c r="D71">
        <v>43.661270141601563</v>
      </c>
      <c r="E71">
        <v>46.955833435058587</v>
      </c>
      <c r="F71">
        <v>63.770198822021477</v>
      </c>
      <c r="G71">
        <v>14.14999961853027</v>
      </c>
      <c r="H71">
        <v>42.162582397460938</v>
      </c>
      <c r="I71">
        <v>26.20000076293945</v>
      </c>
      <c r="J71">
        <v>21.10335731506348</v>
      </c>
      <c r="K71">
        <v>445.76705932617188</v>
      </c>
      <c r="L71">
        <v>86.096847534179688</v>
      </c>
      <c r="M71">
        <v>37.799919128417969</v>
      </c>
      <c r="N71">
        <v>25.684928894042969</v>
      </c>
      <c r="O71">
        <v>37.262538909912109</v>
      </c>
      <c r="P71">
        <v>61.181308746337891</v>
      </c>
      <c r="Q71">
        <v>243.92999267578119</v>
      </c>
      <c r="R71">
        <v>125.52439880371089</v>
      </c>
      <c r="S71">
        <v>151.78031921386719</v>
      </c>
      <c r="T71">
        <v>139.93675231933591</v>
      </c>
      <c r="U71">
        <v>29.06448936462402</v>
      </c>
      <c r="V71">
        <v>93.737731933593764</v>
      </c>
      <c r="W71">
        <v>105.76999664306641</v>
      </c>
      <c r="X71">
        <v>54.153518676757813</v>
      </c>
      <c r="Y71">
        <v>60.5906982421875</v>
      </c>
      <c r="Z71">
        <v>66.747299194335938</v>
      </c>
      <c r="AA71">
        <v>132.5592041015625</v>
      </c>
      <c r="AB71">
        <v>98.184463500976563</v>
      </c>
      <c r="AC71">
        <v>124.7278137207031</v>
      </c>
      <c r="AD71">
        <v>45.875286102294922</v>
      </c>
      <c r="AE71">
        <v>122.9900436401367</v>
      </c>
      <c r="AF71">
        <v>202.48985290527341</v>
      </c>
      <c r="AG71">
        <v>102.0111999511719</v>
      </c>
      <c r="AH71">
        <v>196.58656311035159</v>
      </c>
      <c r="AI71">
        <v>403.78900146484381</v>
      </c>
      <c r="AJ71">
        <v>239.31944274902341</v>
      </c>
      <c r="AK71">
        <v>177.89131164550781</v>
      </c>
      <c r="AL71">
        <v>311.638916015625</v>
      </c>
      <c r="AM71">
        <v>72.948249816894531</v>
      </c>
      <c r="AN71">
        <v>24.409999847412109</v>
      </c>
      <c r="AO71">
        <v>69.3668212890625</v>
      </c>
      <c r="AP71">
        <v>123.46849060058589</v>
      </c>
      <c r="AQ71">
        <v>65.659149169921875</v>
      </c>
      <c r="AR71">
        <v>60.850204467773438</v>
      </c>
      <c r="AS71">
        <v>66.049446105957031</v>
      </c>
      <c r="AT71">
        <v>344.5047607421875</v>
      </c>
      <c r="AU71">
        <v>131.14759826660159</v>
      </c>
      <c r="AV71">
        <v>214.52470397949219</v>
      </c>
      <c r="AW71">
        <v>85.905998229980469</v>
      </c>
      <c r="AX71">
        <v>291.63165283203119</v>
      </c>
      <c r="AY71">
        <v>296.92446899414063</v>
      </c>
      <c r="AZ71">
        <v>12.063302993774411</v>
      </c>
      <c r="BA71">
        <v>69.769996643066406</v>
      </c>
      <c r="BB71">
        <v>48.752052307128913</v>
      </c>
      <c r="BC71">
        <v>53.5</v>
      </c>
      <c r="BD71">
        <v>20.940485000610352</v>
      </c>
      <c r="BE71">
        <v>54.220001220703118</v>
      </c>
      <c r="BF71">
        <v>72.04034423828125</v>
      </c>
      <c r="BG71">
        <v>41.996471405029297</v>
      </c>
      <c r="BH71">
        <v>86.486076354980469</v>
      </c>
      <c r="BI71">
        <v>47.939998626708977</v>
      </c>
      <c r="BJ71">
        <v>120.3360595703125</v>
      </c>
      <c r="BK71">
        <v>58.680618286132813</v>
      </c>
      <c r="BL71">
        <v>69.827880859375</v>
      </c>
      <c r="BM71">
        <v>31.640266418457031</v>
      </c>
      <c r="BN71">
        <v>29.970039367675781</v>
      </c>
      <c r="BO71">
        <v>516.03790283203125</v>
      </c>
      <c r="BP71">
        <v>94.969284057617202</v>
      </c>
      <c r="BQ71">
        <v>185.4657287597656</v>
      </c>
      <c r="BR71">
        <v>57.488246917724609</v>
      </c>
      <c r="BS71">
        <v>185.6661071777344</v>
      </c>
      <c r="BT71">
        <v>81.259269714355469</v>
      </c>
      <c r="BU71">
        <v>37.209537506103523</v>
      </c>
      <c r="BV71">
        <v>123.3300018310547</v>
      </c>
      <c r="BW71">
        <v>68.345169067382813</v>
      </c>
      <c r="BX71">
        <v>247.32380676269531</v>
      </c>
      <c r="BY71">
        <v>44.330001831054688</v>
      </c>
      <c r="BZ71">
        <v>94.2093505859375</v>
      </c>
      <c r="CA71">
        <v>73.414581298828125</v>
      </c>
      <c r="CB71">
        <v>601.88421630859375</v>
      </c>
      <c r="CC71">
        <v>36.688617706298828</v>
      </c>
      <c r="CD71">
        <v>92.080245971679673</v>
      </c>
      <c r="CE71">
        <v>31.049057006835941</v>
      </c>
      <c r="CF71">
        <v>93.390411376953125</v>
      </c>
      <c r="CG71">
        <v>73.040000915527344</v>
      </c>
      <c r="CH71">
        <v>28.723726272583011</v>
      </c>
      <c r="CI71">
        <v>77.405158996582031</v>
      </c>
      <c r="CJ71">
        <v>95.317779541015625</v>
      </c>
      <c r="CK71">
        <v>132.40470886230469</v>
      </c>
      <c r="CL71">
        <v>122.073486328125</v>
      </c>
      <c r="CM71">
        <v>93.5338134765625</v>
      </c>
      <c r="CN71">
        <v>93.930137634277344</v>
      </c>
      <c r="CO71">
        <v>99.750686645507798</v>
      </c>
      <c r="CP71">
        <v>93.723724365234375</v>
      </c>
      <c r="CQ71">
        <v>50.235763549804688</v>
      </c>
      <c r="CR71">
        <v>141.31889343261719</v>
      </c>
      <c r="CS71">
        <v>236.4126281738281</v>
      </c>
      <c r="CT71">
        <v>82.067291259765625</v>
      </c>
      <c r="CU71">
        <v>43.591209411621087</v>
      </c>
      <c r="CV71">
        <v>79.788963317871094</v>
      </c>
      <c r="CW71">
        <v>146.15824890136719</v>
      </c>
      <c r="CX71">
        <v>223.64616394042969</v>
      </c>
      <c r="CY71">
        <v>68.381683349609375</v>
      </c>
      <c r="CZ71">
        <v>143.01885986328119</v>
      </c>
      <c r="DA71">
        <v>82.671760559082031</v>
      </c>
      <c r="DB71">
        <v>19480.91015625</v>
      </c>
      <c r="DC71">
        <v>13.30000019073486</v>
      </c>
      <c r="DD71">
        <v>0.50378425628514667</v>
      </c>
      <c r="DE71">
        <v>0.74068386398692354</v>
      </c>
      <c r="DF71">
        <v>2.0540010216170344</v>
      </c>
      <c r="DG71">
        <v>1.7518501220376754</v>
      </c>
      <c r="DH71">
        <v>1.2832512141214283</v>
      </c>
      <c r="DI71">
        <v>9.8008886227748934E-2</v>
      </c>
      <c r="DJ71">
        <v>2.7251559117813193</v>
      </c>
      <c r="DK71">
        <v>2.8807168427859633</v>
      </c>
      <c r="DL71">
        <v>0.39761707694677484</v>
      </c>
      <c r="DM71">
        <v>2.6268476532972089</v>
      </c>
      <c r="DN71">
        <v>0.1074078692642077</v>
      </c>
      <c r="DO71">
        <v>308.01450347900391</v>
      </c>
      <c r="DP71">
        <v>745.54358673095703</v>
      </c>
    </row>
    <row r="72" spans="1:120" x14ac:dyDescent="0.25">
      <c r="A72" s="1">
        <v>45628</v>
      </c>
      <c r="B72">
        <v>39.109081268310547</v>
      </c>
      <c r="C72">
        <v>59.470001220703118</v>
      </c>
      <c r="D72">
        <v>43.709888458251953</v>
      </c>
      <c r="E72">
        <v>46.738491058349609</v>
      </c>
      <c r="F72">
        <v>63.680313110351563</v>
      </c>
      <c r="G72">
        <v>14.38000011444092</v>
      </c>
      <c r="H72">
        <v>41.767986297607422</v>
      </c>
      <c r="I72">
        <v>25.870000839233398</v>
      </c>
      <c r="J72">
        <v>20.86602783203125</v>
      </c>
      <c r="K72">
        <v>446.61300659179688</v>
      </c>
      <c r="L72">
        <v>84.653099060058594</v>
      </c>
      <c r="M72">
        <v>38.046783447265618</v>
      </c>
      <c r="N72">
        <v>25.515752792358398</v>
      </c>
      <c r="O72">
        <v>36.402633666992188</v>
      </c>
      <c r="P72">
        <v>61.259922027587891</v>
      </c>
      <c r="Q72">
        <v>243.44000244140619</v>
      </c>
      <c r="R72">
        <v>125.79380035400391</v>
      </c>
      <c r="S72">
        <v>151.9398498535156</v>
      </c>
      <c r="T72">
        <v>141.66596984863281</v>
      </c>
      <c r="U72">
        <v>29.194858551025391</v>
      </c>
      <c r="V72">
        <v>94.005203247070327</v>
      </c>
      <c r="W72">
        <v>104.86000061035161</v>
      </c>
      <c r="X72">
        <v>54.35308837890625</v>
      </c>
      <c r="Y72">
        <v>60.770374298095703</v>
      </c>
      <c r="Z72">
        <v>66.916618347167969</v>
      </c>
      <c r="AA72">
        <v>133.29554748535159</v>
      </c>
      <c r="AB72">
        <v>98.234352111816406</v>
      </c>
      <c r="AC72">
        <v>125.6591415405273</v>
      </c>
      <c r="AD72">
        <v>45.915260314941413</v>
      </c>
      <c r="AE72">
        <v>123.2098083496094</v>
      </c>
      <c r="AF72">
        <v>203.6236877441406</v>
      </c>
      <c r="AG72">
        <v>101.5218200683594</v>
      </c>
      <c r="AH72">
        <v>197.59138488769531</v>
      </c>
      <c r="AI72">
        <v>401.431396484375</v>
      </c>
      <c r="AJ72">
        <v>241.03436279296881</v>
      </c>
      <c r="AK72">
        <v>179.54313659667969</v>
      </c>
      <c r="AL72">
        <v>313.41281127929688</v>
      </c>
      <c r="AM72">
        <v>74.334983825683594</v>
      </c>
      <c r="AN72">
        <v>24.680000305175781</v>
      </c>
      <c r="AO72">
        <v>69.824287414550781</v>
      </c>
      <c r="AP72">
        <v>124.2035369873047</v>
      </c>
      <c r="AQ72">
        <v>66.225265502929688</v>
      </c>
      <c r="AR72">
        <v>61.178482055664063</v>
      </c>
      <c r="AS72">
        <v>66.635444641113281</v>
      </c>
      <c r="AT72">
        <v>342.96694946289063</v>
      </c>
      <c r="AU72">
        <v>131.89326477050781</v>
      </c>
      <c r="AV72">
        <v>214.0463562011719</v>
      </c>
      <c r="AW72">
        <v>85.93585205078125</v>
      </c>
      <c r="AX72">
        <v>290.9234619140625</v>
      </c>
      <c r="AY72">
        <v>296.18988037109381</v>
      </c>
      <c r="AZ72">
        <v>12.20276355743408</v>
      </c>
      <c r="BA72">
        <v>70.830001831054688</v>
      </c>
      <c r="BB72">
        <v>48.762016296386719</v>
      </c>
      <c r="BC72">
        <v>52.930000305175781</v>
      </c>
      <c r="BD72">
        <v>21.276958465576168</v>
      </c>
      <c r="BE72">
        <v>54.319999694824219</v>
      </c>
      <c r="BF72">
        <v>71.521064758300781</v>
      </c>
      <c r="BG72">
        <v>41.59698486328125</v>
      </c>
      <c r="BH72">
        <v>87.333786010742188</v>
      </c>
      <c r="BI72">
        <v>47.740001678466797</v>
      </c>
      <c r="BJ72">
        <v>120.036865234375</v>
      </c>
      <c r="BK72">
        <v>57.811054229736328</v>
      </c>
      <c r="BL72">
        <v>69.994880676269531</v>
      </c>
      <c r="BM72">
        <v>31.74947357177734</v>
      </c>
      <c r="BN72">
        <v>29.791471481323239</v>
      </c>
      <c r="BO72">
        <v>514.46038818359375</v>
      </c>
      <c r="BP72">
        <v>95.128860473632798</v>
      </c>
      <c r="BQ72">
        <v>185.42582702636719</v>
      </c>
      <c r="BR72">
        <v>57.35894775390625</v>
      </c>
      <c r="BS72">
        <v>186.49317932128909</v>
      </c>
      <c r="BT72">
        <v>81.249366760253906</v>
      </c>
      <c r="BU72">
        <v>35.607021331787109</v>
      </c>
      <c r="BV72">
        <v>122.5400009155273</v>
      </c>
      <c r="BW72">
        <v>69.001960754394531</v>
      </c>
      <c r="BX72">
        <v>246.77622985839841</v>
      </c>
      <c r="BY72">
        <v>43.590000152587891</v>
      </c>
      <c r="BZ72">
        <v>94.688728332519517</v>
      </c>
      <c r="CA72">
        <v>73.792953491210938</v>
      </c>
      <c r="CB72">
        <v>601.605224609375</v>
      </c>
      <c r="CC72">
        <v>37.285667419433587</v>
      </c>
      <c r="CD72">
        <v>92.881729125976563</v>
      </c>
      <c r="CE72">
        <v>31.06852912902832</v>
      </c>
      <c r="CF72">
        <v>93.72885894775392</v>
      </c>
      <c r="CG72">
        <v>71.040000915527344</v>
      </c>
      <c r="CH72">
        <v>28.733295440673832</v>
      </c>
      <c r="CI72">
        <v>77.908432006835938</v>
      </c>
      <c r="CJ72">
        <v>95.803092956542955</v>
      </c>
      <c r="CK72">
        <v>133.0001525878906</v>
      </c>
      <c r="CL72">
        <v>122.3330535888672</v>
      </c>
      <c r="CM72">
        <v>94.313591003417955</v>
      </c>
      <c r="CN72">
        <v>94.228584289550781</v>
      </c>
      <c r="CO72">
        <v>98.9527587890625</v>
      </c>
      <c r="CP72">
        <v>93.733634948730483</v>
      </c>
      <c r="CQ72">
        <v>50.614151000976563</v>
      </c>
      <c r="CR72">
        <v>142.2143859863281</v>
      </c>
      <c r="CS72">
        <v>235.56402587890619</v>
      </c>
      <c r="CT72">
        <v>82.494056701660156</v>
      </c>
      <c r="CU72">
        <v>43.848442077636719</v>
      </c>
      <c r="CV72">
        <v>80.48321533203125</v>
      </c>
      <c r="CW72">
        <v>146.48675537109381</v>
      </c>
      <c r="CX72">
        <v>223.81584167480469</v>
      </c>
      <c r="CY72">
        <v>68.181915283203125</v>
      </c>
      <c r="CZ72">
        <v>142.90956115722659</v>
      </c>
      <c r="DA72">
        <v>82.929962158203125</v>
      </c>
      <c r="DB72">
        <v>19403.94921875</v>
      </c>
      <c r="DC72">
        <v>13.340000152587891</v>
      </c>
      <c r="DD72">
        <v>0.49857568730375162</v>
      </c>
      <c r="DE72">
        <v>0.73696649261755565</v>
      </c>
      <c r="DF72">
        <v>2.0316239835685947</v>
      </c>
      <c r="DG72">
        <v>1.745612877329519</v>
      </c>
      <c r="DH72">
        <v>1.2831676176750044</v>
      </c>
      <c r="DI72">
        <v>9.8852202055454655E-2</v>
      </c>
      <c r="DJ72">
        <v>2.7131147457596239</v>
      </c>
      <c r="DK72">
        <v>2.8555272379296821</v>
      </c>
      <c r="DL72">
        <v>0.4006520437874746</v>
      </c>
      <c r="DM72">
        <v>2.6003370987870205</v>
      </c>
      <c r="DN72">
        <v>0.10626848742930026</v>
      </c>
      <c r="DO72">
        <v>309.46402740478521</v>
      </c>
      <c r="DP72">
        <v>746.43698883056629</v>
      </c>
    </row>
    <row r="73" spans="1:120" x14ac:dyDescent="0.25">
      <c r="A73" s="1">
        <v>45625</v>
      </c>
      <c r="B73">
        <v>38.809162139892578</v>
      </c>
      <c r="C73">
        <v>57.979999542236328</v>
      </c>
      <c r="D73">
        <v>43.661270141601563</v>
      </c>
      <c r="E73">
        <v>47.485023498535163</v>
      </c>
      <c r="F73">
        <v>63.091049194335938</v>
      </c>
      <c r="G73">
        <v>14.35000038146973</v>
      </c>
      <c r="H73">
        <v>42.054069519042969</v>
      </c>
      <c r="I73">
        <v>25.79999923706055</v>
      </c>
      <c r="J73">
        <v>21.017917633056641</v>
      </c>
      <c r="K73">
        <v>447.95660400390619</v>
      </c>
      <c r="L73">
        <v>84.374305725097656</v>
      </c>
      <c r="M73">
        <v>38.204059600830078</v>
      </c>
      <c r="N73">
        <v>25.983476638793949</v>
      </c>
      <c r="O73">
        <v>37.223003387451172</v>
      </c>
      <c r="P73">
        <v>62.183635711669922</v>
      </c>
      <c r="Q73">
        <v>245.5899963378906</v>
      </c>
      <c r="R73">
        <v>125.75389099121089</v>
      </c>
      <c r="S73">
        <v>152.96687316894531</v>
      </c>
      <c r="T73">
        <v>141.4860534667969</v>
      </c>
      <c r="U73">
        <v>29.125722885131839</v>
      </c>
      <c r="V73">
        <v>94.013130187988281</v>
      </c>
      <c r="W73">
        <v>104.7600021362305</v>
      </c>
      <c r="X73">
        <v>54.532703399658203</v>
      </c>
      <c r="Y73">
        <v>60.999958038330078</v>
      </c>
      <c r="Z73">
        <v>67.125762939453125</v>
      </c>
      <c r="AA73">
        <v>133.96221923828119</v>
      </c>
      <c r="AB73">
        <v>98.543678283691406</v>
      </c>
      <c r="AC73">
        <v>125.3619079589844</v>
      </c>
      <c r="AD73">
        <v>46.035167694091797</v>
      </c>
      <c r="AE73">
        <v>123.6893005371094</v>
      </c>
      <c r="AF73">
        <v>205.055908203125</v>
      </c>
      <c r="AG73">
        <v>100.8326873779297</v>
      </c>
      <c r="AH73">
        <v>198.76531982421881</v>
      </c>
      <c r="AI73">
        <v>397.97491455078119</v>
      </c>
      <c r="AJ73">
        <v>241.15399169921881</v>
      </c>
      <c r="AK73">
        <v>179.4436340332031</v>
      </c>
      <c r="AL73">
        <v>314.27981567382813</v>
      </c>
      <c r="AM73">
        <v>74.54449462890625</v>
      </c>
      <c r="AN73">
        <v>24.54999923706055</v>
      </c>
      <c r="AO73">
        <v>70.639785766601563</v>
      </c>
      <c r="AP73">
        <v>125.53456878662109</v>
      </c>
      <c r="AQ73">
        <v>66.612602233886719</v>
      </c>
      <c r="AR73">
        <v>61.646026611328118</v>
      </c>
      <c r="AS73">
        <v>67.2711181640625</v>
      </c>
      <c r="AT73">
        <v>339.541748046875</v>
      </c>
      <c r="AU73">
        <v>132.7085266113281</v>
      </c>
      <c r="AV73">
        <v>215.7703857421875</v>
      </c>
      <c r="AW73">
        <v>85.308944702148438</v>
      </c>
      <c r="AX73">
        <v>289.4073486328125</v>
      </c>
      <c r="AY73">
        <v>297.07138061523438</v>
      </c>
      <c r="AZ73">
        <v>12.302377700805661</v>
      </c>
      <c r="BA73">
        <v>70.5</v>
      </c>
      <c r="BB73">
        <v>48.911472320556641</v>
      </c>
      <c r="BC73">
        <v>51.786098480224609</v>
      </c>
      <c r="BD73">
        <v>21.41550445556641</v>
      </c>
      <c r="BE73">
        <v>54.389999389648438</v>
      </c>
      <c r="BF73">
        <v>71.660873413085938</v>
      </c>
      <c r="BG73">
        <v>41.557033538818359</v>
      </c>
      <c r="BH73">
        <v>86.825157165527344</v>
      </c>
      <c r="BI73">
        <v>47.409999847412109</v>
      </c>
      <c r="BJ73">
        <v>121.064094543457</v>
      </c>
      <c r="BK73">
        <v>56.79156494140625</v>
      </c>
      <c r="BL73">
        <v>70.387840270996094</v>
      </c>
      <c r="BM73">
        <v>31.938102722167969</v>
      </c>
      <c r="BN73">
        <v>29.841073989868161</v>
      </c>
      <c r="BO73">
        <v>508.91934204101563</v>
      </c>
      <c r="BP73">
        <v>94.380836486816406</v>
      </c>
      <c r="BQ73">
        <v>184.7378845214844</v>
      </c>
      <c r="BR73">
        <v>57.289325714111328</v>
      </c>
      <c r="BS73">
        <v>186.96153259277341</v>
      </c>
      <c r="BT73">
        <v>81.254318237304688</v>
      </c>
      <c r="BU73">
        <v>35.499538421630859</v>
      </c>
      <c r="BV73">
        <v>121.98000335693359</v>
      </c>
      <c r="BW73">
        <v>68.876396179199219</v>
      </c>
      <c r="BX73">
        <v>241.06156921386719</v>
      </c>
      <c r="BY73">
        <v>43.319999694824219</v>
      </c>
      <c r="BZ73">
        <v>92.970932006835938</v>
      </c>
      <c r="CA73">
        <v>74.529792785644531</v>
      </c>
      <c r="CB73">
        <v>600.52880859375</v>
      </c>
      <c r="CC73">
        <v>36.648815155029297</v>
      </c>
      <c r="CD73">
        <v>92.659095764160156</v>
      </c>
      <c r="CE73">
        <v>31.49692535400391</v>
      </c>
      <c r="CF73">
        <v>94.117073059082045</v>
      </c>
      <c r="CG73">
        <v>71.610000610351563</v>
      </c>
      <c r="CH73">
        <v>28.561067581176761</v>
      </c>
      <c r="CI73">
        <v>77.625221252441406</v>
      </c>
      <c r="CJ73">
        <v>97.219390869140625</v>
      </c>
      <c r="CK73">
        <v>133.71467590332031</v>
      </c>
      <c r="CL73">
        <v>122.6824569702148</v>
      </c>
      <c r="CM73">
        <v>93.883720397949219</v>
      </c>
      <c r="CN73">
        <v>94.288269042968764</v>
      </c>
      <c r="CO73">
        <v>98.144859313964844</v>
      </c>
      <c r="CP73">
        <v>94.735237121582045</v>
      </c>
      <c r="CQ73">
        <v>51.121982574462891</v>
      </c>
      <c r="CR73">
        <v>143.26908874511719</v>
      </c>
      <c r="CS73">
        <v>233.34765625</v>
      </c>
      <c r="CT73">
        <v>82.593299865722656</v>
      </c>
      <c r="CU73">
        <v>44.521205902099609</v>
      </c>
      <c r="CV73">
        <v>82.248588562011719</v>
      </c>
      <c r="CW73">
        <v>146.74559020996091</v>
      </c>
      <c r="CX73">
        <v>221.8795166015625</v>
      </c>
      <c r="CY73">
        <v>68.671348571777344</v>
      </c>
      <c r="CZ73">
        <v>144.54899597167969</v>
      </c>
      <c r="DA73">
        <v>82.2447509765625</v>
      </c>
      <c r="DB73">
        <v>19218.169921875</v>
      </c>
      <c r="DC73">
        <v>13.510000228881839</v>
      </c>
      <c r="DD73">
        <v>0.49173266091921869</v>
      </c>
      <c r="DE73">
        <v>0.73560798592332854</v>
      </c>
      <c r="DF73">
        <v>2.0022351731314925</v>
      </c>
      <c r="DG73">
        <v>1.7514124553210721</v>
      </c>
      <c r="DH73">
        <v>1.2474331207954656</v>
      </c>
      <c r="DI73">
        <v>9.6548240005350103E-2</v>
      </c>
      <c r="DJ73">
        <v>2.6864106042776665</v>
      </c>
      <c r="DK73">
        <v>2.8252613302697505</v>
      </c>
      <c r="DL73">
        <v>0.40156939725160856</v>
      </c>
      <c r="DM73">
        <v>2.558552616903905</v>
      </c>
      <c r="DN73">
        <v>0.10505313580266552</v>
      </c>
      <c r="DO73">
        <v>311.58747863769531</v>
      </c>
      <c r="DP73">
        <v>743.90651321411133</v>
      </c>
    </row>
    <row r="74" spans="1:120" x14ac:dyDescent="0.25">
      <c r="A74" s="1">
        <v>45623</v>
      </c>
      <c r="B74">
        <v>38.569232940673828</v>
      </c>
      <c r="C74">
        <v>57.150001525878913</v>
      </c>
      <c r="D74">
        <v>43.262580871582031</v>
      </c>
      <c r="E74">
        <v>46.927486419677727</v>
      </c>
      <c r="F74">
        <v>62.9212646484375</v>
      </c>
      <c r="G74">
        <v>14.185000419616699</v>
      </c>
      <c r="H74">
        <v>41.610145568847663</v>
      </c>
      <c r="I74">
        <v>25.79000091552734</v>
      </c>
      <c r="J74">
        <v>20.998933792114261</v>
      </c>
      <c r="K74">
        <v>445.61776733398438</v>
      </c>
      <c r="L74">
        <v>83.089874267578125</v>
      </c>
      <c r="M74">
        <v>38.020900726318359</v>
      </c>
      <c r="N74">
        <v>25.804347991943359</v>
      </c>
      <c r="O74">
        <v>37.015438079833977</v>
      </c>
      <c r="P74">
        <v>62.095195770263672</v>
      </c>
      <c r="Q74">
        <v>243.49000549316409</v>
      </c>
      <c r="R74">
        <v>124.94566345214839</v>
      </c>
      <c r="S74">
        <v>153.1363830566406</v>
      </c>
      <c r="T74">
        <v>141.5260314941406</v>
      </c>
      <c r="U74">
        <v>28.819553375244141</v>
      </c>
      <c r="V74">
        <v>93.618072509765625</v>
      </c>
      <c r="W74">
        <v>104.3000030517578</v>
      </c>
      <c r="X74">
        <v>54.283237457275391</v>
      </c>
      <c r="Y74">
        <v>60.840248107910163</v>
      </c>
      <c r="Z74">
        <v>67.04608154296875</v>
      </c>
      <c r="AA74">
        <v>133.69355773925781</v>
      </c>
      <c r="AB74">
        <v>98.354087829589844</v>
      </c>
      <c r="AC74">
        <v>125.0547714233398</v>
      </c>
      <c r="AD74">
        <v>46.294971466064453</v>
      </c>
      <c r="AE74">
        <v>123.6493453979492</v>
      </c>
      <c r="AF74">
        <v>204.3895263671875</v>
      </c>
      <c r="AG74">
        <v>99.813980102539063</v>
      </c>
      <c r="AH74">
        <v>198.29774475097659</v>
      </c>
      <c r="AI74">
        <v>394.93798828125</v>
      </c>
      <c r="AJ74">
        <v>240.2367248535156</v>
      </c>
      <c r="AK74">
        <v>179.25456237792969</v>
      </c>
      <c r="AL74">
        <v>311.97772216796881</v>
      </c>
      <c r="AM74">
        <v>74.295082092285156</v>
      </c>
      <c r="AN74">
        <v>24.489999771118161</v>
      </c>
      <c r="AO74">
        <v>70.659683227539063</v>
      </c>
      <c r="AP74">
        <v>125.554443359375</v>
      </c>
      <c r="AQ74">
        <v>66.920486450195313</v>
      </c>
      <c r="AR74">
        <v>61.705711364746087</v>
      </c>
      <c r="AS74">
        <v>67.479698181152344</v>
      </c>
      <c r="AT74">
        <v>336.50604248046881</v>
      </c>
      <c r="AU74">
        <v>132.28102111816409</v>
      </c>
      <c r="AV74">
        <v>214.50477600097659</v>
      </c>
      <c r="AW74">
        <v>84.861152648925781</v>
      </c>
      <c r="AX74">
        <v>287.7216796875</v>
      </c>
      <c r="AY74">
        <v>295.05368041992188</v>
      </c>
      <c r="AZ74">
        <v>12.14299392700195</v>
      </c>
      <c r="BA74">
        <v>70.55999755859375</v>
      </c>
      <c r="BB74">
        <v>48.642452239990227</v>
      </c>
      <c r="BC74">
        <v>51.786098480224609</v>
      </c>
      <c r="BD74">
        <v>20.950380325317379</v>
      </c>
      <c r="BE74">
        <v>54.159999847412109</v>
      </c>
      <c r="BF74">
        <v>71.441177368164063</v>
      </c>
      <c r="BG74">
        <v>41.457160949707031</v>
      </c>
      <c r="BH74">
        <v>87.154266357421875</v>
      </c>
      <c r="BI74">
        <v>47.270000457763672</v>
      </c>
      <c r="BJ74">
        <v>120.0468368530273</v>
      </c>
      <c r="BK74">
        <v>55.662128448486328</v>
      </c>
      <c r="BL74">
        <v>69.945762634277344</v>
      </c>
      <c r="BM74">
        <v>31.799112319946289</v>
      </c>
      <c r="BN74">
        <v>29.741867065429691</v>
      </c>
      <c r="BO74">
        <v>504.48648071289063</v>
      </c>
      <c r="BP74">
        <v>93.822311401367202</v>
      </c>
      <c r="BQ74">
        <v>183.70098876953119</v>
      </c>
      <c r="BR74">
        <v>56.583156585693359</v>
      </c>
      <c r="BS74">
        <v>186.39353942871091</v>
      </c>
      <c r="BT74">
        <v>81.155616760253906</v>
      </c>
      <c r="BU74">
        <v>34.620109558105469</v>
      </c>
      <c r="BV74">
        <v>121.4700012207031</v>
      </c>
      <c r="BW74">
        <v>68.557662963867188</v>
      </c>
      <c r="BX74">
        <v>237.19868469238281</v>
      </c>
      <c r="BY74">
        <v>42.680000305175781</v>
      </c>
      <c r="BZ74">
        <v>92.501533508300781</v>
      </c>
      <c r="CA74">
        <v>74.450126647949219</v>
      </c>
      <c r="CB74">
        <v>596.8212890625</v>
      </c>
      <c r="CC74">
        <v>36.360240936279297</v>
      </c>
      <c r="CD74">
        <v>91.712486267089844</v>
      </c>
      <c r="CE74">
        <v>30.951694488525391</v>
      </c>
      <c r="CF74">
        <v>94.007575988769517</v>
      </c>
      <c r="CG74">
        <v>71.720001220703125</v>
      </c>
      <c r="CH74">
        <v>28.608907699584961</v>
      </c>
      <c r="CI74">
        <v>76.996261596679688</v>
      </c>
      <c r="CJ74">
        <v>97.655166625976563</v>
      </c>
      <c r="CK74">
        <v>133.25816345214841</v>
      </c>
      <c r="CL74">
        <v>122.3629989624023</v>
      </c>
      <c r="CM74">
        <v>93.753746032714844</v>
      </c>
      <c r="CN74">
        <v>93.810768127441406</v>
      </c>
      <c r="CO74">
        <v>97.616233825683594</v>
      </c>
      <c r="CP74">
        <v>94.328651428222656</v>
      </c>
      <c r="CQ74">
        <v>51.042320251464837</v>
      </c>
      <c r="CR74">
        <v>142.463134765625</v>
      </c>
      <c r="CS74">
        <v>231.201171875</v>
      </c>
      <c r="CT74">
        <v>82.176467895507813</v>
      </c>
      <c r="CU74">
        <v>44.728973388671882</v>
      </c>
      <c r="CV74">
        <v>82.218841552734375</v>
      </c>
      <c r="CW74">
        <v>146.28765869140619</v>
      </c>
      <c r="CX74">
        <v>219.623779296875</v>
      </c>
      <c r="CY74">
        <v>68.351715087890625</v>
      </c>
      <c r="CZ74">
        <v>144.07206726074219</v>
      </c>
      <c r="DA74">
        <v>82.334129333496094</v>
      </c>
      <c r="DB74">
        <v>19060.48046875</v>
      </c>
      <c r="DC74">
        <v>14.10000038146973</v>
      </c>
      <c r="DD74">
        <v>0.48835173639583862</v>
      </c>
      <c r="DE74">
        <v>0.73566811664485399</v>
      </c>
      <c r="DF74">
        <v>1.9916413511268891</v>
      </c>
      <c r="DG74">
        <v>1.7404171923402065</v>
      </c>
      <c r="DH74">
        <v>1.2424630779435861</v>
      </c>
      <c r="DI74">
        <v>9.5757310560505293E-2</v>
      </c>
      <c r="DJ74">
        <v>2.6725872372141803</v>
      </c>
      <c r="DK74">
        <v>2.813471761392639</v>
      </c>
      <c r="DL74">
        <v>0.40252707008974953</v>
      </c>
      <c r="DM74">
        <v>2.5438724288337209</v>
      </c>
      <c r="DN74">
        <v>0.10591810889031085</v>
      </c>
      <c r="DO74">
        <v>310.68296813964838</v>
      </c>
      <c r="DP74">
        <v>738.14117431640625</v>
      </c>
    </row>
    <row r="75" spans="1:120" x14ac:dyDescent="0.25">
      <c r="A75" s="1">
        <v>45622</v>
      </c>
      <c r="B75">
        <v>38.909133911132813</v>
      </c>
      <c r="C75">
        <v>56.200000762939453</v>
      </c>
      <c r="D75">
        <v>43.145889282226563</v>
      </c>
      <c r="E75">
        <v>45.632869720458977</v>
      </c>
      <c r="F75">
        <v>64.019889831542969</v>
      </c>
      <c r="G75">
        <v>13.814999580383301</v>
      </c>
      <c r="H75">
        <v>41.294471740722663</v>
      </c>
      <c r="I75">
        <v>25.690000534057621</v>
      </c>
      <c r="J75">
        <v>21.112850189208981</v>
      </c>
      <c r="K75">
        <v>446.75234985351563</v>
      </c>
      <c r="L75">
        <v>82.930564880371094</v>
      </c>
      <c r="M75">
        <v>38.046783447265618</v>
      </c>
      <c r="N75">
        <v>25.774494171142582</v>
      </c>
      <c r="O75">
        <v>36.857295989990227</v>
      </c>
      <c r="P75">
        <v>61.888835906982422</v>
      </c>
      <c r="Q75">
        <v>242.94999694824219</v>
      </c>
      <c r="R75">
        <v>125.4645233154297</v>
      </c>
      <c r="S75">
        <v>152.2389831542969</v>
      </c>
      <c r="T75">
        <v>140.16664123535159</v>
      </c>
      <c r="U75">
        <v>28.62202262878418</v>
      </c>
      <c r="V75">
        <v>93.24277496337892</v>
      </c>
      <c r="W75">
        <v>106.19000244140619</v>
      </c>
      <c r="X75">
        <v>54.173473358154297</v>
      </c>
      <c r="Y75">
        <v>60.580711364746087</v>
      </c>
      <c r="Z75">
        <v>67.275154113769531</v>
      </c>
      <c r="AA75">
        <v>134.10151672363281</v>
      </c>
      <c r="AB75">
        <v>98.723281860351563</v>
      </c>
      <c r="AC75">
        <v>124.9854202270508</v>
      </c>
      <c r="AD75">
        <v>46.604736328125</v>
      </c>
      <c r="AE75">
        <v>123.62937164306641</v>
      </c>
      <c r="AF75">
        <v>204.13093566894531</v>
      </c>
      <c r="AG75">
        <v>100.533073425293</v>
      </c>
      <c r="AH75">
        <v>198.0987548828125</v>
      </c>
      <c r="AI75">
        <v>397.56533813476563</v>
      </c>
      <c r="AJ75">
        <v>239.90769958496091</v>
      </c>
      <c r="AK75">
        <v>178.8664855957031</v>
      </c>
      <c r="AL75">
        <v>311.66879272460938</v>
      </c>
      <c r="AM75">
        <v>74.464675903320313</v>
      </c>
      <c r="AN75">
        <v>24.389999389648441</v>
      </c>
      <c r="AO75">
        <v>70.709403991699219</v>
      </c>
      <c r="AP75">
        <v>124.81939697265619</v>
      </c>
      <c r="AQ75">
        <v>67.119125366210938</v>
      </c>
      <c r="AR75">
        <v>61.536602020263672</v>
      </c>
      <c r="AS75">
        <v>67.698204040527344</v>
      </c>
      <c r="AT75">
        <v>338.92263793945313</v>
      </c>
      <c r="AU75">
        <v>132.27105712890619</v>
      </c>
      <c r="AV75">
        <v>215.51127624511719</v>
      </c>
      <c r="AW75">
        <v>85.179580688476563</v>
      </c>
      <c r="AX75">
        <v>288.479736328125</v>
      </c>
      <c r="AY75">
        <v>294.16238403320313</v>
      </c>
      <c r="AZ75">
        <v>11.97365093231201</v>
      </c>
      <c r="BA75">
        <v>70.269996643066406</v>
      </c>
      <c r="BB75">
        <v>48.762016296386719</v>
      </c>
      <c r="BC75">
        <v>51.786098480224609</v>
      </c>
      <c r="BD75">
        <v>20.584218978881839</v>
      </c>
      <c r="BE75">
        <v>54.060001373291023</v>
      </c>
      <c r="BF75">
        <v>71.331329345703125</v>
      </c>
      <c r="BG75">
        <v>41.407222747802727</v>
      </c>
      <c r="BH75">
        <v>86.476104736328125</v>
      </c>
      <c r="BI75">
        <v>47.409999847412109</v>
      </c>
      <c r="BJ75">
        <v>120.5754089355469</v>
      </c>
      <c r="BK75">
        <v>56.661628723144531</v>
      </c>
      <c r="BL75">
        <v>69.749290466308594</v>
      </c>
      <c r="BM75">
        <v>31.818967819213871</v>
      </c>
      <c r="BN75">
        <v>29.583137512207031</v>
      </c>
      <c r="BO75">
        <v>508.49005126953119</v>
      </c>
      <c r="BP75">
        <v>94.430702209472656</v>
      </c>
      <c r="BQ75">
        <v>184.00010681152341</v>
      </c>
      <c r="BR75">
        <v>57.309219360351563</v>
      </c>
      <c r="BS75">
        <v>186.57289123535159</v>
      </c>
      <c r="BT75">
        <v>81.10626220703125</v>
      </c>
      <c r="BU75">
        <v>34.239025115966797</v>
      </c>
      <c r="BV75">
        <v>123.9300003051758</v>
      </c>
      <c r="BW75">
        <v>68.209945678710938</v>
      </c>
      <c r="BX75">
        <v>240.35469055175781</v>
      </c>
      <c r="BY75">
        <v>42.290000915527337</v>
      </c>
      <c r="BZ75">
        <v>93.400382995605483</v>
      </c>
      <c r="CA75">
        <v>74.24102783203125</v>
      </c>
      <c r="CB75">
        <v>598.63519287109375</v>
      </c>
      <c r="CC75">
        <v>35.793045043945313</v>
      </c>
      <c r="CD75">
        <v>91.0814208984375</v>
      </c>
      <c r="CE75">
        <v>30.9224853515625</v>
      </c>
      <c r="CF75">
        <v>94.136978149414063</v>
      </c>
      <c r="CG75">
        <v>71.610000610351563</v>
      </c>
      <c r="CH75">
        <v>28.857681274414059</v>
      </c>
      <c r="CI75">
        <v>76.573699951171875</v>
      </c>
      <c r="CJ75">
        <v>97.031204223632798</v>
      </c>
      <c r="CK75">
        <v>133.4367980957031</v>
      </c>
      <c r="CL75">
        <v>122.5626602172852</v>
      </c>
      <c r="CM75">
        <v>92.144203186035156</v>
      </c>
      <c r="CN75">
        <v>93.860504150390625</v>
      </c>
      <c r="CO75">
        <v>97.486564636230483</v>
      </c>
      <c r="CP75">
        <v>94.427818298339844</v>
      </c>
      <c r="CQ75">
        <v>50.9427490234375</v>
      </c>
      <c r="CR75">
        <v>142.99049377441409</v>
      </c>
      <c r="CS75">
        <v>234.37596130371091</v>
      </c>
      <c r="CT75">
        <v>82.007743835449219</v>
      </c>
      <c r="CU75">
        <v>44.422271728515618</v>
      </c>
      <c r="CV75">
        <v>82.218841552734375</v>
      </c>
      <c r="CW75">
        <v>145.51116943359381</v>
      </c>
      <c r="CX75">
        <v>220.71173095703119</v>
      </c>
      <c r="CY75">
        <v>68.201889038085938</v>
      </c>
      <c r="CZ75">
        <v>144.0621337890625</v>
      </c>
      <c r="DA75">
        <v>82.14544677734375</v>
      </c>
      <c r="DB75">
        <v>19174.30078125</v>
      </c>
      <c r="DC75">
        <v>14.10000038146973</v>
      </c>
      <c r="DD75">
        <v>0.49249308095238997</v>
      </c>
      <c r="DE75">
        <v>0.73618318623351919</v>
      </c>
      <c r="DF75">
        <v>2.0069047802443269</v>
      </c>
      <c r="DG75">
        <v>1.7424661287810117</v>
      </c>
      <c r="DH75">
        <v>1.2580696378143075</v>
      </c>
      <c r="DI75">
        <v>9.388021524995975E-2</v>
      </c>
      <c r="DJ75">
        <v>2.6913523117999114</v>
      </c>
      <c r="DK75">
        <v>2.8579735320361048</v>
      </c>
      <c r="DL75">
        <v>0.40075776105702676</v>
      </c>
      <c r="DM75">
        <v>2.5623340834809567</v>
      </c>
      <c r="DN75">
        <v>0.10574192573268726</v>
      </c>
      <c r="DO75">
        <v>309.7377548217774</v>
      </c>
      <c r="DP75">
        <v>742.88143920898426</v>
      </c>
    </row>
    <row r="76" spans="1:120" x14ac:dyDescent="0.25">
      <c r="A76" s="1">
        <v>45621</v>
      </c>
      <c r="B76">
        <v>38.829158782958977</v>
      </c>
      <c r="C76">
        <v>57.029998779296882</v>
      </c>
      <c r="D76">
        <v>43.058372497558587</v>
      </c>
      <c r="E76">
        <v>47.371623992919922</v>
      </c>
      <c r="F76">
        <v>63.570453643798828</v>
      </c>
      <c r="G76">
        <v>13.789999961853029</v>
      </c>
      <c r="H76">
        <v>41.896228790283203</v>
      </c>
      <c r="I76">
        <v>25.940000534057621</v>
      </c>
      <c r="J76">
        <v>21.112850189208981</v>
      </c>
      <c r="K76">
        <v>445.4385986328125</v>
      </c>
      <c r="L76">
        <v>82.522331237792969</v>
      </c>
      <c r="M76">
        <v>38.046783447265618</v>
      </c>
      <c r="N76">
        <v>25.92376708984375</v>
      </c>
      <c r="O76">
        <v>36.709033966064453</v>
      </c>
      <c r="P76">
        <v>61.721782684326172</v>
      </c>
      <c r="Q76">
        <v>242.47999572753909</v>
      </c>
      <c r="R76">
        <v>125.8137512207031</v>
      </c>
      <c r="S76">
        <v>152.68768310546881</v>
      </c>
      <c r="T76">
        <v>139.8468017578125</v>
      </c>
      <c r="U76">
        <v>29.254119873046879</v>
      </c>
      <c r="V76">
        <v>93.440299987792955</v>
      </c>
      <c r="W76">
        <v>105.7900009155273</v>
      </c>
      <c r="X76">
        <v>54.313175201416023</v>
      </c>
      <c r="Y76">
        <v>60.540786743164063</v>
      </c>
      <c r="Z76">
        <v>67.593849182128906</v>
      </c>
      <c r="AA76">
        <v>134.84779357910159</v>
      </c>
      <c r="AB76">
        <v>99.242141723632798</v>
      </c>
      <c r="AC76">
        <v>126.2040557861328</v>
      </c>
      <c r="AD76">
        <v>46.964462280273438</v>
      </c>
      <c r="AE76">
        <v>126.2965469360352</v>
      </c>
      <c r="AF76">
        <v>204.09114074707031</v>
      </c>
      <c r="AG76">
        <v>99.564292907714844</v>
      </c>
      <c r="AH76">
        <v>198.14851379394531</v>
      </c>
      <c r="AI76">
        <v>393.90902709960938</v>
      </c>
      <c r="AJ76">
        <v>241.68241882324219</v>
      </c>
      <c r="AK76">
        <v>180.45863342285159</v>
      </c>
      <c r="AL76">
        <v>313.48257446289063</v>
      </c>
      <c r="AM76">
        <v>75.222892761230469</v>
      </c>
      <c r="AN76">
        <v>24.659999847412109</v>
      </c>
      <c r="AO76">
        <v>70.938140869140625</v>
      </c>
      <c r="AP76">
        <v>123.9949417114258</v>
      </c>
      <c r="AQ76">
        <v>67.824287414550781</v>
      </c>
      <c r="AR76">
        <v>61.228221893310547</v>
      </c>
      <c r="AS76">
        <v>68.433189392089844</v>
      </c>
      <c r="AT76">
        <v>335.42755126953119</v>
      </c>
      <c r="AU76">
        <v>132.17164611816409</v>
      </c>
      <c r="AV76">
        <v>213.71751403808591</v>
      </c>
      <c r="AW76">
        <v>85.139778137207031</v>
      </c>
      <c r="AX76">
        <v>286.61453247070313</v>
      </c>
      <c r="AY76">
        <v>297.54153442382813</v>
      </c>
      <c r="AZ76">
        <v>12.23264694213867</v>
      </c>
      <c r="BA76">
        <v>70.330001831054688</v>
      </c>
      <c r="BB76">
        <v>48.712196350097663</v>
      </c>
      <c r="BC76">
        <v>51.837001800537109</v>
      </c>
      <c r="BD76">
        <v>21.276958465576168</v>
      </c>
      <c r="BE76">
        <v>54.130001068115227</v>
      </c>
      <c r="BF76">
        <v>71.860595703125</v>
      </c>
      <c r="BG76">
        <v>41.477134704589837</v>
      </c>
      <c r="BH76">
        <v>86.7154541015625</v>
      </c>
      <c r="BI76">
        <v>47.130001068115227</v>
      </c>
      <c r="BJ76">
        <v>119.70774841308589</v>
      </c>
      <c r="BK76">
        <v>57.131393432617188</v>
      </c>
      <c r="BL76">
        <v>70.201179504394531</v>
      </c>
      <c r="BM76">
        <v>32.037384033203118</v>
      </c>
      <c r="BN76">
        <v>29.890676498413089</v>
      </c>
      <c r="BO76">
        <v>505.7744140625</v>
      </c>
      <c r="BP76">
        <v>94.769805908203125</v>
      </c>
      <c r="BQ76">
        <v>183.2024841308594</v>
      </c>
      <c r="BR76">
        <v>57.826412200927727</v>
      </c>
      <c r="BS76">
        <v>186.552978515625</v>
      </c>
      <c r="BT76">
        <v>81.10626220703125</v>
      </c>
      <c r="BU76">
        <v>34.12176513671875</v>
      </c>
      <c r="BV76">
        <v>123.6600036621094</v>
      </c>
      <c r="BW76">
        <v>69.108207702636719</v>
      </c>
      <c r="BX76">
        <v>242.58482360839841</v>
      </c>
      <c r="BY76">
        <v>42.099998474121087</v>
      </c>
      <c r="BZ76">
        <v>94.279258728027344</v>
      </c>
      <c r="CA76">
        <v>73.792953491210938</v>
      </c>
      <c r="CB76">
        <v>595.52569580078125</v>
      </c>
      <c r="CC76">
        <v>35.872650146484382</v>
      </c>
      <c r="CD76">
        <v>91.4364013671875</v>
      </c>
      <c r="CE76">
        <v>31.224309921264648</v>
      </c>
      <c r="CF76">
        <v>93.450134277343764</v>
      </c>
      <c r="CG76">
        <v>72.099998474121094</v>
      </c>
      <c r="CH76">
        <v>28.81940841674805</v>
      </c>
      <c r="CI76">
        <v>76.868522644042969</v>
      </c>
      <c r="CJ76">
        <v>96.644943237304673</v>
      </c>
      <c r="CK76">
        <v>133.3970947265625</v>
      </c>
      <c r="CL76">
        <v>124.94863128662109</v>
      </c>
      <c r="CM76">
        <v>93.113929748535156</v>
      </c>
      <c r="CN76">
        <v>94.566818237304673</v>
      </c>
      <c r="CO76">
        <v>97.127494812011719</v>
      </c>
      <c r="CP76">
        <v>94.556732177734375</v>
      </c>
      <c r="CQ76">
        <v>50.843173980712891</v>
      </c>
      <c r="CR76">
        <v>142.82133483886719</v>
      </c>
      <c r="CS76">
        <v>233.2078857421875</v>
      </c>
      <c r="CT76">
        <v>81.670303344726563</v>
      </c>
      <c r="CU76">
        <v>44.204612731933587</v>
      </c>
      <c r="CV76">
        <v>80.929519653320313</v>
      </c>
      <c r="CW76">
        <v>144.73469543457031</v>
      </c>
      <c r="CX76">
        <v>219.9132385253906</v>
      </c>
      <c r="CY76">
        <v>68.811187744140625</v>
      </c>
      <c r="CZ76">
        <v>145.10540771484381</v>
      </c>
      <c r="DA76">
        <v>83.426483154296875</v>
      </c>
      <c r="DB76">
        <v>19054.83984375</v>
      </c>
      <c r="DC76">
        <v>14.60000038146973</v>
      </c>
      <c r="DD76">
        <v>0.48784230684027902</v>
      </c>
      <c r="DE76">
        <v>0.73595673380756854</v>
      </c>
      <c r="DF76">
        <v>1.987948430989674</v>
      </c>
      <c r="DG76">
        <v>1.7371436795065196</v>
      </c>
      <c r="DH76">
        <v>1.2776187192352508</v>
      </c>
      <c r="DI76">
        <v>9.5764127696640805E-2</v>
      </c>
      <c r="DJ76">
        <v>2.6926952578729506</v>
      </c>
      <c r="DK76">
        <v>2.8554796075365099</v>
      </c>
      <c r="DL76">
        <v>0.40583037898685603</v>
      </c>
      <c r="DM76">
        <v>2.5378177628933534</v>
      </c>
      <c r="DN76">
        <v>0.10697789917154617</v>
      </c>
      <c r="DO76">
        <v>307.33451843261719</v>
      </c>
      <c r="DP76">
        <v>741.35245132446289</v>
      </c>
    </row>
    <row r="77" spans="1:120" x14ac:dyDescent="0.25">
      <c r="A77" s="1">
        <v>45618</v>
      </c>
      <c r="B77">
        <v>38.67919921875</v>
      </c>
      <c r="C77">
        <v>56.209999084472663</v>
      </c>
      <c r="D77">
        <v>42.786098480224609</v>
      </c>
      <c r="E77">
        <v>47.617317199707031</v>
      </c>
      <c r="F77">
        <v>63.530502319335938</v>
      </c>
      <c r="G77">
        <v>13.560000419616699</v>
      </c>
      <c r="H77">
        <v>42.014606475830078</v>
      </c>
      <c r="I77">
        <v>25.670000076293949</v>
      </c>
      <c r="J77">
        <v>21.416631698608398</v>
      </c>
      <c r="K77">
        <v>441.0594482421875</v>
      </c>
      <c r="L77">
        <v>82.512382507324219</v>
      </c>
      <c r="M77">
        <v>37.545093536376953</v>
      </c>
      <c r="N77">
        <v>26.351682662963871</v>
      </c>
      <c r="O77">
        <v>37.835807800292969</v>
      </c>
      <c r="P77">
        <v>61.682472229003913</v>
      </c>
      <c r="Q77">
        <v>249.8399963378906</v>
      </c>
      <c r="R77">
        <v>125.1851348876953</v>
      </c>
      <c r="S77">
        <v>151.5609436035156</v>
      </c>
      <c r="T77">
        <v>137.89768981933591</v>
      </c>
      <c r="U77">
        <v>28.97757720947266</v>
      </c>
      <c r="V77">
        <v>92.442779541015625</v>
      </c>
      <c r="W77">
        <v>106.0400009155273</v>
      </c>
      <c r="X77">
        <v>53.185596466064453</v>
      </c>
      <c r="Y77">
        <v>60.241325378417969</v>
      </c>
      <c r="Z77">
        <v>66.568031311035156</v>
      </c>
      <c r="AA77">
        <v>132.6985168457031</v>
      </c>
      <c r="AB77">
        <v>97.715492248535156</v>
      </c>
      <c r="AC77">
        <v>123.8955764770508</v>
      </c>
      <c r="AD77">
        <v>46.085128784179688</v>
      </c>
      <c r="AE77">
        <v>120.18300628662109</v>
      </c>
      <c r="AF77">
        <v>202.6390380859375</v>
      </c>
      <c r="AG77">
        <v>99.494384765625</v>
      </c>
      <c r="AH77">
        <v>196.69599914550781</v>
      </c>
      <c r="AI77">
        <v>393.71923828125</v>
      </c>
      <c r="AJ77">
        <v>238.06318664550781</v>
      </c>
      <c r="AK77">
        <v>177.6723937988281</v>
      </c>
      <c r="AL77">
        <v>309.1773681640625</v>
      </c>
      <c r="AM77">
        <v>73.407173156738281</v>
      </c>
      <c r="AN77">
        <v>24.180000305175781</v>
      </c>
      <c r="AO77">
        <v>70.222091674804688</v>
      </c>
      <c r="AP77">
        <v>123.35923004150391</v>
      </c>
      <c r="AQ77">
        <v>66.582809448242188</v>
      </c>
      <c r="AR77">
        <v>60.691043853759773</v>
      </c>
      <c r="AS77">
        <v>67.330711364746094</v>
      </c>
      <c r="AT77">
        <v>335.4176025390625</v>
      </c>
      <c r="AU77">
        <v>131.4955749511719</v>
      </c>
      <c r="AV77">
        <v>214.16595458984381</v>
      </c>
      <c r="AW77">
        <v>84.731796264648438</v>
      </c>
      <c r="AX77">
        <v>286.14572143554688</v>
      </c>
      <c r="AY77">
        <v>300.9500732421875</v>
      </c>
      <c r="AZ77">
        <v>11.824228286743161</v>
      </c>
      <c r="BA77">
        <v>69.55999755859375</v>
      </c>
      <c r="BB77">
        <v>48.144271850585938</v>
      </c>
      <c r="BC77">
        <v>51.520000457763672</v>
      </c>
      <c r="BD77">
        <v>20.415981292724609</v>
      </c>
      <c r="BE77">
        <v>53.599998474121087</v>
      </c>
      <c r="BF77">
        <v>71.021759033203125</v>
      </c>
      <c r="BG77">
        <v>41.227451324462891</v>
      </c>
      <c r="BH77">
        <v>86.426239013671875</v>
      </c>
      <c r="BI77">
        <v>46.639999389648438</v>
      </c>
      <c r="BJ77">
        <v>120.7150344848633</v>
      </c>
      <c r="BK77">
        <v>56.371776580810547</v>
      </c>
      <c r="BL77">
        <v>69.680519104003906</v>
      </c>
      <c r="BM77">
        <v>32.464282989501953</v>
      </c>
      <c r="BN77">
        <v>30.3172607421875</v>
      </c>
      <c r="BO77">
        <v>504.97573852539063</v>
      </c>
      <c r="BP77">
        <v>93.762474060058594</v>
      </c>
      <c r="BQ77">
        <v>182.20545959472659</v>
      </c>
      <c r="BR77">
        <v>57.299274444580078</v>
      </c>
      <c r="BS77">
        <v>184.87886047363281</v>
      </c>
      <c r="BT77">
        <v>80.948333740234375</v>
      </c>
      <c r="BU77">
        <v>35.225936889648438</v>
      </c>
      <c r="BV77">
        <v>122.9499969482422</v>
      </c>
      <c r="BW77">
        <v>68.470726013183594</v>
      </c>
      <c r="BX77">
        <v>243.54057312011719</v>
      </c>
      <c r="BY77">
        <v>41.669998168945313</v>
      </c>
      <c r="BZ77">
        <v>92.601409912109375</v>
      </c>
      <c r="CA77">
        <v>73.643592834472656</v>
      </c>
      <c r="CB77">
        <v>593.512451171875</v>
      </c>
      <c r="CC77">
        <v>34.469585418701172</v>
      </c>
      <c r="CD77">
        <v>89.1290283203125</v>
      </c>
      <c r="CE77">
        <v>32.246620178222663</v>
      </c>
      <c r="CF77">
        <v>93.032058715820327</v>
      </c>
      <c r="CG77">
        <v>74.25</v>
      </c>
      <c r="CH77">
        <v>29.020339965820309</v>
      </c>
      <c r="CI77">
        <v>75.384613037109375</v>
      </c>
      <c r="CJ77">
        <v>95.317779541015625</v>
      </c>
      <c r="CK77">
        <v>132.6031799316406</v>
      </c>
      <c r="CL77">
        <v>119.73744201660161</v>
      </c>
      <c r="CM77">
        <v>91.41440582275392</v>
      </c>
      <c r="CN77">
        <v>93.601844787597656</v>
      </c>
      <c r="CO77">
        <v>96.628791809082045</v>
      </c>
      <c r="CP77">
        <v>96.460762023925781</v>
      </c>
      <c r="CQ77">
        <v>50.514572143554688</v>
      </c>
      <c r="CR77">
        <v>141.935791015625</v>
      </c>
      <c r="CS77">
        <v>233.2178649902344</v>
      </c>
      <c r="CT77">
        <v>81.223686218261719</v>
      </c>
      <c r="CU77">
        <v>43.620887756347663</v>
      </c>
      <c r="CV77">
        <v>80.780746459960938</v>
      </c>
      <c r="CW77">
        <v>143.51023864746091</v>
      </c>
      <c r="CX77">
        <v>217.68745422363281</v>
      </c>
      <c r="CY77">
        <v>68.571464538574219</v>
      </c>
      <c r="CZ77">
        <v>147.71858215332031</v>
      </c>
      <c r="DA77">
        <v>80.487045288085938</v>
      </c>
      <c r="DB77">
        <v>19003.650390625</v>
      </c>
      <c r="DC77">
        <v>15.239999771118161</v>
      </c>
      <c r="DD77">
        <v>0.49099317537931797</v>
      </c>
      <c r="DE77">
        <v>0.73637215073138385</v>
      </c>
      <c r="DF77">
        <v>2.0016636840182618</v>
      </c>
      <c r="DG77">
        <v>1.7401542330438382</v>
      </c>
      <c r="DH77">
        <v>1.2574265641852627</v>
      </c>
      <c r="DI77">
        <v>9.4707362875854531E-2</v>
      </c>
      <c r="DJ77">
        <v>2.6800981875985039</v>
      </c>
      <c r="DK77">
        <v>2.8713036288889762</v>
      </c>
      <c r="DL77">
        <v>0.40110900146316764</v>
      </c>
      <c r="DM77">
        <v>2.5507900373348131</v>
      </c>
      <c r="DN77">
        <v>0.10274575909606212</v>
      </c>
      <c r="DO77">
        <v>305.51467132568359</v>
      </c>
      <c r="DP77">
        <v>736.95752716064453</v>
      </c>
    </row>
    <row r="78" spans="1:120" x14ac:dyDescent="0.25">
      <c r="A78" s="1">
        <v>45617</v>
      </c>
      <c r="B78">
        <v>38.489253997802727</v>
      </c>
      <c r="C78">
        <v>54.770000457763672</v>
      </c>
      <c r="D78">
        <v>42.786098480224609</v>
      </c>
      <c r="E78">
        <v>45.755714416503913</v>
      </c>
      <c r="F78">
        <v>63.131000518798828</v>
      </c>
      <c r="G78">
        <v>13.22000026702881</v>
      </c>
      <c r="H78">
        <v>42.211906433105469</v>
      </c>
      <c r="I78">
        <v>25.89999961853027</v>
      </c>
      <c r="J78">
        <v>21.397647857666019</v>
      </c>
      <c r="K78">
        <v>436.88931274414063</v>
      </c>
      <c r="L78">
        <v>81.984664916992188</v>
      </c>
      <c r="M78">
        <v>37.349990844726563</v>
      </c>
      <c r="N78">
        <v>26.202409744262699</v>
      </c>
      <c r="O78">
        <v>37.697429656982422</v>
      </c>
      <c r="P78">
        <v>61.721782684326172</v>
      </c>
      <c r="Q78">
        <v>246.6600036621094</v>
      </c>
      <c r="R78">
        <v>124.287109375</v>
      </c>
      <c r="S78">
        <v>150.3345031738281</v>
      </c>
      <c r="T78">
        <v>136.03852844238281</v>
      </c>
      <c r="U78">
        <v>28.928195953369141</v>
      </c>
      <c r="V78">
        <v>92.383529663085938</v>
      </c>
      <c r="W78">
        <v>104.5400009155273</v>
      </c>
      <c r="X78">
        <v>53.305339813232422</v>
      </c>
      <c r="Y78">
        <v>60.291236877441413</v>
      </c>
      <c r="Z78">
        <v>65.462554931640625</v>
      </c>
      <c r="AA78">
        <v>130.64872741699219</v>
      </c>
      <c r="AB78">
        <v>96.039169311523438</v>
      </c>
      <c r="AC78">
        <v>121.8446807861328</v>
      </c>
      <c r="AD78">
        <v>45.525554656982422</v>
      </c>
      <c r="AE78">
        <v>118.32496643066411</v>
      </c>
      <c r="AF78">
        <v>201.13719177246091</v>
      </c>
      <c r="AG78">
        <v>99.504364013671875</v>
      </c>
      <c r="AH78">
        <v>195.10420227050781</v>
      </c>
      <c r="AI78">
        <v>393.31964111328119</v>
      </c>
      <c r="AJ78">
        <v>233.7460021972656</v>
      </c>
      <c r="AK78">
        <v>174.39854431152341</v>
      </c>
      <c r="AL78">
        <v>303.80584716796881</v>
      </c>
      <c r="AM78">
        <v>72.439445495605469</v>
      </c>
      <c r="AN78">
        <v>23.969999313354489</v>
      </c>
      <c r="AO78">
        <v>69.157974243164063</v>
      </c>
      <c r="AP78">
        <v>122.50498199462891</v>
      </c>
      <c r="AQ78">
        <v>65.083106994628906</v>
      </c>
      <c r="AR78">
        <v>60.044445037841797</v>
      </c>
      <c r="AS78">
        <v>65.681953430175781</v>
      </c>
      <c r="AT78">
        <v>335.38760375976563</v>
      </c>
      <c r="AU78">
        <v>130.49140930175781</v>
      </c>
      <c r="AV78">
        <v>213.06976318359381</v>
      </c>
      <c r="AW78">
        <v>84.084983825683594</v>
      </c>
      <c r="AX78">
        <v>285.73675537109381</v>
      </c>
      <c r="AY78">
        <v>297.619873046875</v>
      </c>
      <c r="AZ78">
        <v>11.74453735351562</v>
      </c>
      <c r="BA78">
        <v>68.55999755859375</v>
      </c>
      <c r="BB78">
        <v>47.825435638427727</v>
      </c>
      <c r="BC78">
        <v>51.768100738525391</v>
      </c>
      <c r="BD78">
        <v>19.950859069824219</v>
      </c>
      <c r="BE78">
        <v>53.299999237060547</v>
      </c>
      <c r="BF78">
        <v>70.28277587890625</v>
      </c>
      <c r="BG78">
        <v>40.867912292480469</v>
      </c>
      <c r="BH78">
        <v>85.379074096679688</v>
      </c>
      <c r="BI78">
        <v>46.340000152587891</v>
      </c>
      <c r="BJ78">
        <v>119.2290420532227</v>
      </c>
      <c r="BK78">
        <v>56.351787567138672</v>
      </c>
      <c r="BL78">
        <v>69.110733032226563</v>
      </c>
      <c r="BM78">
        <v>32.206157684326172</v>
      </c>
      <c r="BN78">
        <v>29.920438766479489</v>
      </c>
      <c r="BO78">
        <v>504.16702270507813</v>
      </c>
      <c r="BP78">
        <v>93.014442443847656</v>
      </c>
      <c r="BQ78">
        <v>181.53746032714841</v>
      </c>
      <c r="BR78">
        <v>56.612991333007813</v>
      </c>
      <c r="BS78">
        <v>183.4339599609375</v>
      </c>
      <c r="BT78">
        <v>80.958198547363281</v>
      </c>
      <c r="BU78">
        <v>35.460453033447273</v>
      </c>
      <c r="BV78">
        <v>120.94000244140619</v>
      </c>
      <c r="BW78">
        <v>68.02642822265625</v>
      </c>
      <c r="BX78">
        <v>245.01405334472659</v>
      </c>
      <c r="BY78">
        <v>41.669998168945313</v>
      </c>
      <c r="BZ78">
        <v>91.492828369140625</v>
      </c>
      <c r="CA78">
        <v>73.354835510253906</v>
      </c>
      <c r="CB78">
        <v>591.6785888671875</v>
      </c>
      <c r="CC78">
        <v>34.161113739013672</v>
      </c>
      <c r="CD78">
        <v>89.079727172851563</v>
      </c>
      <c r="CE78">
        <v>32.227146148681641</v>
      </c>
      <c r="CF78">
        <v>92.534347534179673</v>
      </c>
      <c r="CG78">
        <v>73.199996948242188</v>
      </c>
      <c r="CH78">
        <v>28.86724853515625</v>
      </c>
      <c r="CI78">
        <v>75.276504516601563</v>
      </c>
      <c r="CJ78">
        <v>94.604682922363281</v>
      </c>
      <c r="CK78">
        <v>131.49171447753909</v>
      </c>
      <c r="CL78">
        <v>117.71087646484381</v>
      </c>
      <c r="CM78">
        <v>90.754592895507798</v>
      </c>
      <c r="CN78">
        <v>93.084548950195327</v>
      </c>
      <c r="CO78">
        <v>96.838249206542955</v>
      </c>
      <c r="CP78">
        <v>96.31201171875</v>
      </c>
      <c r="CQ78">
        <v>49.956951141357422</v>
      </c>
      <c r="CR78">
        <v>139.98561096191409</v>
      </c>
      <c r="CS78">
        <v>233.0980529785156</v>
      </c>
      <c r="CT78">
        <v>80.479339599609375</v>
      </c>
      <c r="CU78">
        <v>43.294399261474609</v>
      </c>
      <c r="CV78">
        <v>81.217132568359375</v>
      </c>
      <c r="CW78">
        <v>143.38081359863281</v>
      </c>
      <c r="CX78">
        <v>214.59332275390619</v>
      </c>
      <c r="CY78">
        <v>68.401664733886719</v>
      </c>
      <c r="CZ78">
        <v>145.9698486328125</v>
      </c>
      <c r="DA78">
        <v>78.371833801269531</v>
      </c>
      <c r="DB78">
        <v>18972.419921875</v>
      </c>
      <c r="DC78">
        <v>16.870000839233398</v>
      </c>
      <c r="DD78">
        <v>0.49470892546932588</v>
      </c>
      <c r="DE78">
        <v>0.73509456395235095</v>
      </c>
      <c r="DF78">
        <v>2.0159465379835946</v>
      </c>
      <c r="DG78">
        <v>1.7420205447660655</v>
      </c>
      <c r="DH78">
        <v>1.2472637656770602</v>
      </c>
      <c r="DI78">
        <v>9.2567149611793284E-2</v>
      </c>
      <c r="DJ78">
        <v>2.6664399064595177</v>
      </c>
      <c r="DK78">
        <v>2.8963713437286578</v>
      </c>
      <c r="DL78">
        <v>0.39505570523481276</v>
      </c>
      <c r="DM78">
        <v>2.5701891454340182</v>
      </c>
      <c r="DN78">
        <v>0.10500283480904241</v>
      </c>
      <c r="DO78">
        <v>305.07728576660156</v>
      </c>
      <c r="DP78">
        <v>730.71848678588856</v>
      </c>
    </row>
    <row r="79" spans="1:120" x14ac:dyDescent="0.25">
      <c r="A79" s="1">
        <v>45616</v>
      </c>
      <c r="B79">
        <v>38.179340362548828</v>
      </c>
      <c r="C79">
        <v>55.279998779296882</v>
      </c>
      <c r="D79">
        <v>42.387409210205078</v>
      </c>
      <c r="E79">
        <v>46.398300170898438</v>
      </c>
      <c r="F79">
        <v>62.042362213134773</v>
      </c>
      <c r="G79">
        <v>13.420000076293951</v>
      </c>
      <c r="H79">
        <v>41.955417633056641</v>
      </c>
      <c r="I79">
        <v>26.04000091552734</v>
      </c>
      <c r="J79">
        <v>21.245754241943359</v>
      </c>
      <c r="K79">
        <v>432.23150634765619</v>
      </c>
      <c r="L79">
        <v>81.974708557128906</v>
      </c>
      <c r="M79">
        <v>36.882144927978523</v>
      </c>
      <c r="N79">
        <v>25.834201812744141</v>
      </c>
      <c r="O79">
        <v>37.282306671142578</v>
      </c>
      <c r="P79">
        <v>61.132175445556641</v>
      </c>
      <c r="Q79">
        <v>244.6199951171875</v>
      </c>
      <c r="R79">
        <v>123.2194519042969</v>
      </c>
      <c r="S79">
        <v>149.207763671875</v>
      </c>
      <c r="T79">
        <v>134.7790832519531</v>
      </c>
      <c r="U79">
        <v>28.888689041137699</v>
      </c>
      <c r="V79">
        <v>92.432899475097656</v>
      </c>
      <c r="W79">
        <v>103.30999755859381</v>
      </c>
      <c r="X79">
        <v>52.896221160888672</v>
      </c>
      <c r="Y79">
        <v>59.842048645019531</v>
      </c>
      <c r="Z79">
        <v>64.446701049804688</v>
      </c>
      <c r="AA79">
        <v>128.60890197753909</v>
      </c>
      <c r="AB79">
        <v>94.512527465820327</v>
      </c>
      <c r="AC79">
        <v>119.90277099609381</v>
      </c>
      <c r="AD79">
        <v>44.616241455078118</v>
      </c>
      <c r="AE79">
        <v>117.3759765625</v>
      </c>
      <c r="AF79">
        <v>198.889404296875</v>
      </c>
      <c r="AG79">
        <v>99.414482116699219</v>
      </c>
      <c r="AH79">
        <v>192.92543029785159</v>
      </c>
      <c r="AI79">
        <v>392.36062622070313</v>
      </c>
      <c r="AJ79">
        <v>230.24638366699219</v>
      </c>
      <c r="AK79">
        <v>172.03025817871091</v>
      </c>
      <c r="AL79">
        <v>298.36456298828119</v>
      </c>
      <c r="AM79">
        <v>71.830879211425781</v>
      </c>
      <c r="AN79">
        <v>23.940000534057621</v>
      </c>
      <c r="AO79">
        <v>68.083908081054688</v>
      </c>
      <c r="AP79">
        <v>120.428955078125</v>
      </c>
      <c r="AQ79">
        <v>64.03033447265625</v>
      </c>
      <c r="AR79">
        <v>59.178993225097663</v>
      </c>
      <c r="AS79">
        <v>64.718528747558594</v>
      </c>
      <c r="AT79">
        <v>334.95822143554688</v>
      </c>
      <c r="AU79">
        <v>128.97026062011719</v>
      </c>
      <c r="AV79">
        <v>210.87738037109381</v>
      </c>
      <c r="AW79">
        <v>83.667045593261719</v>
      </c>
      <c r="AX79">
        <v>285.29788208007813</v>
      </c>
      <c r="AY79">
        <v>291.53741455078119</v>
      </c>
      <c r="AZ79">
        <v>11.674807548522949</v>
      </c>
      <c r="BA79">
        <v>67.639999389648438</v>
      </c>
      <c r="BB79">
        <v>47.237579345703118</v>
      </c>
      <c r="BC79">
        <v>51.3385009765625</v>
      </c>
      <c r="BD79">
        <v>19.406564712524411</v>
      </c>
      <c r="BE79">
        <v>52.509998321533203</v>
      </c>
      <c r="BF79">
        <v>69.394004821777344</v>
      </c>
      <c r="BG79">
        <v>40.608242034912109</v>
      </c>
      <c r="BH79">
        <v>84.451576232910156</v>
      </c>
      <c r="BI79">
        <v>46.349998474121087</v>
      </c>
      <c r="BJ79">
        <v>118.1718826293945</v>
      </c>
      <c r="BK79">
        <v>54.502708435058587</v>
      </c>
      <c r="BL79">
        <v>68.226585388183594</v>
      </c>
      <c r="BM79">
        <v>31.799112319946289</v>
      </c>
      <c r="BN79">
        <v>29.265680313110352</v>
      </c>
      <c r="BO79">
        <v>502.35995483398438</v>
      </c>
      <c r="BP79">
        <v>91.687942504882798</v>
      </c>
      <c r="BQ79">
        <v>180.35099792480469</v>
      </c>
      <c r="BR79">
        <v>55.906822204589837</v>
      </c>
      <c r="BS79">
        <v>181.15199279785159</v>
      </c>
      <c r="BT79">
        <v>80.977943420410156</v>
      </c>
      <c r="BU79">
        <v>35.313880920410163</v>
      </c>
      <c r="BV79">
        <v>117.620002746582</v>
      </c>
      <c r="BW79">
        <v>67.524177551269531</v>
      </c>
      <c r="BX79">
        <v>241.46974182128909</v>
      </c>
      <c r="BY79">
        <v>42.119998931884773</v>
      </c>
      <c r="BZ79">
        <v>89.565292358398438</v>
      </c>
      <c r="CA79">
        <v>72.588134765625</v>
      </c>
      <c r="CB79">
        <v>588.51922607421875</v>
      </c>
      <c r="CC79">
        <v>34.479537963867188</v>
      </c>
      <c r="CD79">
        <v>89.148757934570313</v>
      </c>
      <c r="CE79">
        <v>31.126947402954102</v>
      </c>
      <c r="CF79">
        <v>91.548889160156236</v>
      </c>
      <c r="CG79">
        <v>72.019996643066406</v>
      </c>
      <c r="CH79">
        <v>28.771566390991211</v>
      </c>
      <c r="CI79">
        <v>75.384613037109375</v>
      </c>
      <c r="CJ79">
        <v>93.911392211914063</v>
      </c>
      <c r="CK79">
        <v>129.86419677734381</v>
      </c>
      <c r="CL79">
        <v>116.35317230224609</v>
      </c>
      <c r="CM79">
        <v>89.614906311035156</v>
      </c>
      <c r="CN79">
        <v>91.960411071777344</v>
      </c>
      <c r="CO79">
        <v>97.087600708007798</v>
      </c>
      <c r="CP79">
        <v>95.538497924804673</v>
      </c>
      <c r="CQ79">
        <v>49.329627990722663</v>
      </c>
      <c r="CR79">
        <v>138.25431823730469</v>
      </c>
      <c r="CS79">
        <v>230.75190734863281</v>
      </c>
      <c r="CT79">
        <v>79.615890502929688</v>
      </c>
      <c r="CU79">
        <v>43.007488250732422</v>
      </c>
      <c r="CV79">
        <v>79.828636169433594</v>
      </c>
      <c r="CW79">
        <v>142.23600769042969</v>
      </c>
      <c r="CX79">
        <v>214.21403503417969</v>
      </c>
      <c r="CY79">
        <v>67.033226013183594</v>
      </c>
      <c r="CZ79">
        <v>144.1316833496094</v>
      </c>
      <c r="DA79">
        <v>77.08087158203125</v>
      </c>
      <c r="DB79">
        <v>18966.140625</v>
      </c>
      <c r="DC79">
        <v>17.159999847412109</v>
      </c>
      <c r="DD79">
        <v>0.49984805610009686</v>
      </c>
      <c r="DE79">
        <v>0.73488324690250806</v>
      </c>
      <c r="DF79">
        <v>2.0337423926692799</v>
      </c>
      <c r="DG79">
        <v>1.7343725815857922</v>
      </c>
      <c r="DH79">
        <v>1.2338833701622152</v>
      </c>
      <c r="DI79">
        <v>9.3930659067925623E-2</v>
      </c>
      <c r="DJ79">
        <v>2.6905939716430991</v>
      </c>
      <c r="DK79">
        <v>2.8983147194735159</v>
      </c>
      <c r="DL79">
        <v>0.39123001163934035</v>
      </c>
      <c r="DM79">
        <v>2.5971741068444349</v>
      </c>
      <c r="DN79">
        <v>0.10645082755010535</v>
      </c>
      <c r="DO79">
        <v>301.68053436279297</v>
      </c>
      <c r="DP79">
        <v>724.51029968261719</v>
      </c>
    </row>
    <row r="80" spans="1:120" x14ac:dyDescent="0.25">
      <c r="A80" s="1">
        <v>45615</v>
      </c>
      <c r="B80">
        <v>38.139350891113281</v>
      </c>
      <c r="C80">
        <v>55.919998168945313</v>
      </c>
      <c r="D80">
        <v>42.504096984863281</v>
      </c>
      <c r="E80">
        <v>46.209304809570313</v>
      </c>
      <c r="F80">
        <v>61.74273681640625</v>
      </c>
      <c r="G80">
        <v>13.430000305175779</v>
      </c>
      <c r="H80">
        <v>42.320419311523438</v>
      </c>
      <c r="I80">
        <v>26.14999961853027</v>
      </c>
      <c r="J80">
        <v>21.255247116088871</v>
      </c>
      <c r="K80">
        <v>430.78839111328119</v>
      </c>
      <c r="L80">
        <v>80.809761047363281</v>
      </c>
      <c r="M80">
        <v>36.645236968994141</v>
      </c>
      <c r="N80">
        <v>25.386383056640621</v>
      </c>
      <c r="O80">
        <v>37.440448760986328</v>
      </c>
      <c r="P80">
        <v>61.309055328369141</v>
      </c>
      <c r="Q80">
        <v>243.25</v>
      </c>
      <c r="R80">
        <v>123.8480758666992</v>
      </c>
      <c r="S80">
        <v>149.29750061035159</v>
      </c>
      <c r="T80">
        <v>133.3297424316406</v>
      </c>
      <c r="U80">
        <v>29.026958465576168</v>
      </c>
      <c r="V80">
        <v>92.571174621582045</v>
      </c>
      <c r="W80">
        <v>102.51999664306641</v>
      </c>
      <c r="X80">
        <v>51.958236694335938</v>
      </c>
      <c r="Y80">
        <v>59.852027893066413</v>
      </c>
      <c r="Z80">
        <v>64.05828857421875</v>
      </c>
      <c r="AA80">
        <v>128.13128662109381</v>
      </c>
      <c r="AB80">
        <v>93.624473571777344</v>
      </c>
      <c r="AC80">
        <v>119.744255065918</v>
      </c>
      <c r="AD80">
        <v>44.666202545166023</v>
      </c>
      <c r="AE80">
        <v>117.1562042236328</v>
      </c>
      <c r="AF80">
        <v>198.4517822265625</v>
      </c>
      <c r="AG80">
        <v>99.524345397949219</v>
      </c>
      <c r="AH80">
        <v>192.26881408691409</v>
      </c>
      <c r="AI80">
        <v>392.99996948242188</v>
      </c>
      <c r="AJ80">
        <v>229.94728088378909</v>
      </c>
      <c r="AK80">
        <v>172.0899658203125</v>
      </c>
      <c r="AL80">
        <v>297.7666015625</v>
      </c>
      <c r="AM80">
        <v>71.800949096679688</v>
      </c>
      <c r="AN80">
        <v>23.920000076293949</v>
      </c>
      <c r="AO80">
        <v>68.243026733398438</v>
      </c>
      <c r="AP80">
        <v>120.04156494140619</v>
      </c>
      <c r="AQ80">
        <v>64.268699645996094</v>
      </c>
      <c r="AR80">
        <v>58.980037689208977</v>
      </c>
      <c r="AS80">
        <v>64.897308349609375</v>
      </c>
      <c r="AT80">
        <v>335.4075927734375</v>
      </c>
      <c r="AU80">
        <v>128.761474609375</v>
      </c>
      <c r="AV80">
        <v>210.25953674316409</v>
      </c>
      <c r="AW80">
        <v>83.507835388183594</v>
      </c>
      <c r="AX80">
        <v>285.53726196289063</v>
      </c>
      <c r="AY80">
        <v>287.77627563476563</v>
      </c>
      <c r="AZ80">
        <v>11.74453735351562</v>
      </c>
      <c r="BA80">
        <v>66.589996337890625</v>
      </c>
      <c r="BB80">
        <v>47.028343200683587</v>
      </c>
      <c r="BC80">
        <v>51.310001373291023</v>
      </c>
      <c r="BD80">
        <v>19.3372917175293</v>
      </c>
      <c r="BE80">
        <v>52.150001525878913</v>
      </c>
      <c r="BF80">
        <v>69.194282531738281</v>
      </c>
      <c r="BG80">
        <v>40.678153991699219</v>
      </c>
      <c r="BH80">
        <v>83.693626403808594</v>
      </c>
      <c r="BI80">
        <v>46.209999084472663</v>
      </c>
      <c r="BJ80">
        <v>117.4538116455078</v>
      </c>
      <c r="BK80">
        <v>54.502708435058587</v>
      </c>
      <c r="BL80">
        <v>68.177474975585938</v>
      </c>
      <c r="BM80">
        <v>31.362285614013668</v>
      </c>
      <c r="BN80">
        <v>28.95814323425293</v>
      </c>
      <c r="BO80">
        <v>502.64947509765619</v>
      </c>
      <c r="BP80">
        <v>91.508415222167955</v>
      </c>
      <c r="BQ80">
        <v>179.8624572753906</v>
      </c>
      <c r="BR80">
        <v>56.135581970214837</v>
      </c>
      <c r="BS80">
        <v>180.54412841796881</v>
      </c>
      <c r="BT80">
        <v>81.017425537109375</v>
      </c>
      <c r="BU80">
        <v>35.773136138916023</v>
      </c>
      <c r="BV80">
        <v>116.9700012207031</v>
      </c>
      <c r="BW80">
        <v>67.079872131347656</v>
      </c>
      <c r="BX80">
        <v>243.1025085449219</v>
      </c>
      <c r="BY80">
        <v>42</v>
      </c>
      <c r="BZ80">
        <v>89.765037536621094</v>
      </c>
      <c r="CA80">
        <v>72.45867919921875</v>
      </c>
      <c r="CB80">
        <v>588.31988525390625</v>
      </c>
      <c r="CC80">
        <v>33.842685699462891</v>
      </c>
      <c r="CD80">
        <v>89.434707641601563</v>
      </c>
      <c r="CE80">
        <v>31.652706146240231</v>
      </c>
      <c r="CF80">
        <v>90.951637268066406</v>
      </c>
      <c r="CG80">
        <v>72.30999755859375</v>
      </c>
      <c r="CH80">
        <v>28.628044128417969</v>
      </c>
      <c r="CI80">
        <v>75.669601440429688</v>
      </c>
      <c r="CJ80">
        <v>94.030242919921875</v>
      </c>
      <c r="CK80">
        <v>129.78480529785159</v>
      </c>
      <c r="CL80">
        <v>115.2051086425781</v>
      </c>
      <c r="CM80">
        <v>89.474945068359375</v>
      </c>
      <c r="CN80">
        <v>91.214302062988281</v>
      </c>
      <c r="CO80">
        <v>96.469215393066406</v>
      </c>
      <c r="CP80">
        <v>94.586486816406236</v>
      </c>
      <c r="CQ80">
        <v>49.478988647460938</v>
      </c>
      <c r="CR80">
        <v>138.1050720214844</v>
      </c>
      <c r="CS80">
        <v>230.95158386230469</v>
      </c>
      <c r="CT80">
        <v>80.022804260253906</v>
      </c>
      <c r="CU80">
        <v>43.076740264892578</v>
      </c>
      <c r="CV80">
        <v>79.788963317871094</v>
      </c>
      <c r="CW80">
        <v>140.57353210449219</v>
      </c>
      <c r="CX80">
        <v>215.16224670410159</v>
      </c>
      <c r="CY80">
        <v>66.913360595703125</v>
      </c>
      <c r="CZ80">
        <v>141.80665588378909</v>
      </c>
      <c r="DA80">
        <v>77.766075134277344</v>
      </c>
      <c r="DB80">
        <v>18987.470703125</v>
      </c>
      <c r="DC80">
        <v>16.35000038146973</v>
      </c>
      <c r="DD80">
        <v>0.50150391335023259</v>
      </c>
      <c r="DE80">
        <v>0.73069174626054423</v>
      </c>
      <c r="DF80">
        <v>2.0440130727844834</v>
      </c>
      <c r="DG80">
        <v>1.7302961282089659</v>
      </c>
      <c r="DH80">
        <v>1.2388445184022749</v>
      </c>
      <c r="DI80">
        <v>9.505032818126051E-2</v>
      </c>
      <c r="DJ80">
        <v>2.6887616435477675</v>
      </c>
      <c r="DK80">
        <v>2.886072114033809</v>
      </c>
      <c r="DL80">
        <v>0.39085417074513601</v>
      </c>
      <c r="DM80">
        <v>2.6048753619121476</v>
      </c>
      <c r="DN80">
        <v>0.10750256780485208</v>
      </c>
      <c r="DO80">
        <v>300.38529968261719</v>
      </c>
      <c r="DP80">
        <v>724.91219329833984</v>
      </c>
    </row>
    <row r="81" spans="1:120" x14ac:dyDescent="0.25">
      <c r="A81" s="1">
        <v>45614</v>
      </c>
      <c r="B81">
        <v>37.869426727294922</v>
      </c>
      <c r="C81">
        <v>55.110000610351563</v>
      </c>
      <c r="D81">
        <v>42.338790893554688</v>
      </c>
      <c r="E81">
        <v>45.217079162597663</v>
      </c>
      <c r="F81">
        <v>61.243362426757813</v>
      </c>
      <c r="G81">
        <v>13.35000038146973</v>
      </c>
      <c r="H81">
        <v>41.610145568847663</v>
      </c>
      <c r="I81">
        <v>25.989999771118161</v>
      </c>
      <c r="J81">
        <v>21.18879508972168</v>
      </c>
      <c r="K81">
        <v>432.13198852539063</v>
      </c>
      <c r="L81">
        <v>79.644805908203125</v>
      </c>
      <c r="M81">
        <v>36.503890991210938</v>
      </c>
      <c r="N81">
        <v>25.565511703491211</v>
      </c>
      <c r="O81">
        <v>36.590427398681641</v>
      </c>
      <c r="P81">
        <v>60.778411865234382</v>
      </c>
      <c r="Q81">
        <v>241.0899963378906</v>
      </c>
      <c r="R81">
        <v>123.04982757568359</v>
      </c>
      <c r="S81">
        <v>149.64649963378909</v>
      </c>
      <c r="T81">
        <v>132.9798889160156</v>
      </c>
      <c r="U81">
        <v>29.115846633911129</v>
      </c>
      <c r="V81">
        <v>92.373649597167955</v>
      </c>
      <c r="W81">
        <v>101.120002746582</v>
      </c>
      <c r="X81">
        <v>52.397293090820313</v>
      </c>
      <c r="Y81">
        <v>59.961830139160163</v>
      </c>
      <c r="Z81">
        <v>64.028411865234375</v>
      </c>
      <c r="AA81">
        <v>128.29048156738281</v>
      </c>
      <c r="AB81">
        <v>93.584564208984375</v>
      </c>
      <c r="AC81">
        <v>119.4767379760742</v>
      </c>
      <c r="AD81">
        <v>44.266506195068359</v>
      </c>
      <c r="AE81">
        <v>117.3559951782227</v>
      </c>
      <c r="AF81">
        <v>199.38670349121091</v>
      </c>
      <c r="AG81">
        <v>98.585525512695327</v>
      </c>
      <c r="AH81">
        <v>192.93537902832031</v>
      </c>
      <c r="AI81">
        <v>388.66436767578119</v>
      </c>
      <c r="AJ81">
        <v>228.25230407714841</v>
      </c>
      <c r="AK81">
        <v>171.90089416503909</v>
      </c>
      <c r="AL81">
        <v>293.38168334960938</v>
      </c>
      <c r="AM81">
        <v>71.98052978515625</v>
      </c>
      <c r="AN81">
        <v>23.989999771118161</v>
      </c>
      <c r="AO81">
        <v>68.859619140625</v>
      </c>
      <c r="AP81">
        <v>121.1342086791992</v>
      </c>
      <c r="AQ81">
        <v>64.665969848632813</v>
      </c>
      <c r="AR81">
        <v>59.318260192871087</v>
      </c>
      <c r="AS81">
        <v>65.274734497070313</v>
      </c>
      <c r="AT81">
        <v>332.07229614257813</v>
      </c>
      <c r="AU81">
        <v>129.38783264160159</v>
      </c>
      <c r="AV81">
        <v>208.68499755859381</v>
      </c>
      <c r="AW81">
        <v>83.42822265625</v>
      </c>
      <c r="AX81">
        <v>283.88150024414063</v>
      </c>
      <c r="AY81">
        <v>289.4119873046875</v>
      </c>
      <c r="AZ81">
        <v>11.704690933227541</v>
      </c>
      <c r="BA81">
        <v>65.930000305175781</v>
      </c>
      <c r="BB81">
        <v>46.898815155029297</v>
      </c>
      <c r="BC81">
        <v>49.759998321533203</v>
      </c>
      <c r="BD81">
        <v>19.010713577270511</v>
      </c>
      <c r="BE81">
        <v>51.770000457763672</v>
      </c>
      <c r="BF81">
        <v>69.40399169921875</v>
      </c>
      <c r="BG81">
        <v>40.628219604492188</v>
      </c>
      <c r="BH81">
        <v>83.424354553222656</v>
      </c>
      <c r="BI81">
        <v>45.939998626708977</v>
      </c>
      <c r="BJ81">
        <v>116.80556488037109</v>
      </c>
      <c r="BK81">
        <v>54.032947540283203</v>
      </c>
      <c r="BL81">
        <v>67.705924987792969</v>
      </c>
      <c r="BM81">
        <v>31.65019416809082</v>
      </c>
      <c r="BN81">
        <v>28.95814323425293</v>
      </c>
      <c r="BO81">
        <v>499.21499633789063</v>
      </c>
      <c r="BP81">
        <v>91.279022216796875</v>
      </c>
      <c r="BQ81">
        <v>179.44371032714841</v>
      </c>
      <c r="BR81">
        <v>55.349845886230469</v>
      </c>
      <c r="BS81">
        <v>181.03240966796881</v>
      </c>
      <c r="BT81">
        <v>81.017425537109375</v>
      </c>
      <c r="BU81">
        <v>35.401824951171882</v>
      </c>
      <c r="BV81">
        <v>115.55999755859381</v>
      </c>
      <c r="BW81">
        <v>66.963966369628906</v>
      </c>
      <c r="BX81">
        <v>240.47416687011719</v>
      </c>
      <c r="BY81">
        <v>41.560001373291023</v>
      </c>
      <c r="BZ81">
        <v>88.886161804199219</v>
      </c>
      <c r="CA81">
        <v>72.558265686035156</v>
      </c>
      <c r="CB81">
        <v>586.1771240234375</v>
      </c>
      <c r="CC81">
        <v>34.350177764892578</v>
      </c>
      <c r="CD81">
        <v>88.981124877929688</v>
      </c>
      <c r="CE81">
        <v>31.049057006835941</v>
      </c>
      <c r="CF81">
        <v>91.071083068847656</v>
      </c>
      <c r="CG81">
        <v>72.069999694824219</v>
      </c>
      <c r="CH81">
        <v>28.637613296508789</v>
      </c>
      <c r="CI81">
        <v>75.423919677734375</v>
      </c>
      <c r="CJ81">
        <v>93.574653625488281</v>
      </c>
      <c r="CK81">
        <v>130.3603820800781</v>
      </c>
      <c r="CL81">
        <v>115.265007019043</v>
      </c>
      <c r="CM81">
        <v>89.1650390625</v>
      </c>
      <c r="CN81">
        <v>91.512741088867202</v>
      </c>
      <c r="CO81">
        <v>95.840843200683594</v>
      </c>
      <c r="CP81">
        <v>95.19140625</v>
      </c>
      <c r="CQ81">
        <v>49.807590484619141</v>
      </c>
      <c r="CR81">
        <v>138.2244567871094</v>
      </c>
      <c r="CS81">
        <v>229.07464599609381</v>
      </c>
      <c r="CT81">
        <v>79.913627624511719</v>
      </c>
      <c r="CU81">
        <v>42.898658752441413</v>
      </c>
      <c r="CV81">
        <v>79.283157348632813</v>
      </c>
      <c r="CW81">
        <v>141.30024719238281</v>
      </c>
      <c r="CX81">
        <v>215.00254821777341</v>
      </c>
      <c r="CY81">
        <v>66.324043273925781</v>
      </c>
      <c r="CZ81">
        <v>142.72077941894531</v>
      </c>
      <c r="DA81">
        <v>78.133506774902344</v>
      </c>
      <c r="DB81">
        <v>18791.810546875</v>
      </c>
      <c r="DC81">
        <v>15.579999923706049</v>
      </c>
      <c r="DD81">
        <v>0.49444383094001565</v>
      </c>
      <c r="DE81">
        <v>0.72947394900712392</v>
      </c>
      <c r="DF81">
        <v>2.0144795093217742</v>
      </c>
      <c r="DG81">
        <v>1.7066908509966137</v>
      </c>
      <c r="DH81">
        <v>1.2250315103838898</v>
      </c>
      <c r="DI81">
        <v>9.4015952434452321E-2</v>
      </c>
      <c r="DJ81">
        <v>2.6904365952200395</v>
      </c>
      <c r="DK81">
        <v>2.866527935290855</v>
      </c>
      <c r="DL81">
        <v>0.38939135411913833</v>
      </c>
      <c r="DM81">
        <v>2.5664878169990164</v>
      </c>
      <c r="DN81">
        <v>0.10780206630677805</v>
      </c>
      <c r="DO81">
        <v>300.49703216552734</v>
      </c>
      <c r="DP81">
        <v>723.62198257446289</v>
      </c>
    </row>
    <row r="82" spans="1:120" x14ac:dyDescent="0.25">
      <c r="A82" s="1">
        <v>45611</v>
      </c>
      <c r="B82">
        <v>37.719467163085938</v>
      </c>
      <c r="C82">
        <v>53.459999084472663</v>
      </c>
      <c r="D82">
        <v>42.056789398193359</v>
      </c>
      <c r="E82">
        <v>44.479999542236328</v>
      </c>
      <c r="F82">
        <v>61.353225708007813</v>
      </c>
      <c r="G82">
        <v>13.39000034332275</v>
      </c>
      <c r="H82">
        <v>40.544734954833977</v>
      </c>
      <c r="I82">
        <v>25.60000038146973</v>
      </c>
      <c r="J82">
        <v>20.71413612365723</v>
      </c>
      <c r="K82">
        <v>432.450439453125</v>
      </c>
      <c r="L82">
        <v>78.619255065917969</v>
      </c>
      <c r="M82">
        <v>36.535739898681641</v>
      </c>
      <c r="N82">
        <v>25.038080215454102</v>
      </c>
      <c r="O82">
        <v>35.097949981689453</v>
      </c>
      <c r="P82">
        <v>60.247768402099609</v>
      </c>
      <c r="Q82">
        <v>236.5899963378906</v>
      </c>
      <c r="R82">
        <v>122.8502655029297</v>
      </c>
      <c r="S82">
        <v>148.28045654296881</v>
      </c>
      <c r="T82">
        <v>133.31974792480469</v>
      </c>
      <c r="U82">
        <v>28.67831993103027</v>
      </c>
      <c r="V82">
        <v>92.166244506835938</v>
      </c>
      <c r="W82">
        <v>101.129997253418</v>
      </c>
      <c r="X82">
        <v>52.277549743652337</v>
      </c>
      <c r="Y82">
        <v>59.432785034179688</v>
      </c>
      <c r="Z82">
        <v>63.908901214599609</v>
      </c>
      <c r="AA82">
        <v>127.8626174926758</v>
      </c>
      <c r="AB82">
        <v>93.355064392089844</v>
      </c>
      <c r="AC82">
        <v>119.41729736328119</v>
      </c>
      <c r="AD82">
        <v>44.276500701904297</v>
      </c>
      <c r="AE82">
        <v>117.5957412719727</v>
      </c>
      <c r="AF82">
        <v>198.431884765625</v>
      </c>
      <c r="AG82">
        <v>98.206008911132798</v>
      </c>
      <c r="AH82">
        <v>192.0599060058594</v>
      </c>
      <c r="AI82">
        <v>387.15591430664063</v>
      </c>
      <c r="AJ82">
        <v>227.80363464355469</v>
      </c>
      <c r="AK82">
        <v>171.6720275878906</v>
      </c>
      <c r="AL82">
        <v>292.94317626953119</v>
      </c>
      <c r="AM82">
        <v>72.808578491210938</v>
      </c>
      <c r="AN82">
        <v>24.489999771118161</v>
      </c>
      <c r="AO82">
        <v>68.879508972167969</v>
      </c>
      <c r="AP82">
        <v>120.6574249267578</v>
      </c>
      <c r="AQ82">
        <v>64.805015563964844</v>
      </c>
      <c r="AR82">
        <v>59.089462280273438</v>
      </c>
      <c r="AS82">
        <v>65.3939208984375</v>
      </c>
      <c r="AT82">
        <v>330.73419189453119</v>
      </c>
      <c r="AU82">
        <v>128.84100341796881</v>
      </c>
      <c r="AV82">
        <v>207.68846130371091</v>
      </c>
      <c r="AW82">
        <v>82.801322937011719</v>
      </c>
      <c r="AX82">
        <v>282.834228515625</v>
      </c>
      <c r="AY82">
        <v>286.10140991210938</v>
      </c>
      <c r="AZ82">
        <v>11.64492225646973</v>
      </c>
      <c r="BA82">
        <v>66.080001831054688</v>
      </c>
      <c r="BB82">
        <v>46.649726867675781</v>
      </c>
      <c r="BC82">
        <v>49.759998321533203</v>
      </c>
      <c r="BD82">
        <v>18.822685241699219</v>
      </c>
      <c r="BE82">
        <v>51.599998474121087</v>
      </c>
      <c r="BF82">
        <v>69.084434509277344</v>
      </c>
      <c r="BG82">
        <v>40.598258972167969</v>
      </c>
      <c r="BH82">
        <v>83.534065246582031</v>
      </c>
      <c r="BI82">
        <v>45.810001373291023</v>
      </c>
      <c r="BJ82">
        <v>117.3540802001953</v>
      </c>
      <c r="BK82">
        <v>53.233345031738281</v>
      </c>
      <c r="BL82">
        <v>67.322799682617188</v>
      </c>
      <c r="BM82">
        <v>30.975095748901371</v>
      </c>
      <c r="BN82">
        <v>28.432352066040039</v>
      </c>
      <c r="BO82">
        <v>495.77056884765619</v>
      </c>
      <c r="BP82">
        <v>90.610786437988281</v>
      </c>
      <c r="BQ82">
        <v>179.02496337890619</v>
      </c>
      <c r="BR82">
        <v>55.200653076171882</v>
      </c>
      <c r="BS82">
        <v>180.30497741699219</v>
      </c>
      <c r="BT82">
        <v>80.958198547363281</v>
      </c>
      <c r="BU82">
        <v>34.326969146728523</v>
      </c>
      <c r="BV82">
        <v>115.5800018310547</v>
      </c>
      <c r="BW82">
        <v>65.785606384277344</v>
      </c>
      <c r="BX82">
        <v>238.89117431640619</v>
      </c>
      <c r="BY82">
        <v>41.240001678466797</v>
      </c>
      <c r="BZ82">
        <v>88.117149353027344</v>
      </c>
      <c r="CA82">
        <v>72.287422180175781</v>
      </c>
      <c r="CB82">
        <v>583.78515625</v>
      </c>
      <c r="CC82">
        <v>34.141212463378913</v>
      </c>
      <c r="CD82">
        <v>88.823356628417969</v>
      </c>
      <c r="CE82">
        <v>29.500984191894531</v>
      </c>
      <c r="CF82">
        <v>90.732643127441406</v>
      </c>
      <c r="CG82">
        <v>69.75</v>
      </c>
      <c r="CH82">
        <v>28.781135559082031</v>
      </c>
      <c r="CI82">
        <v>75.296173095703125</v>
      </c>
      <c r="CJ82">
        <v>92.901168823242202</v>
      </c>
      <c r="CK82">
        <v>129.70539855957031</v>
      </c>
      <c r="CL82">
        <v>115.48463439941411</v>
      </c>
      <c r="CM82">
        <v>88.915107727050781</v>
      </c>
      <c r="CN82">
        <v>90.806427001953125</v>
      </c>
      <c r="CO82">
        <v>94.903282165527344</v>
      </c>
      <c r="CP82">
        <v>93.94189453125</v>
      </c>
      <c r="CQ82">
        <v>49.658226013183587</v>
      </c>
      <c r="CR82">
        <v>138.41351318359381</v>
      </c>
      <c r="CS82">
        <v>228.33587646484381</v>
      </c>
      <c r="CT82">
        <v>79.35784912109375</v>
      </c>
      <c r="CU82">
        <v>42.522697448730469</v>
      </c>
      <c r="CV82">
        <v>78.598831176757813</v>
      </c>
      <c r="CW82">
        <v>141.20068359375</v>
      </c>
      <c r="CX82">
        <v>213.03627014160159</v>
      </c>
      <c r="CY82">
        <v>64.9755859375</v>
      </c>
      <c r="CZ82">
        <v>139.9486389160156</v>
      </c>
      <c r="DA82">
        <v>78.04412841796875</v>
      </c>
      <c r="DB82">
        <v>18680.119140625</v>
      </c>
      <c r="DC82">
        <v>16.139999389648441</v>
      </c>
      <c r="DD82">
        <v>0.49491042746042274</v>
      </c>
      <c r="DE82">
        <v>0.73012007905623699</v>
      </c>
      <c r="DF82">
        <v>2.0158081004935471</v>
      </c>
      <c r="DG82">
        <v>1.7064118155158017</v>
      </c>
      <c r="DH82">
        <v>1.2189831466585723</v>
      </c>
      <c r="DI82">
        <v>9.1574783140904267E-2</v>
      </c>
      <c r="DJ82">
        <v>2.6845015647604717</v>
      </c>
      <c r="DK82">
        <v>2.8772941680465842</v>
      </c>
      <c r="DL82">
        <v>0.3902182715759222</v>
      </c>
      <c r="DM82">
        <v>2.5669948472972335</v>
      </c>
      <c r="DN82">
        <v>0.10820406939314793</v>
      </c>
      <c r="DO82">
        <v>299.15736389160156</v>
      </c>
      <c r="DP82">
        <v>720.25031280517601</v>
      </c>
    </row>
    <row r="83" spans="1:120" x14ac:dyDescent="0.25">
      <c r="A83" s="1">
        <v>45610</v>
      </c>
      <c r="B83">
        <v>38.359287261962891</v>
      </c>
      <c r="C83">
        <v>53.849998474121087</v>
      </c>
      <c r="D83">
        <v>41.881755828857422</v>
      </c>
      <c r="E83">
        <v>43.903564453125</v>
      </c>
      <c r="F83">
        <v>62.5916748046875</v>
      </c>
      <c r="G83">
        <v>14.2519998550415</v>
      </c>
      <c r="H83">
        <v>40.820953369140618</v>
      </c>
      <c r="I83">
        <v>25.729999542236332</v>
      </c>
      <c r="J83">
        <v>20.818561553955082</v>
      </c>
      <c r="K83">
        <v>435.36062622070313</v>
      </c>
      <c r="L83">
        <v>79.316238403320313</v>
      </c>
      <c r="M83">
        <v>36.758716583251953</v>
      </c>
      <c r="N83">
        <v>25.296819686889648</v>
      </c>
      <c r="O83">
        <v>35.305515289306641</v>
      </c>
      <c r="P83">
        <v>59.618854522705078</v>
      </c>
      <c r="Q83">
        <v>237.00999450683591</v>
      </c>
      <c r="R83">
        <v>123.788200378418</v>
      </c>
      <c r="S83">
        <v>147.35313415527341</v>
      </c>
      <c r="T83">
        <v>140.02671813964841</v>
      </c>
      <c r="U83">
        <v>28.908441543579102</v>
      </c>
      <c r="V83">
        <v>92.126747131347656</v>
      </c>
      <c r="W83">
        <v>103.0500030517578</v>
      </c>
      <c r="X83">
        <v>53.145683288574219</v>
      </c>
      <c r="Y83">
        <v>59.332965850830078</v>
      </c>
      <c r="Z83">
        <v>64.596092224121094</v>
      </c>
      <c r="AA83">
        <v>128.82780456542969</v>
      </c>
      <c r="AB83">
        <v>94.732048034667955</v>
      </c>
      <c r="AC83">
        <v>120.5566787719727</v>
      </c>
      <c r="AD83">
        <v>45.255756378173828</v>
      </c>
      <c r="AE83">
        <v>118.7944717407227</v>
      </c>
      <c r="AF83">
        <v>199.0485534667969</v>
      </c>
      <c r="AG83">
        <v>100.2134704589844</v>
      </c>
      <c r="AH83">
        <v>192.8259582519531</v>
      </c>
      <c r="AI83">
        <v>395.39752197265619</v>
      </c>
      <c r="AJ83">
        <v>231.25340270996091</v>
      </c>
      <c r="AK83">
        <v>173.46318054199219</v>
      </c>
      <c r="AL83">
        <v>298.57382202148438</v>
      </c>
      <c r="AM83">
        <v>72.918312072753906</v>
      </c>
      <c r="AN83">
        <v>24.569999694824219</v>
      </c>
      <c r="AO83">
        <v>68.302696228027344</v>
      </c>
      <c r="AP83">
        <v>119.7435760498047</v>
      </c>
      <c r="AQ83">
        <v>64.795082092285156</v>
      </c>
      <c r="AR83">
        <v>58.860660552978523</v>
      </c>
      <c r="AS83">
        <v>65.383987426757813</v>
      </c>
      <c r="AT83">
        <v>338.03390502929688</v>
      </c>
      <c r="AU83">
        <v>129.33811950683591</v>
      </c>
      <c r="AV83">
        <v>209.0537109375</v>
      </c>
      <c r="AW83">
        <v>83.577484130859375</v>
      </c>
      <c r="AX83">
        <v>286.98358154296881</v>
      </c>
      <c r="AY83">
        <v>290.76364135742188</v>
      </c>
      <c r="AZ83">
        <v>11.74453735351562</v>
      </c>
      <c r="BA83">
        <v>68.860000610351563</v>
      </c>
      <c r="BB83">
        <v>47.078163146972663</v>
      </c>
      <c r="BC83">
        <v>51.315101623535163</v>
      </c>
      <c r="BD83">
        <v>19.1987419128418</v>
      </c>
      <c r="BE83">
        <v>52.380001068115227</v>
      </c>
      <c r="BF83">
        <v>69.643661499023438</v>
      </c>
      <c r="BG83">
        <v>40.887886047363281</v>
      </c>
      <c r="BH83">
        <v>85.578529357910156</v>
      </c>
      <c r="BI83">
        <v>46.520000457763672</v>
      </c>
      <c r="BJ83">
        <v>118.2915573120117</v>
      </c>
      <c r="BK83">
        <v>55.392265319824219</v>
      </c>
      <c r="BL83">
        <v>67.69610595703125</v>
      </c>
      <c r="BM83">
        <v>31.28286170959473</v>
      </c>
      <c r="BN83">
        <v>28.968063354492191</v>
      </c>
      <c r="BO83">
        <v>507.87106323242188</v>
      </c>
      <c r="BP83">
        <v>92.805000305175781</v>
      </c>
      <c r="BQ83">
        <v>182.00605773925781</v>
      </c>
      <c r="BR83">
        <v>55.906822204589837</v>
      </c>
      <c r="BS83">
        <v>181.60041809082031</v>
      </c>
      <c r="BT83">
        <v>80.869369506835938</v>
      </c>
      <c r="BU83">
        <v>34.4246826171875</v>
      </c>
      <c r="BV83">
        <v>118.19000244140619</v>
      </c>
      <c r="BW83">
        <v>65.640716552734375</v>
      </c>
      <c r="BX83">
        <v>247.08485412597659</v>
      </c>
      <c r="BY83">
        <v>41.450000762939453</v>
      </c>
      <c r="BZ83">
        <v>89.844932556152344</v>
      </c>
      <c r="CA83">
        <v>72.347084045410156</v>
      </c>
      <c r="CB83">
        <v>591.35968017578125</v>
      </c>
      <c r="CC83">
        <v>35.395011901855469</v>
      </c>
      <c r="CD83">
        <v>89.060005187988281</v>
      </c>
      <c r="CE83">
        <v>29.598348617553711</v>
      </c>
      <c r="CF83">
        <v>91.70815277099608</v>
      </c>
      <c r="CG83">
        <v>71.290000915527344</v>
      </c>
      <c r="CH83">
        <v>28.809841156005859</v>
      </c>
      <c r="CI83">
        <v>75.315818786621094</v>
      </c>
      <c r="CJ83">
        <v>92.851646423339844</v>
      </c>
      <c r="CK83">
        <v>130.13214111328119</v>
      </c>
      <c r="CL83">
        <v>116.5228805541992</v>
      </c>
      <c r="CM83">
        <v>89.175025939941406</v>
      </c>
      <c r="CN83">
        <v>91.443107604980483</v>
      </c>
      <c r="CO83">
        <v>96.838249206542955</v>
      </c>
      <c r="CP83">
        <v>94.080734252929673</v>
      </c>
      <c r="CQ83">
        <v>49.429203033447273</v>
      </c>
      <c r="CR83">
        <v>139.1597595214844</v>
      </c>
      <c r="CS83">
        <v>234.14634704589841</v>
      </c>
      <c r="CT83">
        <v>80.0625</v>
      </c>
      <c r="CU83">
        <v>42.473232269287109</v>
      </c>
      <c r="CV83">
        <v>77.438446044921875</v>
      </c>
      <c r="CW83">
        <v>143.8686218261719</v>
      </c>
      <c r="CX83">
        <v>214.87278747558591</v>
      </c>
      <c r="CY83">
        <v>65.025527954101563</v>
      </c>
      <c r="CZ83">
        <v>141.28999328613281</v>
      </c>
      <c r="DA83">
        <v>78.888229370117188</v>
      </c>
      <c r="DB83">
        <v>19107.650390625</v>
      </c>
      <c r="DC83">
        <v>14.310000419616699</v>
      </c>
      <c r="DD83">
        <v>0.5034624402618475</v>
      </c>
      <c r="DE83">
        <v>0.73533852691369117</v>
      </c>
      <c r="DF83">
        <v>2.0505409414639915</v>
      </c>
      <c r="DG83">
        <v>1.7212518592624633</v>
      </c>
      <c r="DH83">
        <v>1.2418597617529312</v>
      </c>
      <c r="DI83">
        <v>9.1061329135787905E-2</v>
      </c>
      <c r="DJ83">
        <v>2.6838131144491606</v>
      </c>
      <c r="DK83">
        <v>2.9245445376536883</v>
      </c>
      <c r="DL83">
        <v>0.391053719863385</v>
      </c>
      <c r="DM83">
        <v>2.6135674951685899</v>
      </c>
      <c r="DN83">
        <v>0.10856082080325191</v>
      </c>
      <c r="DO83">
        <v>301.36956787109375</v>
      </c>
      <c r="DP83">
        <v>729.05120468139648</v>
      </c>
    </row>
    <row r="84" spans="1:120" x14ac:dyDescent="0.25">
      <c r="A84" s="1">
        <v>45609</v>
      </c>
      <c r="B84">
        <v>38.739185333251953</v>
      </c>
      <c r="C84">
        <v>55.840000152587891</v>
      </c>
      <c r="D84">
        <v>42.183204650878913</v>
      </c>
      <c r="E84">
        <v>44.867439270019531</v>
      </c>
      <c r="F84">
        <v>64.28955078125</v>
      </c>
      <c r="G84">
        <v>14.80000019073486</v>
      </c>
      <c r="H84">
        <v>40.317844390869141</v>
      </c>
      <c r="I84">
        <v>25.639999389648441</v>
      </c>
      <c r="J84">
        <v>20.83754920959473</v>
      </c>
      <c r="K84">
        <v>437.45932006835938</v>
      </c>
      <c r="L84">
        <v>77.792831420898438</v>
      </c>
      <c r="M84">
        <v>37.764083862304688</v>
      </c>
      <c r="N84">
        <v>25.0579833984375</v>
      </c>
      <c r="O84">
        <v>35.147369384765618</v>
      </c>
      <c r="P84">
        <v>59.520587921142578</v>
      </c>
      <c r="Q84">
        <v>237.6300048828125</v>
      </c>
      <c r="R84">
        <v>124.5066299438477</v>
      </c>
      <c r="S84">
        <v>148.0511169433594</v>
      </c>
      <c r="T84">
        <v>143.73504638671881</v>
      </c>
      <c r="U84">
        <v>29.501029968261719</v>
      </c>
      <c r="V84">
        <v>92.136627197265625</v>
      </c>
      <c r="W84">
        <v>104.4199981689453</v>
      </c>
      <c r="X84">
        <v>54.103626251220703</v>
      </c>
      <c r="Y84">
        <v>59.941867828369141</v>
      </c>
      <c r="Z84">
        <v>65.173736572265625</v>
      </c>
      <c r="AA84">
        <v>129.95220947265619</v>
      </c>
      <c r="AB84">
        <v>95.68994140625</v>
      </c>
      <c r="AC84">
        <v>122.1319961547852</v>
      </c>
      <c r="AD84">
        <v>46.115108489990227</v>
      </c>
      <c r="AE84">
        <v>117.9553604125977</v>
      </c>
      <c r="AF84">
        <v>200.38130187988281</v>
      </c>
      <c r="AG84">
        <v>100.86264801025391</v>
      </c>
      <c r="AH84">
        <v>194.13917541503909</v>
      </c>
      <c r="AI84">
        <v>397.96490478515619</v>
      </c>
      <c r="AJ84">
        <v>234.41401672363281</v>
      </c>
      <c r="AK84">
        <v>175.1349182128906</v>
      </c>
      <c r="AL84">
        <v>303.85565185546881</v>
      </c>
      <c r="AM84">
        <v>73.267501831054688</v>
      </c>
      <c r="AN84">
        <v>24.389999389648441</v>
      </c>
      <c r="AO84">
        <v>68.491653442382813</v>
      </c>
      <c r="AP84">
        <v>120.2303009033203</v>
      </c>
      <c r="AQ84">
        <v>65.301605224609375</v>
      </c>
      <c r="AR84">
        <v>58.92034912109375</v>
      </c>
      <c r="AS84">
        <v>65.741554260253906</v>
      </c>
      <c r="AT84">
        <v>339.86129760742188</v>
      </c>
      <c r="AU84">
        <v>130.23292541503909</v>
      </c>
      <c r="AV84">
        <v>211.23612976074219</v>
      </c>
      <c r="AW84">
        <v>83.856109619140625</v>
      </c>
      <c r="AX84">
        <v>288.7889404296875</v>
      </c>
      <c r="AY84">
        <v>291.57659912109381</v>
      </c>
      <c r="AZ84">
        <v>11.75449848175049</v>
      </c>
      <c r="BA84">
        <v>71.199996948242188</v>
      </c>
      <c r="BB84">
        <v>47.476707458496087</v>
      </c>
      <c r="BC84">
        <v>51.266700744628913</v>
      </c>
      <c r="BD84">
        <v>19.555007934570309</v>
      </c>
      <c r="BE84">
        <v>52.680000305175781</v>
      </c>
      <c r="BF84">
        <v>70.772102355957031</v>
      </c>
      <c r="BG84">
        <v>41.087631225585938</v>
      </c>
      <c r="BH84">
        <v>87.244026184082031</v>
      </c>
      <c r="BI84">
        <v>46.840000152587891</v>
      </c>
      <c r="BJ84">
        <v>122.6498336791992</v>
      </c>
      <c r="BK84">
        <v>55.51220703125</v>
      </c>
      <c r="BL84">
        <v>67.096855163574219</v>
      </c>
      <c r="BM84">
        <v>31.04459190368652</v>
      </c>
      <c r="BN84">
        <v>29.156553268432621</v>
      </c>
      <c r="BO84">
        <v>511.42532348632813</v>
      </c>
      <c r="BP84">
        <v>93.533073425292955</v>
      </c>
      <c r="BQ84">
        <v>183.07286071777341</v>
      </c>
      <c r="BR84">
        <v>56.563262939453118</v>
      </c>
      <c r="BS84">
        <v>183.06526184082031</v>
      </c>
      <c r="BT84">
        <v>80.987815856933594</v>
      </c>
      <c r="BU84">
        <v>33.80908203125</v>
      </c>
      <c r="BV84">
        <v>119.94000244140619</v>
      </c>
      <c r="BW84">
        <v>66.481033325195313</v>
      </c>
      <c r="BX84">
        <v>246.53729248046881</v>
      </c>
      <c r="BY84">
        <v>41.450000762939453</v>
      </c>
      <c r="BZ84">
        <v>90.623939514160156</v>
      </c>
      <c r="CA84">
        <v>72.953620910644531</v>
      </c>
      <c r="CB84">
        <v>595.18682861328125</v>
      </c>
      <c r="CC84">
        <v>34.668601989746087</v>
      </c>
      <c r="CD84">
        <v>88.547264099121094</v>
      </c>
      <c r="CE84">
        <v>29.364677429199219</v>
      </c>
      <c r="CF84">
        <v>92.71352386474608</v>
      </c>
      <c r="CG84">
        <v>70.730003356933594</v>
      </c>
      <c r="CH84">
        <v>28.69502067565918</v>
      </c>
      <c r="CI84">
        <v>75.188072204589844</v>
      </c>
      <c r="CJ84">
        <v>93.693496704101563</v>
      </c>
      <c r="CK84">
        <v>130.84666442871091</v>
      </c>
      <c r="CL84">
        <v>116.2533340454102</v>
      </c>
      <c r="CM84">
        <v>90.954536437988281</v>
      </c>
      <c r="CN84">
        <v>92.199165344238281</v>
      </c>
      <c r="CO84">
        <v>96.947967529296875</v>
      </c>
      <c r="CP84">
        <v>93.723724365234375</v>
      </c>
      <c r="CQ84">
        <v>49.558650970458977</v>
      </c>
      <c r="CR84">
        <v>141.5477294921875</v>
      </c>
      <c r="CS84">
        <v>234.9450378417969</v>
      </c>
      <c r="CT84">
        <v>80.261001586914063</v>
      </c>
      <c r="CU84">
        <v>42.859081268310547</v>
      </c>
      <c r="CV84">
        <v>77.706222534179688</v>
      </c>
      <c r="CW84">
        <v>146.16819763183591</v>
      </c>
      <c r="CX84">
        <v>217.96693420410159</v>
      </c>
      <c r="CY84">
        <v>65.754692077636719</v>
      </c>
      <c r="CZ84">
        <v>140.43548583984381</v>
      </c>
      <c r="DA84">
        <v>79.057044982910156</v>
      </c>
      <c r="DB84">
        <v>19230.720703125</v>
      </c>
      <c r="DC84">
        <v>14.02000045776367</v>
      </c>
      <c r="DD84">
        <v>0.50335359169746952</v>
      </c>
      <c r="DE84">
        <v>0.73634716789008914</v>
      </c>
      <c r="DF84">
        <v>2.0498948959393162</v>
      </c>
      <c r="DG84">
        <v>1.7349804079966955</v>
      </c>
      <c r="DH84">
        <v>1.2422130441634787</v>
      </c>
      <c r="DI84">
        <v>9.3819280716760559E-2</v>
      </c>
      <c r="DJ84">
        <v>2.715726565760169</v>
      </c>
      <c r="DK84">
        <v>2.927262720330952</v>
      </c>
      <c r="DL84">
        <v>0.39384946953512273</v>
      </c>
      <c r="DM84">
        <v>2.6096418899008715</v>
      </c>
      <c r="DN84">
        <v>0.10789882953666914</v>
      </c>
      <c r="DO84">
        <v>304.13542175292969</v>
      </c>
      <c r="DP84">
        <v>736.2175178527832</v>
      </c>
    </row>
    <row r="85" spans="1:120" x14ac:dyDescent="0.25">
      <c r="A85" s="1">
        <v>45608</v>
      </c>
      <c r="B85">
        <v>38.759178161621087</v>
      </c>
      <c r="C85">
        <v>56.810001373291023</v>
      </c>
      <c r="D85">
        <v>42.027618408203118</v>
      </c>
      <c r="E85">
        <v>46.568393707275391</v>
      </c>
      <c r="F85">
        <v>64.529251098632813</v>
      </c>
      <c r="G85">
        <v>15.090999603271481</v>
      </c>
      <c r="H85">
        <v>41.363525390625</v>
      </c>
      <c r="I85">
        <v>26.059999465942379</v>
      </c>
      <c r="J85">
        <v>20.904001235961911</v>
      </c>
      <c r="K85">
        <v>437.04156494140619</v>
      </c>
      <c r="L85">
        <v>79.097183227539063</v>
      </c>
      <c r="M85">
        <v>37.937286376953118</v>
      </c>
      <c r="N85">
        <v>24.97837066650391</v>
      </c>
      <c r="O85">
        <v>35.690986633300781</v>
      </c>
      <c r="P85">
        <v>59.854698181152337</v>
      </c>
      <c r="Q85">
        <v>240.05000305175781</v>
      </c>
      <c r="R85">
        <v>124.6163864135742</v>
      </c>
      <c r="S85">
        <v>148.96844482421881</v>
      </c>
      <c r="T85">
        <v>144.29478454589841</v>
      </c>
      <c r="U85">
        <v>29.540534973144531</v>
      </c>
      <c r="V85">
        <v>92.195877075195327</v>
      </c>
      <c r="W85">
        <v>104.0899963378906</v>
      </c>
      <c r="X85">
        <v>54.652442932128913</v>
      </c>
      <c r="Y85">
        <v>60.331161499023438</v>
      </c>
      <c r="Z85">
        <v>65.542228698730469</v>
      </c>
      <c r="AA85">
        <v>130.4795837402344</v>
      </c>
      <c r="AB85">
        <v>96.248710632324219</v>
      </c>
      <c r="AC85">
        <v>123.1723098754883</v>
      </c>
      <c r="AD85">
        <v>46.255001068115227</v>
      </c>
      <c r="AE85">
        <v>117.975341796875</v>
      </c>
      <c r="AF85">
        <v>199.9735107421875</v>
      </c>
      <c r="AG85">
        <v>100.95253753662109</v>
      </c>
      <c r="AH85">
        <v>193.9899597167969</v>
      </c>
      <c r="AI85">
        <v>398.38449096679688</v>
      </c>
      <c r="AJ85">
        <v>236.75706481933591</v>
      </c>
      <c r="AK85">
        <v>176.7071533203125</v>
      </c>
      <c r="AL85">
        <v>307.09451293945313</v>
      </c>
      <c r="AM85">
        <v>72.958221435546875</v>
      </c>
      <c r="AN85">
        <v>24.719999313354489</v>
      </c>
      <c r="AO85">
        <v>68.501594543457031</v>
      </c>
      <c r="AP85">
        <v>120.1806259155273</v>
      </c>
      <c r="AQ85">
        <v>65.798194885253906</v>
      </c>
      <c r="AR85">
        <v>59.039722442626953</v>
      </c>
      <c r="AS85">
        <v>66.148773193359375</v>
      </c>
      <c r="AT85">
        <v>340.08099365234381</v>
      </c>
      <c r="AU85">
        <v>129.95454406738281</v>
      </c>
      <c r="AV85">
        <v>211.7742614746094</v>
      </c>
      <c r="AW85">
        <v>84.214340209960938</v>
      </c>
      <c r="AX85">
        <v>288.44979858398438</v>
      </c>
      <c r="AY85">
        <v>295.86666870117188</v>
      </c>
      <c r="AZ85">
        <v>11.72461414337158</v>
      </c>
      <c r="BA85">
        <v>70.989997863769531</v>
      </c>
      <c r="BB85">
        <v>47.656055450439453</v>
      </c>
      <c r="BC85">
        <v>51.336898803710938</v>
      </c>
      <c r="BD85">
        <v>19.545112609863281</v>
      </c>
      <c r="BE85">
        <v>52.810001373291023</v>
      </c>
      <c r="BF85">
        <v>70.782081604003906</v>
      </c>
      <c r="BG85">
        <v>41.097621917724609</v>
      </c>
      <c r="BH85">
        <v>87.772598266601563</v>
      </c>
      <c r="BI85">
        <v>46.639999389648438</v>
      </c>
      <c r="BJ85">
        <v>123.1085968017578</v>
      </c>
      <c r="BK85">
        <v>56.731594085693359</v>
      </c>
      <c r="BL85">
        <v>68.344474792480469</v>
      </c>
      <c r="BM85">
        <v>30.786466598510739</v>
      </c>
      <c r="BN85">
        <v>29.424409866333011</v>
      </c>
      <c r="BO85">
        <v>512.084228515625</v>
      </c>
      <c r="BP85">
        <v>93.4632568359375</v>
      </c>
      <c r="BQ85">
        <v>183.52153015136719</v>
      </c>
      <c r="BR85">
        <v>56.911376953125</v>
      </c>
      <c r="BS85">
        <v>182.9656066894531</v>
      </c>
      <c r="BT85">
        <v>80.869369506835938</v>
      </c>
      <c r="BU85">
        <v>34.747138977050781</v>
      </c>
      <c r="BV85">
        <v>119.3300018310547</v>
      </c>
      <c r="BW85">
        <v>67.572463989257813</v>
      </c>
      <c r="BX85">
        <v>250.7486267089844</v>
      </c>
      <c r="BY85">
        <v>41.75</v>
      </c>
      <c r="BZ85">
        <v>91.003456115722656</v>
      </c>
      <c r="CA85">
        <v>72.834304809570313</v>
      </c>
      <c r="CB85">
        <v>594.8978271484375</v>
      </c>
      <c r="CC85">
        <v>34.5491943359375</v>
      </c>
      <c r="CD85">
        <v>89.395271301269531</v>
      </c>
      <c r="CE85">
        <v>29.909910202026371</v>
      </c>
      <c r="CF85">
        <v>92.71352386474608</v>
      </c>
      <c r="CG85">
        <v>70.69000244140625</v>
      </c>
      <c r="CH85">
        <v>28.53236198425293</v>
      </c>
      <c r="CI85">
        <v>75.787521362304688</v>
      </c>
      <c r="CJ85">
        <v>93.178482055664063</v>
      </c>
      <c r="CK85">
        <v>130.74742126464841</v>
      </c>
      <c r="CL85">
        <v>115.9638290405273</v>
      </c>
      <c r="CM85">
        <v>92.504096984863281</v>
      </c>
      <c r="CN85">
        <v>91.980308532714844</v>
      </c>
      <c r="CO85">
        <v>96.908073425292955</v>
      </c>
      <c r="CP85">
        <v>92.999794006347656</v>
      </c>
      <c r="CQ85">
        <v>49.528778076171882</v>
      </c>
      <c r="CR85">
        <v>141.24925231933591</v>
      </c>
      <c r="CS85">
        <v>235.76368713378909</v>
      </c>
      <c r="CT85">
        <v>80.022804260253906</v>
      </c>
      <c r="CU85">
        <v>42.522697448730469</v>
      </c>
      <c r="CV85">
        <v>77.845069885253906</v>
      </c>
      <c r="CW85">
        <v>146.55644226074219</v>
      </c>
      <c r="CX85">
        <v>216.12042236328119</v>
      </c>
      <c r="CY85">
        <v>66.803489685058594</v>
      </c>
      <c r="CZ85">
        <v>139.8492736816406</v>
      </c>
      <c r="DA85">
        <v>79.027252197265625</v>
      </c>
      <c r="DB85">
        <v>19281.400390625</v>
      </c>
      <c r="DC85">
        <v>14.710000038146971</v>
      </c>
      <c r="DD85">
        <v>0.50482955048367617</v>
      </c>
      <c r="DE85">
        <v>0.73765341575538135</v>
      </c>
      <c r="DF85">
        <v>2.0536345878332702</v>
      </c>
      <c r="DG85">
        <v>1.7378725601605431</v>
      </c>
      <c r="DH85">
        <v>1.2494587042967829</v>
      </c>
      <c r="DI85">
        <v>9.5495392285431774E-2</v>
      </c>
      <c r="DJ85">
        <v>2.7007354261218373</v>
      </c>
      <c r="DK85">
        <v>2.9462062634924342</v>
      </c>
      <c r="DL85">
        <v>0.39797937396106986</v>
      </c>
      <c r="DM85">
        <v>2.6169226793332303</v>
      </c>
      <c r="DN85">
        <v>0.1085607129124823</v>
      </c>
      <c r="DO85">
        <v>304.42431640625</v>
      </c>
      <c r="DP85">
        <v>734.64244842529297</v>
      </c>
    </row>
    <row r="86" spans="1:120" x14ac:dyDescent="0.25">
      <c r="A86" s="1">
        <v>45607</v>
      </c>
      <c r="B86">
        <v>38.939128875732422</v>
      </c>
      <c r="C86">
        <v>57.849998474121087</v>
      </c>
      <c r="D86">
        <v>42.980583190917969</v>
      </c>
      <c r="E86">
        <v>46.832988739013672</v>
      </c>
      <c r="F86">
        <v>64.469329833984375</v>
      </c>
      <c r="G86">
        <v>15.739999771118161</v>
      </c>
      <c r="H86">
        <v>42.705150604248047</v>
      </c>
      <c r="I86">
        <v>26.680000305175781</v>
      </c>
      <c r="J86">
        <v>21.017917633056641</v>
      </c>
      <c r="K86">
        <v>440.64224243164063</v>
      </c>
      <c r="L86">
        <v>80.521011352539063</v>
      </c>
      <c r="M86">
        <v>38.1224365234375</v>
      </c>
      <c r="N86">
        <v>25.247062683105469</v>
      </c>
      <c r="O86">
        <v>36.303794860839837</v>
      </c>
      <c r="P86">
        <v>60.689971923828118</v>
      </c>
      <c r="Q86">
        <v>242.13999938964841</v>
      </c>
      <c r="R86">
        <v>127.5000534057617</v>
      </c>
      <c r="S86">
        <v>150.07524108886719</v>
      </c>
      <c r="T86">
        <v>147.65327453613281</v>
      </c>
      <c r="U86">
        <v>30.65657806396484</v>
      </c>
      <c r="V86">
        <v>92.778587341308594</v>
      </c>
      <c r="W86">
        <v>103.5899963378906</v>
      </c>
      <c r="X86">
        <v>55.590423583984382</v>
      </c>
      <c r="Y86">
        <v>60.311199188232422</v>
      </c>
      <c r="Z86">
        <v>66.2393798828125</v>
      </c>
      <c r="AA86">
        <v>132.08158874511719</v>
      </c>
      <c r="AB86">
        <v>97.236541748046875</v>
      </c>
      <c r="AC86">
        <v>125.0943984985352</v>
      </c>
      <c r="AD86">
        <v>46.684677124023438</v>
      </c>
      <c r="AE86">
        <v>121.391731262207</v>
      </c>
      <c r="AF86">
        <v>201.49525451660159</v>
      </c>
      <c r="AG86">
        <v>100.8926086425781</v>
      </c>
      <c r="AH86">
        <v>195.43251037597659</v>
      </c>
      <c r="AI86">
        <v>398.0748291015625</v>
      </c>
      <c r="AJ86">
        <v>240.9844970703125</v>
      </c>
      <c r="AK86">
        <v>179.87152099609381</v>
      </c>
      <c r="AL86">
        <v>312.5457763671875</v>
      </c>
      <c r="AM86">
        <v>73.716438293457031</v>
      </c>
      <c r="AN86">
        <v>25.010000228881839</v>
      </c>
      <c r="AO86">
        <v>68.919296264648438</v>
      </c>
      <c r="AP86">
        <v>120.0912322998047</v>
      </c>
      <c r="AQ86">
        <v>66.205406188964844</v>
      </c>
      <c r="AR86">
        <v>58.960140228271477</v>
      </c>
      <c r="AS86">
        <v>66.536125183105469</v>
      </c>
      <c r="AT86">
        <v>339.60165405273438</v>
      </c>
      <c r="AU86">
        <v>130.99845886230469</v>
      </c>
      <c r="AV86">
        <v>212.86048889160159</v>
      </c>
      <c r="AW86">
        <v>85.557716369628906</v>
      </c>
      <c r="AX86">
        <v>288.83880615234381</v>
      </c>
      <c r="AY86">
        <v>298.59933471679688</v>
      </c>
      <c r="AZ86">
        <v>12.20276355743408</v>
      </c>
      <c r="BA86">
        <v>72.239997863769531</v>
      </c>
      <c r="BB86">
        <v>47.835395812988281</v>
      </c>
      <c r="BC86">
        <v>51.332000732421882</v>
      </c>
      <c r="BD86">
        <v>20.406087875366211</v>
      </c>
      <c r="BE86">
        <v>53.060001373291023</v>
      </c>
      <c r="BF86">
        <v>71.511077880859375</v>
      </c>
      <c r="BG86">
        <v>41.537059783935547</v>
      </c>
      <c r="BH86">
        <v>89.11895751953125</v>
      </c>
      <c r="BI86">
        <v>46.189998626708977</v>
      </c>
      <c r="BJ86">
        <v>124.16574859619141</v>
      </c>
      <c r="BK86">
        <v>57.45123291015625</v>
      </c>
      <c r="BL86">
        <v>69.62158203125</v>
      </c>
      <c r="BM86">
        <v>31.08430290222168</v>
      </c>
      <c r="BN86">
        <v>29.712106704711911</v>
      </c>
      <c r="BO86">
        <v>513.01275634765625</v>
      </c>
      <c r="BP86">
        <v>93.932022094726563</v>
      </c>
      <c r="BQ86">
        <v>183.70098876953119</v>
      </c>
      <c r="BR86">
        <v>57.935821533203118</v>
      </c>
      <c r="BS86">
        <v>184.37066650390619</v>
      </c>
      <c r="BT86">
        <v>80.948333740234375</v>
      </c>
      <c r="BU86">
        <v>35.147769927978523</v>
      </c>
      <c r="BV86">
        <v>119.26999664306641</v>
      </c>
      <c r="BW86">
        <v>69.359329223632813</v>
      </c>
      <c r="BX86">
        <v>252.4112548828125</v>
      </c>
      <c r="BY86">
        <v>42.599998474121087</v>
      </c>
      <c r="BZ86">
        <v>92.311775207519517</v>
      </c>
      <c r="CA86">
        <v>73.053054809570313</v>
      </c>
      <c r="CB86">
        <v>596.75152587890625</v>
      </c>
      <c r="CC86">
        <v>35.962207794189453</v>
      </c>
      <c r="CD86">
        <v>90.756011962890625</v>
      </c>
      <c r="CE86">
        <v>29.71518516540527</v>
      </c>
      <c r="CF86">
        <v>92.912605285644517</v>
      </c>
      <c r="CG86">
        <v>70.94000244140625</v>
      </c>
      <c r="CH86">
        <v>28.407976150512699</v>
      </c>
      <c r="CI86">
        <v>76.888168334960938</v>
      </c>
      <c r="CJ86">
        <v>94.485832214355483</v>
      </c>
      <c r="CK86">
        <v>131.7894287109375</v>
      </c>
      <c r="CL86">
        <v>119.05859375</v>
      </c>
      <c r="CM86">
        <v>93.343864440917955</v>
      </c>
      <c r="CN86">
        <v>93.572006225585938</v>
      </c>
      <c r="CO86">
        <v>96.469215393066406</v>
      </c>
      <c r="CP86">
        <v>93.495635986328125</v>
      </c>
      <c r="CQ86">
        <v>49.678138732910163</v>
      </c>
      <c r="CR86">
        <v>142.47308349609381</v>
      </c>
      <c r="CS86">
        <v>235.46418762207031</v>
      </c>
      <c r="CT86">
        <v>79.933486938476563</v>
      </c>
      <c r="CU86">
        <v>43.066844940185547</v>
      </c>
      <c r="CV86">
        <v>78.747596740722656</v>
      </c>
      <c r="CW86">
        <v>148.6270751953125</v>
      </c>
      <c r="CX86">
        <v>219.0448913574219</v>
      </c>
      <c r="CY86">
        <v>68.531509399414063</v>
      </c>
      <c r="CZ86">
        <v>141.22044372558591</v>
      </c>
      <c r="DA86">
        <v>79.682670593261719</v>
      </c>
      <c r="DB86">
        <v>19298.759765625</v>
      </c>
      <c r="DC86">
        <v>14.97000026702881</v>
      </c>
      <c r="DD86">
        <v>0.50071952753738602</v>
      </c>
      <c r="DE86">
        <v>0.73618543410836679</v>
      </c>
      <c r="DF86">
        <v>2.0368915506214345</v>
      </c>
      <c r="DG86">
        <v>1.7376056789666827</v>
      </c>
      <c r="DH86">
        <v>1.2636264896540128</v>
      </c>
      <c r="DI86">
        <v>9.6941517474829375E-2</v>
      </c>
      <c r="DJ86">
        <v>2.7403394965869188</v>
      </c>
      <c r="DK86">
        <v>2.9457514821454378</v>
      </c>
      <c r="DL86">
        <v>0.40382719879163487</v>
      </c>
      <c r="DM86">
        <v>2.5924095367388791</v>
      </c>
      <c r="DN86">
        <v>0.11018419250196944</v>
      </c>
      <c r="DO86">
        <v>307.30815887451172</v>
      </c>
      <c r="DP86">
        <v>740.23230743408203</v>
      </c>
    </row>
    <row r="87" spans="1:120" x14ac:dyDescent="0.25">
      <c r="A87" s="1">
        <v>45604</v>
      </c>
      <c r="B87">
        <v>38.759178161621087</v>
      </c>
      <c r="C87">
        <v>54.069999694824219</v>
      </c>
      <c r="D87">
        <v>42.620792388916023</v>
      </c>
      <c r="E87">
        <v>43.034187316894531</v>
      </c>
      <c r="F87">
        <v>63.650348663330078</v>
      </c>
      <c r="G87">
        <v>15.72000026702881</v>
      </c>
      <c r="H87">
        <v>43.523937225341797</v>
      </c>
      <c r="I87">
        <v>27.110000610351559</v>
      </c>
      <c r="J87">
        <v>21.359674453735352</v>
      </c>
      <c r="K87">
        <v>437.75772094726563</v>
      </c>
      <c r="L87">
        <v>80.043083190917969</v>
      </c>
      <c r="M87">
        <v>37.612781524658203</v>
      </c>
      <c r="N87">
        <v>24.858951568603519</v>
      </c>
      <c r="O87">
        <v>38.567222595214837</v>
      </c>
      <c r="P87">
        <v>60.562225341796882</v>
      </c>
      <c r="Q87">
        <v>247.96000671386719</v>
      </c>
      <c r="R87">
        <v>126.3026885986328</v>
      </c>
      <c r="S87">
        <v>145.51844787597659</v>
      </c>
      <c r="T87">
        <v>148.78276062011719</v>
      </c>
      <c r="U87">
        <v>30.004730224609379</v>
      </c>
      <c r="V87">
        <v>93.035362243652344</v>
      </c>
      <c r="W87">
        <v>101.2399978637695</v>
      </c>
      <c r="X87">
        <v>54.622509002685547</v>
      </c>
      <c r="Y87">
        <v>60.031703948974609</v>
      </c>
      <c r="Z87">
        <v>65.6617431640625</v>
      </c>
      <c r="AA87">
        <v>130.78804016113281</v>
      </c>
      <c r="AB87">
        <v>96.508148193359375</v>
      </c>
      <c r="AC87">
        <v>123.1029586791992</v>
      </c>
      <c r="AD87">
        <v>46.374908447265618</v>
      </c>
      <c r="AE87">
        <v>120.96218109130859</v>
      </c>
      <c r="AF87">
        <v>200.72941589355469</v>
      </c>
      <c r="AG87">
        <v>101.0124588012695</v>
      </c>
      <c r="AH87">
        <v>194.3481140136719</v>
      </c>
      <c r="AI87">
        <v>398.22467041015619</v>
      </c>
      <c r="AJ87">
        <v>237.41510009765619</v>
      </c>
      <c r="AK87">
        <v>176.92607116699219</v>
      </c>
      <c r="AL87">
        <v>308.649169921875</v>
      </c>
      <c r="AM87">
        <v>73.008110046386719</v>
      </c>
      <c r="AN87">
        <v>24.45000076293945</v>
      </c>
      <c r="AO87">
        <v>67.328079223632813</v>
      </c>
      <c r="AP87">
        <v>119.4853134155273</v>
      </c>
      <c r="AQ87">
        <v>64.328285217285156</v>
      </c>
      <c r="AR87">
        <v>58.323486328125</v>
      </c>
      <c r="AS87">
        <v>64.539749145507813</v>
      </c>
      <c r="AT87">
        <v>339.38198852539063</v>
      </c>
      <c r="AU87">
        <v>130.70021057128909</v>
      </c>
      <c r="AV87">
        <v>213.09965515136719</v>
      </c>
      <c r="AW87">
        <v>85.886093139648438</v>
      </c>
      <c r="AX87">
        <v>289.15798950195313</v>
      </c>
      <c r="AY87">
        <v>292.0467529296875</v>
      </c>
      <c r="AZ87">
        <v>12.152956008911129</v>
      </c>
      <c r="BA87">
        <v>71.949996948242188</v>
      </c>
      <c r="BB87">
        <v>47.984851837158203</v>
      </c>
      <c r="BC87">
        <v>50.981601715087891</v>
      </c>
      <c r="BD87">
        <v>19.891481399536129</v>
      </c>
      <c r="BE87">
        <v>52.419998168945313</v>
      </c>
      <c r="BF87">
        <v>71.201507568359375</v>
      </c>
      <c r="BG87">
        <v>41.227451324462891</v>
      </c>
      <c r="BH87">
        <v>89.368278503417969</v>
      </c>
      <c r="BI87">
        <v>45.479999542236328</v>
      </c>
      <c r="BJ87">
        <v>122.79942321777339</v>
      </c>
      <c r="BK87">
        <v>58.740589141845703</v>
      </c>
      <c r="BL87">
        <v>68.688308715820313</v>
      </c>
      <c r="BM87">
        <v>30.6772575378418</v>
      </c>
      <c r="BN87">
        <v>29.146633148193359</v>
      </c>
      <c r="BO87">
        <v>513.31231689453125</v>
      </c>
      <c r="BP87">
        <v>93.732551574707045</v>
      </c>
      <c r="BQ87">
        <v>183.8704833984375</v>
      </c>
      <c r="BR87">
        <v>57.687168121337891</v>
      </c>
      <c r="BS87">
        <v>183.4538879394531</v>
      </c>
      <c r="BT87">
        <v>81.007553100585938</v>
      </c>
      <c r="BU87">
        <v>36.760047912597663</v>
      </c>
      <c r="BV87">
        <v>117.6800003051758</v>
      </c>
      <c r="BW87">
        <v>70.083732604980469</v>
      </c>
      <c r="BX87">
        <v>258.19561767578119</v>
      </c>
      <c r="BY87">
        <v>42.169998168945313</v>
      </c>
      <c r="BZ87">
        <v>92.032135009765625</v>
      </c>
      <c r="CA87">
        <v>72.734870910644531</v>
      </c>
      <c r="CB87">
        <v>596.1834716796875</v>
      </c>
      <c r="CC87">
        <v>35.862701416015618</v>
      </c>
      <c r="CD87">
        <v>91.199737548828125</v>
      </c>
      <c r="CE87">
        <v>30.182527542114261</v>
      </c>
      <c r="CF87">
        <v>93.042015075683594</v>
      </c>
      <c r="CG87">
        <v>73.129997253417969</v>
      </c>
      <c r="CH87">
        <v>28.245317459106449</v>
      </c>
      <c r="CI87">
        <v>77.006095886230469</v>
      </c>
      <c r="CJ87">
        <v>94.961227416992202</v>
      </c>
      <c r="CK87">
        <v>131.49171447753909</v>
      </c>
      <c r="CL87">
        <v>118.54945373535161</v>
      </c>
      <c r="CM87">
        <v>92.564079284667955</v>
      </c>
      <c r="CN87">
        <v>93.97988128662108</v>
      </c>
      <c r="CO87">
        <v>95.930610656738281</v>
      </c>
      <c r="CP87">
        <v>92.970046997070327</v>
      </c>
      <c r="CQ87">
        <v>48.981113433837891</v>
      </c>
      <c r="CR87">
        <v>141.37858581542969</v>
      </c>
      <c r="CS87">
        <v>236.77204895019531</v>
      </c>
      <c r="CT87">
        <v>80.211372375488281</v>
      </c>
      <c r="CU87">
        <v>43.442802429199219</v>
      </c>
      <c r="CV87">
        <v>78.529403686523438</v>
      </c>
      <c r="CW87">
        <v>149.50309753417969</v>
      </c>
      <c r="CX87">
        <v>214.71308898925781</v>
      </c>
      <c r="CY87">
        <v>69.190750122070313</v>
      </c>
      <c r="CZ87">
        <v>139.1338806152344</v>
      </c>
      <c r="DA87">
        <v>78.610176086425781</v>
      </c>
      <c r="DB87">
        <v>19286.779296875</v>
      </c>
      <c r="DC87">
        <v>14.939999580383301</v>
      </c>
      <c r="DD87">
        <v>0.50322698520099141</v>
      </c>
      <c r="DE87">
        <v>0.73789734959297426</v>
      </c>
      <c r="DF87">
        <v>2.0490277069637122</v>
      </c>
      <c r="DG87">
        <v>1.7445092624622607</v>
      </c>
      <c r="DH87">
        <v>1.2653096631301919</v>
      </c>
      <c r="DI87">
        <v>9.0693557039559294E-2</v>
      </c>
      <c r="DJ87">
        <v>2.6768409843947736</v>
      </c>
      <c r="DK87">
        <v>2.9518513639413837</v>
      </c>
      <c r="DL87">
        <v>0.39822489447545872</v>
      </c>
      <c r="DM87">
        <v>2.5966445428202136</v>
      </c>
      <c r="DN87">
        <v>0.10933214984799978</v>
      </c>
      <c r="DO87">
        <v>308.24387359619141</v>
      </c>
      <c r="DP87">
        <v>735.8247184753418</v>
      </c>
    </row>
    <row r="88" spans="1:120" x14ac:dyDescent="0.25">
      <c r="A88" s="1">
        <v>45603</v>
      </c>
      <c r="B88">
        <v>39.079090118408203</v>
      </c>
      <c r="C88">
        <v>52.689998626708977</v>
      </c>
      <c r="D88">
        <v>42.786098480224609</v>
      </c>
      <c r="E88">
        <v>42.590049743652337</v>
      </c>
      <c r="F88">
        <v>63.720264434814453</v>
      </c>
      <c r="G88">
        <v>15.80000019073486</v>
      </c>
      <c r="H88">
        <v>45.832321166992188</v>
      </c>
      <c r="I88">
        <v>27.840000152587891</v>
      </c>
      <c r="J88">
        <v>21.691936492919918</v>
      </c>
      <c r="K88">
        <v>435.05227661132813</v>
      </c>
      <c r="L88">
        <v>79.963424682617188</v>
      </c>
      <c r="M88">
        <v>37.541110992431641</v>
      </c>
      <c r="N88">
        <v>24.789291381835941</v>
      </c>
      <c r="O88">
        <v>39.11083984375</v>
      </c>
      <c r="P88">
        <v>60.483608245849609</v>
      </c>
      <c r="Q88">
        <v>249.6499938964844</v>
      </c>
      <c r="R88">
        <v>126.0332717895508</v>
      </c>
      <c r="S88">
        <v>143.5142517089844</v>
      </c>
      <c r="T88">
        <v>147.95314025878909</v>
      </c>
      <c r="U88">
        <v>30.222013473510739</v>
      </c>
      <c r="V88">
        <v>92.837844848632798</v>
      </c>
      <c r="W88">
        <v>100.1600036621094</v>
      </c>
      <c r="X88">
        <v>54.582595825195313</v>
      </c>
      <c r="Y88">
        <v>59.442768096923828</v>
      </c>
      <c r="Z88">
        <v>65.343040466308594</v>
      </c>
      <c r="AA88">
        <v>130.09150695800781</v>
      </c>
      <c r="AB88">
        <v>96.019218444824219</v>
      </c>
      <c r="AC88">
        <v>122.3896026611328</v>
      </c>
      <c r="AD88">
        <v>46.274986267089837</v>
      </c>
      <c r="AE88">
        <v>119.893310546875</v>
      </c>
      <c r="AF88">
        <v>199.51600646972659</v>
      </c>
      <c r="AG88">
        <v>100.70285797119141</v>
      </c>
      <c r="AH88">
        <v>193.34327697753909</v>
      </c>
      <c r="AI88">
        <v>396.91598510742188</v>
      </c>
      <c r="AJ88">
        <v>235.68025207519531</v>
      </c>
      <c r="AK88">
        <v>175.93098449707031</v>
      </c>
      <c r="AL88">
        <v>305.8388671875</v>
      </c>
      <c r="AM88">
        <v>72.778648376464844</v>
      </c>
      <c r="AN88">
        <v>24.14999961853027</v>
      </c>
      <c r="AO88">
        <v>67.019783020019531</v>
      </c>
      <c r="AP88">
        <v>117.4291610717773</v>
      </c>
      <c r="AQ88">
        <v>63.871425628662109</v>
      </c>
      <c r="AR88">
        <v>57.597305297851563</v>
      </c>
      <c r="AS88">
        <v>64.192115783691406</v>
      </c>
      <c r="AT88">
        <v>338.51321411132813</v>
      </c>
      <c r="AU88">
        <v>129.9346618652344</v>
      </c>
      <c r="AV88">
        <v>209.73136901855469</v>
      </c>
      <c r="AW88">
        <v>85.985610961914063</v>
      </c>
      <c r="AX88">
        <v>288.36004638671881</v>
      </c>
      <c r="AY88">
        <v>295.21041870117188</v>
      </c>
      <c r="AZ88">
        <v>12.501606941223139</v>
      </c>
      <c r="BA88">
        <v>71.669998168945313</v>
      </c>
      <c r="BB88">
        <v>47.725799560546882</v>
      </c>
      <c r="BC88">
        <v>51.754001617431641</v>
      </c>
      <c r="BD88">
        <v>19.970651626586911</v>
      </c>
      <c r="BE88">
        <v>52.270000457763672</v>
      </c>
      <c r="BF88">
        <v>71.680839538574219</v>
      </c>
      <c r="BG88">
        <v>41.577011108398438</v>
      </c>
      <c r="BH88">
        <v>88.630279541015625</v>
      </c>
      <c r="BI88">
        <v>45.689998626708977</v>
      </c>
      <c r="BJ88">
        <v>119.468391418457</v>
      </c>
      <c r="BK88">
        <v>58.990463256835938</v>
      </c>
      <c r="BL88">
        <v>68.482009887695313</v>
      </c>
      <c r="BM88">
        <v>30.280141830444339</v>
      </c>
      <c r="BN88">
        <v>29.57321739196777</v>
      </c>
      <c r="BO88">
        <v>512.71319580078125</v>
      </c>
      <c r="BP88">
        <v>93.832283020019517</v>
      </c>
      <c r="BQ88">
        <v>183.4317932128906</v>
      </c>
      <c r="BR88">
        <v>58.283931732177727</v>
      </c>
      <c r="BS88">
        <v>182.4374694824219</v>
      </c>
      <c r="BT88">
        <v>81.0667724609375</v>
      </c>
      <c r="BU88">
        <v>37.707878112792969</v>
      </c>
      <c r="BV88">
        <v>117.3300018310547</v>
      </c>
      <c r="BW88">
        <v>71.184829711914063</v>
      </c>
      <c r="BX88">
        <v>259.86819458007813</v>
      </c>
      <c r="BY88">
        <v>43.909999847412109</v>
      </c>
      <c r="BZ88">
        <v>91.972206115722656</v>
      </c>
      <c r="CA88">
        <v>72.128334045410156</v>
      </c>
      <c r="CB88">
        <v>593.612060546875</v>
      </c>
      <c r="CC88">
        <v>37.395126342773438</v>
      </c>
      <c r="CD88">
        <v>90.055923461914063</v>
      </c>
      <c r="CE88">
        <v>30.688814163208011</v>
      </c>
      <c r="CF88">
        <v>92.205863952636719</v>
      </c>
      <c r="CG88">
        <v>74.660003662109375</v>
      </c>
      <c r="CH88">
        <v>28.053951263427731</v>
      </c>
      <c r="CI88">
        <v>76.367332458496094</v>
      </c>
      <c r="CJ88">
        <v>93.564743041992202</v>
      </c>
      <c r="CK88">
        <v>130.7771911621094</v>
      </c>
      <c r="CL88">
        <v>117.9804153442383</v>
      </c>
      <c r="CM88">
        <v>92.524101257324219</v>
      </c>
      <c r="CN88">
        <v>94.84535980224608</v>
      </c>
      <c r="CO88">
        <v>96.399398803710938</v>
      </c>
      <c r="CP88">
        <v>92.355201721191406</v>
      </c>
      <c r="CQ88">
        <v>48.542980194091797</v>
      </c>
      <c r="CR88">
        <v>139.87615966796881</v>
      </c>
      <c r="CS88">
        <v>237.0316162109375</v>
      </c>
      <c r="CT88">
        <v>79.248680114746094</v>
      </c>
      <c r="CU88">
        <v>42.710674285888672</v>
      </c>
      <c r="CV88">
        <v>77.051651000976563</v>
      </c>
      <c r="CW88">
        <v>148.43792724609381</v>
      </c>
      <c r="CX88">
        <v>211.70878601074219</v>
      </c>
      <c r="CY88">
        <v>69.590293884277344</v>
      </c>
      <c r="CZ88">
        <v>138.15020751953119</v>
      </c>
      <c r="DA88">
        <v>79.066978454589844</v>
      </c>
      <c r="DB88">
        <v>19269.4609375</v>
      </c>
      <c r="DC88">
        <v>15.19999980926514</v>
      </c>
      <c r="DD88">
        <v>0.50473573400473748</v>
      </c>
      <c r="DE88">
        <v>0.73808983145854579</v>
      </c>
      <c r="DF88">
        <v>2.0529081295830736</v>
      </c>
      <c r="DG88">
        <v>1.7384025222265096</v>
      </c>
      <c r="DH88">
        <v>1.2751189575211774</v>
      </c>
      <c r="DI88">
        <v>8.8761671348401239E-2</v>
      </c>
      <c r="DJ88">
        <v>2.671448732069782</v>
      </c>
      <c r="DK88">
        <v>2.9909850342962638</v>
      </c>
      <c r="DL88">
        <v>0.39702739842932261</v>
      </c>
      <c r="DM88">
        <v>2.6052572058287815</v>
      </c>
      <c r="DN88">
        <v>0.11151612590918608</v>
      </c>
      <c r="DO88">
        <v>304.73825836181646</v>
      </c>
      <c r="DP88">
        <v>732.00490188598633</v>
      </c>
    </row>
    <row r="89" spans="1:120" x14ac:dyDescent="0.25">
      <c r="A89" s="1">
        <v>45602</v>
      </c>
      <c r="B89">
        <v>38.249317169189453</v>
      </c>
      <c r="C89">
        <v>52.139999389648438</v>
      </c>
      <c r="D89">
        <v>42.290168762207031</v>
      </c>
      <c r="E89">
        <v>41.626171112060547</v>
      </c>
      <c r="F89">
        <v>62.911277770996087</v>
      </c>
      <c r="G89">
        <v>15.590000152587891</v>
      </c>
      <c r="H89">
        <v>43.257583618164063</v>
      </c>
      <c r="I89">
        <v>26.680000305175781</v>
      </c>
      <c r="J89">
        <v>21.473592758178711</v>
      </c>
      <c r="K89">
        <v>434.89312744140619</v>
      </c>
      <c r="L89">
        <v>75.542587280273438</v>
      </c>
      <c r="M89">
        <v>37.551063537597663</v>
      </c>
      <c r="N89">
        <v>24.938564300537109</v>
      </c>
      <c r="O89">
        <v>38.191631317138672</v>
      </c>
      <c r="P89">
        <v>59.894004821777337</v>
      </c>
      <c r="Q89">
        <v>245.69999694824219</v>
      </c>
      <c r="R89">
        <v>125.0554275512695</v>
      </c>
      <c r="S89">
        <v>144.800537109375</v>
      </c>
      <c r="T89">
        <v>146.5337829589844</v>
      </c>
      <c r="U89">
        <v>29.283746719360352</v>
      </c>
      <c r="V89">
        <v>92.097114562988281</v>
      </c>
      <c r="W89">
        <v>97.709999084472656</v>
      </c>
      <c r="X89">
        <v>54.203411102294922</v>
      </c>
      <c r="Y89">
        <v>59.662372589111328</v>
      </c>
      <c r="Z89">
        <v>65.442634582519531</v>
      </c>
      <c r="AA89">
        <v>130.64872741699219</v>
      </c>
      <c r="AB89">
        <v>95.909461975097656</v>
      </c>
      <c r="AC89">
        <v>123.25157165527339</v>
      </c>
      <c r="AD89">
        <v>45.925251007080078</v>
      </c>
      <c r="AE89">
        <v>118.8743896484375</v>
      </c>
      <c r="AF89">
        <v>200.1028137207031</v>
      </c>
      <c r="AG89">
        <v>99.164794921875</v>
      </c>
      <c r="AH89">
        <v>193.81086730957031</v>
      </c>
      <c r="AI89">
        <v>390.2327880859375</v>
      </c>
      <c r="AJ89">
        <v>236.51776123046881</v>
      </c>
      <c r="AK89">
        <v>177.79179382324219</v>
      </c>
      <c r="AL89">
        <v>304.81234741210938</v>
      </c>
      <c r="AM89">
        <v>73.84613037109375</v>
      </c>
      <c r="AN89">
        <v>24.510000228881839</v>
      </c>
      <c r="AO89">
        <v>68.889450073242188</v>
      </c>
      <c r="AP89">
        <v>118.59133148193359</v>
      </c>
      <c r="AQ89">
        <v>66.175605773925781</v>
      </c>
      <c r="AR89">
        <v>58.303592681884773</v>
      </c>
      <c r="AS89">
        <v>66.60565185546875</v>
      </c>
      <c r="AT89">
        <v>332.83120727539063</v>
      </c>
      <c r="AU89">
        <v>130.4019470214844</v>
      </c>
      <c r="AV89">
        <v>208.7447814941406</v>
      </c>
      <c r="AW89">
        <v>85.249237060546875</v>
      </c>
      <c r="AX89">
        <v>285.45748901367188</v>
      </c>
      <c r="AY89">
        <v>298.07046508789063</v>
      </c>
      <c r="AZ89">
        <v>12.37210750579834</v>
      </c>
      <c r="BA89">
        <v>70.760002136230469</v>
      </c>
      <c r="BB89">
        <v>47.925067901611328</v>
      </c>
      <c r="BC89">
        <v>50.621200561523438</v>
      </c>
      <c r="BD89">
        <v>19.950859069824219</v>
      </c>
      <c r="BE89">
        <v>52.560001373291023</v>
      </c>
      <c r="BF89">
        <v>72.000396728515625</v>
      </c>
      <c r="BG89">
        <v>41.547046661376953</v>
      </c>
      <c r="BH89">
        <v>87.852378845214844</v>
      </c>
      <c r="BI89">
        <v>45.229999542236328</v>
      </c>
      <c r="BJ89">
        <v>119.9271545410156</v>
      </c>
      <c r="BK89">
        <v>57.581169128417969</v>
      </c>
      <c r="BL89">
        <v>68.177474975585938</v>
      </c>
      <c r="BM89">
        <v>30.50848388671875</v>
      </c>
      <c r="BN89">
        <v>30.02956390380859</v>
      </c>
      <c r="BO89">
        <v>504.76605224609381</v>
      </c>
      <c r="BP89">
        <v>92.555656433105483</v>
      </c>
      <c r="BQ89">
        <v>181.7169189453125</v>
      </c>
      <c r="BR89">
        <v>57.537979125976563</v>
      </c>
      <c r="BS89">
        <v>182.2580871582031</v>
      </c>
      <c r="BT89">
        <v>80.9285888671875</v>
      </c>
      <c r="BU89">
        <v>36.779590606689453</v>
      </c>
      <c r="BV89">
        <v>113.5699996948242</v>
      </c>
      <c r="BW89">
        <v>71.001319885253906</v>
      </c>
      <c r="BX89">
        <v>253.68560791015619</v>
      </c>
      <c r="BY89">
        <v>43.090000152587891</v>
      </c>
      <c r="BZ89">
        <v>90.783737182617202</v>
      </c>
      <c r="CA89">
        <v>72.217811584472656</v>
      </c>
      <c r="CB89">
        <v>589.05743408203125</v>
      </c>
      <c r="CC89">
        <v>37.066745758056641</v>
      </c>
      <c r="CD89">
        <v>88.941688537597656</v>
      </c>
      <c r="CE89">
        <v>29.52045822143555</v>
      </c>
      <c r="CF89">
        <v>92.026687622070327</v>
      </c>
      <c r="CG89">
        <v>74.540000915527344</v>
      </c>
      <c r="CH89">
        <v>28.283588409423832</v>
      </c>
      <c r="CI89">
        <v>75.227378845214844</v>
      </c>
      <c r="CJ89">
        <v>92.455474853515625</v>
      </c>
      <c r="CK89">
        <v>131.352783203125</v>
      </c>
      <c r="CL89">
        <v>117.28160095214839</v>
      </c>
      <c r="CM89">
        <v>93.763748168945327</v>
      </c>
      <c r="CN89">
        <v>94.477287292480483</v>
      </c>
      <c r="CO89">
        <v>95.152633666992202</v>
      </c>
      <c r="CP89">
        <v>92.781623840332045</v>
      </c>
      <c r="CQ89">
        <v>49.339584350585938</v>
      </c>
      <c r="CR89">
        <v>140.7218933105469</v>
      </c>
      <c r="CS89">
        <v>232.96827697753909</v>
      </c>
      <c r="CT89">
        <v>78.960861206054688</v>
      </c>
      <c r="CU89">
        <v>42.186317443847663</v>
      </c>
      <c r="CV89">
        <v>76.912796020507813</v>
      </c>
      <c r="CW89">
        <v>147.37274169921881</v>
      </c>
      <c r="CX89">
        <v>209.02386474609381</v>
      </c>
      <c r="CY89">
        <v>69.810043334960938</v>
      </c>
      <c r="CZ89">
        <v>139.02458190917969</v>
      </c>
      <c r="DA89">
        <v>78.292388916015625</v>
      </c>
      <c r="DB89">
        <v>18983.470703125</v>
      </c>
      <c r="DC89">
        <v>16.270000457763668</v>
      </c>
      <c r="DD89">
        <v>0.49556921803351522</v>
      </c>
      <c r="DE89">
        <v>0.73410176946448891</v>
      </c>
      <c r="DF89">
        <v>2.0134721726549332</v>
      </c>
      <c r="DG89">
        <v>1.7144342877554237</v>
      </c>
      <c r="DH89">
        <v>1.2570823622428395</v>
      </c>
      <c r="DI89">
        <v>8.8514288035260583E-2</v>
      </c>
      <c r="DJ89">
        <v>2.6471831937170656</v>
      </c>
      <c r="DK89">
        <v>2.9504272549610335</v>
      </c>
      <c r="DL89">
        <v>0.40151901588178868</v>
      </c>
      <c r="DM89">
        <v>2.5523484493721167</v>
      </c>
      <c r="DN89">
        <v>0.10858771117850703</v>
      </c>
      <c r="DO89">
        <v>303.24639892578131</v>
      </c>
      <c r="DP89">
        <v>726.53090667724621</v>
      </c>
    </row>
    <row r="90" spans="1:120" x14ac:dyDescent="0.25">
      <c r="A90" s="1">
        <v>45601</v>
      </c>
      <c r="B90">
        <v>37.409553527832031</v>
      </c>
      <c r="C90">
        <v>48.189998626708977</v>
      </c>
      <c r="D90">
        <v>41.823410034179688</v>
      </c>
      <c r="E90">
        <v>38.167560577392578</v>
      </c>
      <c r="F90">
        <v>60.863838195800781</v>
      </c>
      <c r="G90">
        <v>15.159999847412109</v>
      </c>
      <c r="H90">
        <v>45.033267974853523</v>
      </c>
      <c r="I90">
        <v>28.010000228881839</v>
      </c>
      <c r="J90">
        <v>21.710922241210941</v>
      </c>
      <c r="K90">
        <v>420.04287719726563</v>
      </c>
      <c r="L90">
        <v>75.293670654296875</v>
      </c>
      <c r="M90">
        <v>36.748760223388672</v>
      </c>
      <c r="N90">
        <v>23.784185409545898</v>
      </c>
      <c r="O90">
        <v>39.644573211669922</v>
      </c>
      <c r="P90">
        <v>60.208461761474609</v>
      </c>
      <c r="Q90">
        <v>253.3999938964844</v>
      </c>
      <c r="R90">
        <v>123.4788818359375</v>
      </c>
      <c r="S90">
        <v>134.69978332519531</v>
      </c>
      <c r="T90">
        <v>144.99446105957031</v>
      </c>
      <c r="U90">
        <v>30.014606475830082</v>
      </c>
      <c r="V90">
        <v>93.055122375488281</v>
      </c>
      <c r="W90">
        <v>93.860000610351563</v>
      </c>
      <c r="X90">
        <v>52.796436309814453</v>
      </c>
      <c r="Y90">
        <v>59.382877349853523</v>
      </c>
      <c r="Z90">
        <v>62.843254089355469</v>
      </c>
      <c r="AA90">
        <v>125.0167999267578</v>
      </c>
      <c r="AB90">
        <v>92.486976623535156</v>
      </c>
      <c r="AC90">
        <v>116.28647613525391</v>
      </c>
      <c r="AD90">
        <v>45.115863800048828</v>
      </c>
      <c r="AE90">
        <v>121.4516677856445</v>
      </c>
      <c r="AF90">
        <v>195.2889709472656</v>
      </c>
      <c r="AG90">
        <v>96.707901000976563</v>
      </c>
      <c r="AH90">
        <v>188.5877990722656</v>
      </c>
      <c r="AI90">
        <v>380.41278076171881</v>
      </c>
      <c r="AJ90">
        <v>223.56622314453119</v>
      </c>
      <c r="AK90">
        <v>167.35334777832031</v>
      </c>
      <c r="AL90">
        <v>289.33554077148438</v>
      </c>
      <c r="AM90">
        <v>70.394256591796875</v>
      </c>
      <c r="AN90">
        <v>23.340000152587891</v>
      </c>
      <c r="AO90">
        <v>62.256095886230469</v>
      </c>
      <c r="AP90">
        <v>113.59498596191411</v>
      </c>
      <c r="AQ90">
        <v>58.279823303222663</v>
      </c>
      <c r="AR90">
        <v>55.786819458007813</v>
      </c>
      <c r="AS90">
        <v>58.729381561279297</v>
      </c>
      <c r="AT90">
        <v>325.21197509765619</v>
      </c>
      <c r="AU90">
        <v>126.87245178222661</v>
      </c>
      <c r="AV90">
        <v>204.03117370605469</v>
      </c>
      <c r="AW90">
        <v>85.179580688476563</v>
      </c>
      <c r="AX90">
        <v>277.9766845703125</v>
      </c>
      <c r="AY90">
        <v>273.57406616210938</v>
      </c>
      <c r="AZ90">
        <v>13.20886898040771</v>
      </c>
      <c r="BA90">
        <v>69.470001220703125</v>
      </c>
      <c r="BB90">
        <v>47.317291259765618</v>
      </c>
      <c r="BC90">
        <v>49.779998779296882</v>
      </c>
      <c r="BD90">
        <v>20.881107330322269</v>
      </c>
      <c r="BE90">
        <v>50.299999237060547</v>
      </c>
      <c r="BF90">
        <v>70.292762756347656</v>
      </c>
      <c r="BG90">
        <v>41.307353973388672</v>
      </c>
      <c r="BH90">
        <v>86.815185546875</v>
      </c>
      <c r="BI90">
        <v>44.270000457763672</v>
      </c>
      <c r="BJ90">
        <v>116.0475997924805</v>
      </c>
      <c r="BK90">
        <v>55.702110290527337</v>
      </c>
      <c r="BL90">
        <v>65.927810668945313</v>
      </c>
      <c r="BM90">
        <v>28.949800491333011</v>
      </c>
      <c r="BN90">
        <v>27.6982307434082</v>
      </c>
      <c r="BO90">
        <v>491.41757202148438</v>
      </c>
      <c r="BP90">
        <v>90.411315917968764</v>
      </c>
      <c r="BQ90">
        <v>178.1575622558594</v>
      </c>
      <c r="BR90">
        <v>56.264881134033203</v>
      </c>
      <c r="BS90">
        <v>178.0429382324219</v>
      </c>
      <c r="BT90">
        <v>81.027297973632813</v>
      </c>
      <c r="BU90">
        <v>37.776275634765618</v>
      </c>
      <c r="BV90">
        <v>108.7099990844727</v>
      </c>
      <c r="BW90">
        <v>66.075370788574219</v>
      </c>
      <c r="BX90">
        <v>247.21429443359381</v>
      </c>
      <c r="BY90">
        <v>43.090000152587891</v>
      </c>
      <c r="BZ90">
        <v>88.296920776367188</v>
      </c>
      <c r="CA90">
        <v>71.024635314941406</v>
      </c>
      <c r="CB90">
        <v>574.76556396484375</v>
      </c>
      <c r="CC90">
        <v>41.584415435791023</v>
      </c>
      <c r="CD90">
        <v>91.446250915527344</v>
      </c>
      <c r="CE90">
        <v>29.218633651733398</v>
      </c>
      <c r="CF90">
        <v>90.314567565917955</v>
      </c>
      <c r="CG90">
        <v>74.730003356933594</v>
      </c>
      <c r="CH90">
        <v>27.833883285522461</v>
      </c>
      <c r="CI90">
        <v>76.485260009765625</v>
      </c>
      <c r="CJ90">
        <v>94.466018676757798</v>
      </c>
      <c r="CK90">
        <v>127.6511688232422</v>
      </c>
      <c r="CL90">
        <v>118.40969085693359</v>
      </c>
      <c r="CM90">
        <v>91.324432373046875</v>
      </c>
      <c r="CN90">
        <v>93.193977355957045</v>
      </c>
      <c r="CO90">
        <v>92.868576049804673</v>
      </c>
      <c r="CP90">
        <v>89.419830322265625</v>
      </c>
      <c r="CQ90">
        <v>46.511642456054688</v>
      </c>
      <c r="CR90">
        <v>135.41859436035159</v>
      </c>
      <c r="CS90">
        <v>226.51884460449219</v>
      </c>
      <c r="CT90">
        <v>80.270919799804688</v>
      </c>
      <c r="CU90">
        <v>43.343868255615227</v>
      </c>
      <c r="CV90">
        <v>77.716140747070313</v>
      </c>
      <c r="CW90">
        <v>147.18360900878909</v>
      </c>
      <c r="CX90">
        <v>202.546142578125</v>
      </c>
      <c r="CY90">
        <v>64.596015930175781</v>
      </c>
      <c r="CZ90">
        <v>132.109130859375</v>
      </c>
      <c r="DA90">
        <v>76.733299255371094</v>
      </c>
      <c r="DB90">
        <v>18439.169921875</v>
      </c>
      <c r="DC90">
        <v>20.489999771118161</v>
      </c>
      <c r="DD90">
        <v>0.49520410974509593</v>
      </c>
      <c r="DE90">
        <v>0.73979638478764032</v>
      </c>
      <c r="DF90">
        <v>2.0171653873321209</v>
      </c>
      <c r="DG90">
        <v>1.7288900677071855</v>
      </c>
      <c r="DH90">
        <v>1.2431872460145139</v>
      </c>
      <c r="DI90">
        <v>8.3842877249439007E-2</v>
      </c>
      <c r="DJ90">
        <v>2.523281695080537</v>
      </c>
      <c r="DK90">
        <v>2.8219291017149071</v>
      </c>
      <c r="DL90">
        <v>0.38896941146287234</v>
      </c>
      <c r="DM90">
        <v>2.5632985768721048</v>
      </c>
      <c r="DN90">
        <v>0.11053670443387663</v>
      </c>
      <c r="DO90">
        <v>305.17066955566406</v>
      </c>
      <c r="DP90">
        <v>704.18920135498047</v>
      </c>
    </row>
    <row r="91" spans="1:120" x14ac:dyDescent="0.25">
      <c r="A91" s="1">
        <v>45600</v>
      </c>
      <c r="B91">
        <v>36.919692993164063</v>
      </c>
      <c r="C91">
        <v>46.680000305175781</v>
      </c>
      <c r="D91">
        <v>41.881755828857422</v>
      </c>
      <c r="E91">
        <v>37.10919189453125</v>
      </c>
      <c r="F91">
        <v>60.034873962402337</v>
      </c>
      <c r="G91">
        <v>14.960000038146971</v>
      </c>
      <c r="H91">
        <v>43.908664703369141</v>
      </c>
      <c r="I91">
        <v>27.819999694824219</v>
      </c>
      <c r="J91">
        <v>21.57801628112793</v>
      </c>
      <c r="K91">
        <v>415.81558227539063</v>
      </c>
      <c r="L91">
        <v>73.859878540039063</v>
      </c>
      <c r="M91">
        <v>36.141555786132813</v>
      </c>
      <c r="N91">
        <v>23.565252304077148</v>
      </c>
      <c r="O91">
        <v>39.43701171875</v>
      </c>
      <c r="P91">
        <v>59.471454620361328</v>
      </c>
      <c r="Q91">
        <v>252.83000183105469</v>
      </c>
      <c r="R91">
        <v>121.47328948974609</v>
      </c>
      <c r="S91">
        <v>132.6357727050781</v>
      </c>
      <c r="T91">
        <v>142.78547668457031</v>
      </c>
      <c r="U91">
        <v>29.501029968261719</v>
      </c>
      <c r="V91">
        <v>93.0057373046875</v>
      </c>
      <c r="W91">
        <v>92.25</v>
      </c>
      <c r="X91">
        <v>52.237636566162109</v>
      </c>
      <c r="Y91">
        <v>59.043487548828118</v>
      </c>
      <c r="Z91">
        <v>61.946918487548828</v>
      </c>
      <c r="AA91">
        <v>123.2754821777344</v>
      </c>
      <c r="AB91">
        <v>91.139923095703125</v>
      </c>
      <c r="AC91">
        <v>113.938346862793</v>
      </c>
      <c r="AD91">
        <v>44.296485900878913</v>
      </c>
      <c r="AE91">
        <v>118.76450347900391</v>
      </c>
      <c r="AF91">
        <v>193.41912841796881</v>
      </c>
      <c r="AG91">
        <v>95.379577636718764</v>
      </c>
      <c r="AH91">
        <v>186.5881042480469</v>
      </c>
      <c r="AI91">
        <v>375.1881103515625</v>
      </c>
      <c r="AJ91">
        <v>219.4384765625</v>
      </c>
      <c r="AK91">
        <v>164.2785339355469</v>
      </c>
      <c r="AL91">
        <v>283.89425659179688</v>
      </c>
      <c r="AM91">
        <v>69.187103271484375</v>
      </c>
      <c r="AN91">
        <v>22.840000152587891</v>
      </c>
      <c r="AO91">
        <v>61.400825500488281</v>
      </c>
      <c r="AP91">
        <v>112.3732070922852</v>
      </c>
      <c r="AQ91">
        <v>57.236984252929688</v>
      </c>
      <c r="AR91">
        <v>55.378959655761719</v>
      </c>
      <c r="AS91">
        <v>57.736160278320313</v>
      </c>
      <c r="AT91">
        <v>321.06777954101563</v>
      </c>
      <c r="AU91">
        <v>125.579963684082</v>
      </c>
      <c r="AV91">
        <v>200.6230163574219</v>
      </c>
      <c r="AW91">
        <v>84.403411865234375</v>
      </c>
      <c r="AX91">
        <v>275.07412719726563</v>
      </c>
      <c r="AY91">
        <v>270.34182739257813</v>
      </c>
      <c r="AZ91">
        <v>12.98971652984619</v>
      </c>
      <c r="BA91">
        <v>68.680000305175781</v>
      </c>
      <c r="BB91">
        <v>46.819110870361328</v>
      </c>
      <c r="BC91">
        <v>49.073398590087891</v>
      </c>
      <c r="BD91">
        <v>20.42587852478027</v>
      </c>
      <c r="BE91">
        <v>49.470001220703118</v>
      </c>
      <c r="BF91">
        <v>69.034500122070313</v>
      </c>
      <c r="BG91">
        <v>40.658180236816413</v>
      </c>
      <c r="BH91">
        <v>86.027320861816406</v>
      </c>
      <c r="BI91">
        <v>43.669998168945313</v>
      </c>
      <c r="BJ91">
        <v>114.2524337768555</v>
      </c>
      <c r="BK91">
        <v>54.192867279052727</v>
      </c>
      <c r="BL91">
        <v>65.426795959472656</v>
      </c>
      <c r="BM91">
        <v>28.661891937255859</v>
      </c>
      <c r="BN91">
        <v>27.301408767700199</v>
      </c>
      <c r="BO91">
        <v>485.22756958007813</v>
      </c>
      <c r="BP91">
        <v>89.563552856445313</v>
      </c>
      <c r="BQ91">
        <v>176.3629150390625</v>
      </c>
      <c r="BR91">
        <v>55.528877258300781</v>
      </c>
      <c r="BS91">
        <v>175.99017333984381</v>
      </c>
      <c r="BT91">
        <v>81.047042846679688</v>
      </c>
      <c r="BU91">
        <v>37.219306945800781</v>
      </c>
      <c r="BV91">
        <v>107.0299987792969</v>
      </c>
      <c r="BW91">
        <v>65.447547912597656</v>
      </c>
      <c r="BX91">
        <v>243.19212341308591</v>
      </c>
      <c r="BY91">
        <v>41.889999389648438</v>
      </c>
      <c r="BZ91">
        <v>86.838783264160156</v>
      </c>
      <c r="CA91">
        <v>70.388267517089844</v>
      </c>
      <c r="CB91">
        <v>567.89862060546875</v>
      </c>
      <c r="CC91">
        <v>40.877906799316413</v>
      </c>
      <c r="CD91">
        <v>90.963081359863281</v>
      </c>
      <c r="CE91">
        <v>29.08232498168945</v>
      </c>
      <c r="CF91">
        <v>89.528182983398438</v>
      </c>
      <c r="CG91">
        <v>74.290000915527344</v>
      </c>
      <c r="CH91">
        <v>27.948701858520511</v>
      </c>
      <c r="CI91">
        <v>75.8759765625</v>
      </c>
      <c r="CJ91">
        <v>93.227996826171875</v>
      </c>
      <c r="CK91">
        <v>126.3213577270508</v>
      </c>
      <c r="CL91">
        <v>115.63438415527339</v>
      </c>
      <c r="CM91">
        <v>89.854843139648438</v>
      </c>
      <c r="CN91">
        <v>93.054702758789063</v>
      </c>
      <c r="CO91">
        <v>91.851211547851563</v>
      </c>
      <c r="CP91">
        <v>88.824821472167969</v>
      </c>
      <c r="CQ91">
        <v>46.083469390869141</v>
      </c>
      <c r="CR91">
        <v>133.18980407714841</v>
      </c>
      <c r="CS91">
        <v>223.3739929199219</v>
      </c>
      <c r="CT91">
        <v>79.764762878417969</v>
      </c>
      <c r="CU91">
        <v>42.760147094726563</v>
      </c>
      <c r="CV91">
        <v>76.565666198730469</v>
      </c>
      <c r="CW91">
        <v>146.10847473144531</v>
      </c>
      <c r="CX91">
        <v>199.02281188964841</v>
      </c>
      <c r="CY91">
        <v>63.467311859130859</v>
      </c>
      <c r="CZ91">
        <v>130.95654296875</v>
      </c>
      <c r="DA91">
        <v>75.621078491210938</v>
      </c>
      <c r="DB91">
        <v>18179.98046875</v>
      </c>
      <c r="DC91">
        <v>21.979999542236332</v>
      </c>
      <c r="DD91">
        <v>0.49312381053960896</v>
      </c>
      <c r="DE91">
        <v>0.73931913699027907</v>
      </c>
      <c r="DF91">
        <v>2.0107825837213831</v>
      </c>
      <c r="DG91">
        <v>1.7281275270156724</v>
      </c>
      <c r="DH91">
        <v>1.2337110476980588</v>
      </c>
      <c r="DI91">
        <v>8.2197770185473598E-2</v>
      </c>
      <c r="DJ91">
        <v>2.4951219649835905</v>
      </c>
      <c r="DK91">
        <v>2.8004094146233642</v>
      </c>
      <c r="DL91">
        <v>0.38640431337646897</v>
      </c>
      <c r="DM91">
        <v>2.5566799839878667</v>
      </c>
      <c r="DN91">
        <v>0.11003440846950599</v>
      </c>
      <c r="DO91">
        <v>302.43890380859375</v>
      </c>
      <c r="DP91">
        <v>694.72478103637695</v>
      </c>
    </row>
    <row r="92" spans="1:120" x14ac:dyDescent="0.25">
      <c r="A92" s="1">
        <v>45597</v>
      </c>
      <c r="B92">
        <v>36.919692993164063</v>
      </c>
      <c r="C92">
        <v>46.639999389648438</v>
      </c>
      <c r="D92">
        <v>41.988719940185547</v>
      </c>
      <c r="E92">
        <v>37.799022674560547</v>
      </c>
      <c r="F92">
        <v>60.174701690673828</v>
      </c>
      <c r="G92">
        <v>14.739999771118161</v>
      </c>
      <c r="H92">
        <v>43.632450103759773</v>
      </c>
      <c r="I92">
        <v>27.35000038146973</v>
      </c>
      <c r="J92">
        <v>21.217275619506839</v>
      </c>
      <c r="K92">
        <v>418.17294311523438</v>
      </c>
      <c r="L92">
        <v>74.427421569824219</v>
      </c>
      <c r="M92">
        <v>36.079841613769531</v>
      </c>
      <c r="N92">
        <v>23.107479095458981</v>
      </c>
      <c r="O92">
        <v>39.387588500976563</v>
      </c>
      <c r="P92">
        <v>59.373188018798828</v>
      </c>
      <c r="Q92">
        <v>252.4700012207031</v>
      </c>
      <c r="R92">
        <v>121.7626495361328</v>
      </c>
      <c r="S92">
        <v>132.72550964355469</v>
      </c>
      <c r="T92">
        <v>142.71549987792969</v>
      </c>
      <c r="U92">
        <v>29.293622970581051</v>
      </c>
      <c r="V92">
        <v>92.511917114257798</v>
      </c>
      <c r="W92">
        <v>92.260002136230483</v>
      </c>
      <c r="X92">
        <v>52.367359161376953</v>
      </c>
      <c r="Y92">
        <v>59.033504486083977</v>
      </c>
      <c r="Z92">
        <v>61.767650604248047</v>
      </c>
      <c r="AA92">
        <v>122.9570693969727</v>
      </c>
      <c r="AB92">
        <v>90.770736694335938</v>
      </c>
      <c r="AC92">
        <v>113.2349014282227</v>
      </c>
      <c r="AD92">
        <v>44.536300659179688</v>
      </c>
      <c r="AE92">
        <v>117.02634429931641</v>
      </c>
      <c r="AF92">
        <v>193.71751403808591</v>
      </c>
      <c r="AG92">
        <v>95.67919921875</v>
      </c>
      <c r="AH92">
        <v>186.7870788574219</v>
      </c>
      <c r="AI92">
        <v>376.42684936523438</v>
      </c>
      <c r="AJ92">
        <v>218.3317565917969</v>
      </c>
      <c r="AK92">
        <v>163.57203674316409</v>
      </c>
      <c r="AL92">
        <v>282.61865234375</v>
      </c>
      <c r="AM92">
        <v>69.536277770996094</v>
      </c>
      <c r="AN92">
        <v>23.14999961853027</v>
      </c>
      <c r="AO92">
        <v>61.997528076171882</v>
      </c>
      <c r="AP92">
        <v>112.6910705566406</v>
      </c>
      <c r="AQ92">
        <v>57.664051055908203</v>
      </c>
      <c r="AR92">
        <v>55.528175354003913</v>
      </c>
      <c r="AS92">
        <v>58.242702484130859</v>
      </c>
      <c r="AT92">
        <v>322.16622924804688</v>
      </c>
      <c r="AU92">
        <v>125.90805816650391</v>
      </c>
      <c r="AV92">
        <v>201.0016784667969</v>
      </c>
      <c r="AW92">
        <v>84.274055480957031</v>
      </c>
      <c r="AX92">
        <v>276.13140869140619</v>
      </c>
      <c r="AY92">
        <v>266.20849609375</v>
      </c>
      <c r="AZ92">
        <v>12.81041049957275</v>
      </c>
      <c r="BA92">
        <v>69.139999389648438</v>
      </c>
      <c r="BB92">
        <v>46.291034698486328</v>
      </c>
      <c r="BC92">
        <v>49.23590087890625</v>
      </c>
      <c r="BD92">
        <v>20.119094848632809</v>
      </c>
      <c r="BE92">
        <v>49.520000457763672</v>
      </c>
      <c r="BF92">
        <v>68.615081787109375</v>
      </c>
      <c r="BG92">
        <v>40.448448181152337</v>
      </c>
      <c r="BH92">
        <v>86.216804504394531</v>
      </c>
      <c r="BI92">
        <v>43.709999084472663</v>
      </c>
      <c r="BJ92">
        <v>114.04299163818359</v>
      </c>
      <c r="BK92">
        <v>54.612655639648438</v>
      </c>
      <c r="BL92">
        <v>65.662567138671875</v>
      </c>
      <c r="BM92">
        <v>28.145639419555661</v>
      </c>
      <c r="BN92">
        <v>26.8946647644043</v>
      </c>
      <c r="BO92">
        <v>486.645263671875</v>
      </c>
      <c r="BP92">
        <v>89.4837646484375</v>
      </c>
      <c r="BQ92">
        <v>176.56231689453119</v>
      </c>
      <c r="BR92">
        <v>55.429412841796882</v>
      </c>
      <c r="BS92">
        <v>175.78089904785159</v>
      </c>
      <c r="BT92">
        <v>80.987815856933594</v>
      </c>
      <c r="BU92">
        <v>37.268161773681641</v>
      </c>
      <c r="BV92">
        <v>107.370002746582</v>
      </c>
      <c r="BW92">
        <v>65.1094970703125</v>
      </c>
      <c r="BX92">
        <v>243.66999816894531</v>
      </c>
      <c r="BY92">
        <v>41.680000305175781</v>
      </c>
      <c r="BZ92">
        <v>86.888725280761719</v>
      </c>
      <c r="CA92">
        <v>70.447929382324219</v>
      </c>
      <c r="CB92">
        <v>569.12451171875</v>
      </c>
      <c r="CC92">
        <v>39.594253540039063</v>
      </c>
      <c r="CD92">
        <v>89.572746276855469</v>
      </c>
      <c r="CE92">
        <v>29.754129409790039</v>
      </c>
      <c r="CF92">
        <v>89.55804443359375</v>
      </c>
      <c r="CG92">
        <v>72.019996643066406</v>
      </c>
      <c r="CH92">
        <v>28.053951263427731</v>
      </c>
      <c r="CI92">
        <v>75.040657043457031</v>
      </c>
      <c r="CJ92">
        <v>92.217781066894517</v>
      </c>
      <c r="CK92">
        <v>126.5595321655273</v>
      </c>
      <c r="CL92">
        <v>114.4064559936523</v>
      </c>
      <c r="CM92">
        <v>88.6751708984375</v>
      </c>
      <c r="CN92">
        <v>92.64682769775392</v>
      </c>
      <c r="CO92">
        <v>92.160415649414063</v>
      </c>
      <c r="CP92">
        <v>87.297630310058594</v>
      </c>
      <c r="CQ92">
        <v>46.441940307617188</v>
      </c>
      <c r="CR92">
        <v>133.33903503417969</v>
      </c>
      <c r="CS92">
        <v>223.54371643066409</v>
      </c>
      <c r="CT92">
        <v>79.546424865722656</v>
      </c>
      <c r="CU92">
        <v>42.285255432128913</v>
      </c>
      <c r="CV92">
        <v>77.488029479980469</v>
      </c>
      <c r="CW92">
        <v>147.07411193847659</v>
      </c>
      <c r="CX92">
        <v>199.7115173339844</v>
      </c>
      <c r="CY92">
        <v>63.786945343017578</v>
      </c>
      <c r="CZ92">
        <v>128.51228332519531</v>
      </c>
      <c r="DA92">
        <v>74.906082153320313</v>
      </c>
      <c r="DB92">
        <v>18239.919921875</v>
      </c>
      <c r="DC92">
        <v>21.879999160766602</v>
      </c>
      <c r="DD92">
        <v>0.49391093879069164</v>
      </c>
      <c r="DE92">
        <v>0.73823113335011536</v>
      </c>
      <c r="DF92">
        <v>2.0152724249869984</v>
      </c>
      <c r="DG92">
        <v>1.7277931972413434</v>
      </c>
      <c r="DH92">
        <v>1.2333751473263683</v>
      </c>
      <c r="DI92">
        <v>8.1950431635418639E-2</v>
      </c>
      <c r="DJ92">
        <v>2.5106284496268052</v>
      </c>
      <c r="DK92">
        <v>2.8102295836426872</v>
      </c>
      <c r="DL92">
        <v>0.38362739979769506</v>
      </c>
      <c r="DM92">
        <v>2.5587419418541613</v>
      </c>
      <c r="DN92">
        <v>0.10832970352608756</v>
      </c>
      <c r="DO92">
        <v>304.10856628417969</v>
      </c>
      <c r="DP92">
        <v>695.68303680419922</v>
      </c>
    </row>
    <row r="93" spans="1:120" x14ac:dyDescent="0.25">
      <c r="A93" s="1">
        <v>45596</v>
      </c>
      <c r="B93">
        <v>36.559791564941413</v>
      </c>
      <c r="C93">
        <v>45.889999389648438</v>
      </c>
      <c r="D93">
        <v>41.881755828857422</v>
      </c>
      <c r="E93">
        <v>37.950218200683587</v>
      </c>
      <c r="F93">
        <v>60.054851531982422</v>
      </c>
      <c r="G93">
        <v>14.579999923706049</v>
      </c>
      <c r="H93">
        <v>43.099742889404297</v>
      </c>
      <c r="I93">
        <v>27.360000610351559</v>
      </c>
      <c r="J93">
        <v>21.445112228393551</v>
      </c>
      <c r="K93">
        <v>415.43765258789063</v>
      </c>
      <c r="L93">
        <v>74.278068542480469</v>
      </c>
      <c r="M93">
        <v>36.087806701660163</v>
      </c>
      <c r="N93">
        <v>23.41597938537598</v>
      </c>
      <c r="O93">
        <v>39.871902465820313</v>
      </c>
      <c r="P93">
        <v>60.169155120849609</v>
      </c>
      <c r="Q93">
        <v>253.50999450683591</v>
      </c>
      <c r="R93">
        <v>121.4034423828125</v>
      </c>
      <c r="S93">
        <v>132.23692321777341</v>
      </c>
      <c r="T93">
        <v>140.22662353515619</v>
      </c>
      <c r="U93">
        <v>29.165229797363281</v>
      </c>
      <c r="V93">
        <v>93.063018798828125</v>
      </c>
      <c r="W93">
        <v>91.260002136230483</v>
      </c>
      <c r="X93">
        <v>51.878414154052727</v>
      </c>
      <c r="Y93">
        <v>58.025325775146477</v>
      </c>
      <c r="Z93">
        <v>61.648139953613281</v>
      </c>
      <c r="AA93">
        <v>123.0565719604492</v>
      </c>
      <c r="AB93">
        <v>90.461418151855483</v>
      </c>
      <c r="AC93">
        <v>112.8683166503906</v>
      </c>
      <c r="AD93">
        <v>44.706172943115227</v>
      </c>
      <c r="AE93">
        <v>117.0962677001953</v>
      </c>
      <c r="AF93">
        <v>193.58821105957031</v>
      </c>
      <c r="AG93">
        <v>94.990066528320327</v>
      </c>
      <c r="AH93">
        <v>186.7174377441406</v>
      </c>
      <c r="AI93">
        <v>373.57974243164063</v>
      </c>
      <c r="AJ93">
        <v>217.11537170410159</v>
      </c>
      <c r="AK93">
        <v>163.55213928222659</v>
      </c>
      <c r="AL93">
        <v>279.47943115234381</v>
      </c>
      <c r="AM93">
        <v>69.117263793945313</v>
      </c>
      <c r="AN93">
        <v>22.739999771118161</v>
      </c>
      <c r="AO93">
        <v>62.186481475830078</v>
      </c>
      <c r="AP93">
        <v>113.2075958251953</v>
      </c>
      <c r="AQ93">
        <v>58.031528472900391</v>
      </c>
      <c r="AR93">
        <v>55.737079620361328</v>
      </c>
      <c r="AS93">
        <v>58.550601959228523</v>
      </c>
      <c r="AT93">
        <v>319.46005249023438</v>
      </c>
      <c r="AU93">
        <v>125.798698425293</v>
      </c>
      <c r="AV93">
        <v>201.709228515625</v>
      </c>
      <c r="AW93">
        <v>84.184494018554688</v>
      </c>
      <c r="AX93">
        <v>274.29611206054688</v>
      </c>
      <c r="AY93">
        <v>268.931396484375</v>
      </c>
      <c r="AZ93">
        <v>12.780526161193849</v>
      </c>
      <c r="BA93">
        <v>68.199996948242188</v>
      </c>
      <c r="BB93">
        <v>46.101726531982422</v>
      </c>
      <c r="BC93">
        <v>49.092899322509773</v>
      </c>
      <c r="BD93">
        <v>19.841999053955082</v>
      </c>
      <c r="BE93">
        <v>49.290000915527337</v>
      </c>
      <c r="BF93">
        <v>68.155715942382813</v>
      </c>
      <c r="BG93">
        <v>40.358562469482422</v>
      </c>
      <c r="BH93">
        <v>86.236747741699219</v>
      </c>
      <c r="BI93">
        <v>43.439998626708977</v>
      </c>
      <c r="BJ93">
        <v>113.4844970703125</v>
      </c>
      <c r="BK93">
        <v>54.282821655273438</v>
      </c>
      <c r="BL93">
        <v>66.094818115234375</v>
      </c>
      <c r="BM93">
        <v>28.512971878051761</v>
      </c>
      <c r="BN93">
        <v>27.162519454956051</v>
      </c>
      <c r="BO93">
        <v>483.071044921875</v>
      </c>
      <c r="BP93">
        <v>88.775634765625</v>
      </c>
      <c r="BQ93">
        <v>175.8943176269531</v>
      </c>
      <c r="BR93">
        <v>54.882381439208977</v>
      </c>
      <c r="BS93">
        <v>175.6712951660156</v>
      </c>
      <c r="BT93">
        <v>81.01446533203125</v>
      </c>
      <c r="BU93">
        <v>37.776275634765618</v>
      </c>
      <c r="BV93">
        <v>105.3000030517578</v>
      </c>
      <c r="BW93">
        <v>64.877677917480469</v>
      </c>
      <c r="BX93">
        <v>240.61354064941409</v>
      </c>
      <c r="BY93">
        <v>41.680000305175781</v>
      </c>
      <c r="BZ93">
        <v>86.489234924316406</v>
      </c>
      <c r="CA93">
        <v>70.577186584472656</v>
      </c>
      <c r="CB93">
        <v>566.73260498046875</v>
      </c>
      <c r="CC93">
        <v>39.634056091308587</v>
      </c>
      <c r="CD93">
        <v>90.8536376953125</v>
      </c>
      <c r="CE93">
        <v>29.919645309448239</v>
      </c>
      <c r="CF93">
        <v>89.577949523925781</v>
      </c>
      <c r="CG93">
        <v>73.080001831054688</v>
      </c>
      <c r="CH93">
        <v>27.93913459777832</v>
      </c>
      <c r="CI93">
        <v>75.691215515136719</v>
      </c>
      <c r="CJ93">
        <v>93.247810363769517</v>
      </c>
      <c r="CK93">
        <v>126.8076248168945</v>
      </c>
      <c r="CL93">
        <v>114.0171203613281</v>
      </c>
      <c r="CM93">
        <v>87.505500793457031</v>
      </c>
      <c r="CN93">
        <v>92.905479431152344</v>
      </c>
      <c r="CO93">
        <v>91.801345825195327</v>
      </c>
      <c r="CP93">
        <v>87.852973937988281</v>
      </c>
      <c r="CQ93">
        <v>46.282619476318359</v>
      </c>
      <c r="CR93">
        <v>133.15995788574219</v>
      </c>
      <c r="CS93">
        <v>221.87644958496091</v>
      </c>
      <c r="CT93">
        <v>79.516647338867188</v>
      </c>
      <c r="CU93">
        <v>42.740360260009773</v>
      </c>
      <c r="CV93">
        <v>79.253410339355469</v>
      </c>
      <c r="CW93">
        <v>146.20802307128909</v>
      </c>
      <c r="CX93">
        <v>196.517578125</v>
      </c>
      <c r="CY93">
        <v>63.517253875732422</v>
      </c>
      <c r="CZ93">
        <v>129.89338684082031</v>
      </c>
      <c r="DA93">
        <v>74.409553527832031</v>
      </c>
      <c r="DB93">
        <v>18095.150390625</v>
      </c>
      <c r="DC93">
        <v>23.159999847412109</v>
      </c>
      <c r="DD93">
        <v>0.49068104926642608</v>
      </c>
      <c r="DE93">
        <v>0.73512057674522313</v>
      </c>
      <c r="DF93">
        <v>2.0007758618857974</v>
      </c>
      <c r="DG93">
        <v>1.70880938872999</v>
      </c>
      <c r="DH93">
        <v>1.225455973947033</v>
      </c>
      <c r="DI93">
        <v>8.0972929713881453E-2</v>
      </c>
      <c r="DJ93">
        <v>2.4714017089719973</v>
      </c>
      <c r="DK93">
        <v>2.7903144437090628</v>
      </c>
      <c r="DL93">
        <v>0.38310019539388246</v>
      </c>
      <c r="DM93">
        <v>2.5394543543703625</v>
      </c>
      <c r="DN93">
        <v>0.10792474144294061</v>
      </c>
      <c r="DO93">
        <v>304.97808074951172</v>
      </c>
      <c r="DP93">
        <v>690.74208450317383</v>
      </c>
    </row>
    <row r="94" spans="1:120" x14ac:dyDescent="0.25">
      <c r="A94" s="1">
        <v>45595</v>
      </c>
      <c r="B94">
        <v>37.469539642333977</v>
      </c>
      <c r="C94">
        <v>48.229999542236328</v>
      </c>
      <c r="D94">
        <v>42.922237396240227</v>
      </c>
      <c r="E94">
        <v>39.471630096435547</v>
      </c>
      <c r="F94">
        <v>61.063587188720703</v>
      </c>
      <c r="G94">
        <v>14.89999961853027</v>
      </c>
      <c r="H94">
        <v>43.888938903808587</v>
      </c>
      <c r="I94">
        <v>27.360000610351559</v>
      </c>
      <c r="J94">
        <v>21.302715301513668</v>
      </c>
      <c r="K94">
        <v>419.495849609375</v>
      </c>
      <c r="L94">
        <v>74.407508850097656</v>
      </c>
      <c r="M94">
        <v>36.659172058105469</v>
      </c>
      <c r="N94">
        <v>23.734428405761719</v>
      </c>
      <c r="O94">
        <v>41.028324127197273</v>
      </c>
      <c r="P94">
        <v>60.002101898193359</v>
      </c>
      <c r="Q94">
        <v>257.5</v>
      </c>
      <c r="R94">
        <v>123.7283401489258</v>
      </c>
      <c r="S94">
        <v>135.0288391113281</v>
      </c>
      <c r="T94">
        <v>142.3456726074219</v>
      </c>
      <c r="U94">
        <v>30.060039520263668</v>
      </c>
      <c r="V94">
        <v>93.112243652343764</v>
      </c>
      <c r="W94">
        <v>93.669998168945327</v>
      </c>
      <c r="X94">
        <v>52.317466735839837</v>
      </c>
      <c r="Y94">
        <v>59.103378295898438</v>
      </c>
      <c r="Z94">
        <v>62.464801788330078</v>
      </c>
      <c r="AA94">
        <v>124.52923583984381</v>
      </c>
      <c r="AB94">
        <v>91.489166259765625</v>
      </c>
      <c r="AC94">
        <v>114.74086761474609</v>
      </c>
      <c r="AD94">
        <v>45.335697174072273</v>
      </c>
      <c r="AE94">
        <v>117.6157150268555</v>
      </c>
      <c r="AF94">
        <v>194.8314514160156</v>
      </c>
      <c r="AG94">
        <v>97.806510925292955</v>
      </c>
      <c r="AH94">
        <v>188.1600036621094</v>
      </c>
      <c r="AI94">
        <v>384.7283935546875</v>
      </c>
      <c r="AJ94">
        <v>220.78448486328119</v>
      </c>
      <c r="AK94">
        <v>166.0697021484375</v>
      </c>
      <c r="AL94">
        <v>284.39254760742188</v>
      </c>
      <c r="AM94">
        <v>70.932991027832031</v>
      </c>
      <c r="AN94">
        <v>23.059999465942379</v>
      </c>
      <c r="AO94">
        <v>62.862747192382813</v>
      </c>
      <c r="AP94">
        <v>115.4326095581055</v>
      </c>
      <c r="AQ94">
        <v>58.836006164550781</v>
      </c>
      <c r="AR94">
        <v>56.741798400878913</v>
      </c>
      <c r="AS94">
        <v>59.404777526855469</v>
      </c>
      <c r="AT94">
        <v>329.316162109375</v>
      </c>
      <c r="AU94">
        <v>126.64378356933589</v>
      </c>
      <c r="AV94">
        <v>204.3899230957031</v>
      </c>
      <c r="AW94">
        <v>85.209434509277344</v>
      </c>
      <c r="AX94">
        <v>280.64981079101563</v>
      </c>
      <c r="AY94">
        <v>266.96267700195313</v>
      </c>
      <c r="AZ94">
        <v>12.910025596618651</v>
      </c>
      <c r="BA94">
        <v>69.459999084472656</v>
      </c>
      <c r="BB94">
        <v>46.161510467529297</v>
      </c>
      <c r="BC94">
        <v>49.419998168945313</v>
      </c>
      <c r="BD94">
        <v>20.29722785949707</v>
      </c>
      <c r="BE94">
        <v>49.610000610351563</v>
      </c>
      <c r="BF94">
        <v>68.974586486816406</v>
      </c>
      <c r="BG94">
        <v>40.788013458251953</v>
      </c>
      <c r="BH94">
        <v>86.815185546875</v>
      </c>
      <c r="BI94">
        <v>44.400001525878913</v>
      </c>
      <c r="BJ94">
        <v>115.6287307739258</v>
      </c>
      <c r="BK94">
        <v>56.771575927734382</v>
      </c>
      <c r="BL94">
        <v>67.136138916015625</v>
      </c>
      <c r="BM94">
        <v>28.830667495727539</v>
      </c>
      <c r="BN94">
        <v>27.251804351806641</v>
      </c>
      <c r="BO94">
        <v>495.58087158203119</v>
      </c>
      <c r="BP94">
        <v>90.301605224609375</v>
      </c>
      <c r="BQ94">
        <v>179.08477783203119</v>
      </c>
      <c r="BR94">
        <v>56.056015014648438</v>
      </c>
      <c r="BS94">
        <v>177.56463623046881</v>
      </c>
      <c r="BT94">
        <v>80.994781494140625</v>
      </c>
      <c r="BU94">
        <v>38.704559326171882</v>
      </c>
      <c r="BV94">
        <v>107.0500030517578</v>
      </c>
      <c r="BW94">
        <v>65.505500793457031</v>
      </c>
      <c r="BX94">
        <v>249.5738220214844</v>
      </c>
      <c r="BY94">
        <v>42.849998474121087</v>
      </c>
      <c r="BZ94">
        <v>88.786293029785156</v>
      </c>
      <c r="CA94">
        <v>71.024635314941406</v>
      </c>
      <c r="CB94">
        <v>578.064453125</v>
      </c>
      <c r="CC94">
        <v>38.688728332519531</v>
      </c>
      <c r="CD94">
        <v>90.706230163574219</v>
      </c>
      <c r="CE94">
        <v>30.474615097045898</v>
      </c>
      <c r="CF94">
        <v>90.2249755859375</v>
      </c>
      <c r="CG94">
        <v>71.360000610351563</v>
      </c>
      <c r="CH94">
        <v>27.958269119262699</v>
      </c>
      <c r="CI94">
        <v>75.877120971679688</v>
      </c>
      <c r="CJ94">
        <v>94.852287292480483</v>
      </c>
      <c r="CK94">
        <v>127.5221481323242</v>
      </c>
      <c r="CL94">
        <v>114.8357315063477</v>
      </c>
      <c r="CM94">
        <v>88.215301513671875</v>
      </c>
      <c r="CN94">
        <v>94.148994445800781</v>
      </c>
      <c r="CO94">
        <v>92.609245300292955</v>
      </c>
      <c r="CP94">
        <v>87.30755615234375</v>
      </c>
      <c r="CQ94">
        <v>46.929862976074219</v>
      </c>
      <c r="CR94">
        <v>134.71214294433591</v>
      </c>
      <c r="CS94">
        <v>229.23439025878909</v>
      </c>
      <c r="CT94">
        <v>79.675437927246094</v>
      </c>
      <c r="CU94">
        <v>43.502166748046882</v>
      </c>
      <c r="CV94">
        <v>78.440139770507813</v>
      </c>
      <c r="CW94">
        <v>147.45237731933591</v>
      </c>
      <c r="CX94">
        <v>199.57177734375</v>
      </c>
      <c r="CY94">
        <v>64.466171264648438</v>
      </c>
      <c r="CZ94">
        <v>130.857177734375</v>
      </c>
      <c r="DA94">
        <v>74.896148681640625</v>
      </c>
      <c r="DB94">
        <v>18607.9296875</v>
      </c>
      <c r="DC94">
        <v>20.35000038146973</v>
      </c>
      <c r="DD94">
        <v>0.50200576043777834</v>
      </c>
      <c r="DE94">
        <v>0.73468021900840386</v>
      </c>
      <c r="DF94">
        <v>2.0446874259503534</v>
      </c>
      <c r="DG94">
        <v>1.7124890568733862</v>
      </c>
      <c r="DH94">
        <v>1.2500774222364397</v>
      </c>
      <c r="DI94">
        <v>8.3433602051650679E-2</v>
      </c>
      <c r="DJ94">
        <v>2.5048092929967285</v>
      </c>
      <c r="DK94">
        <v>2.8771023570414451</v>
      </c>
      <c r="DL94">
        <v>0.38193748754092477</v>
      </c>
      <c r="DM94">
        <v>2.6003342037635706</v>
      </c>
      <c r="DN94">
        <v>0.10625242955476334</v>
      </c>
      <c r="DO94">
        <v>305.56795501708984</v>
      </c>
      <c r="DP94">
        <v>704.59716796875</v>
      </c>
    </row>
    <row r="95" spans="1:120" x14ac:dyDescent="0.25">
      <c r="A95" s="1">
        <v>45594</v>
      </c>
      <c r="B95">
        <v>37.809444427490227</v>
      </c>
      <c r="C95">
        <v>48.409999847412109</v>
      </c>
      <c r="D95">
        <v>42.873615264892578</v>
      </c>
      <c r="E95">
        <v>39.953563690185547</v>
      </c>
      <c r="F95">
        <v>61.85260009765625</v>
      </c>
      <c r="G95">
        <v>15.02999973297119</v>
      </c>
      <c r="H95">
        <v>44.421642303466797</v>
      </c>
      <c r="I95">
        <v>27.45999908447266</v>
      </c>
      <c r="J95">
        <v>21.036905288696289</v>
      </c>
      <c r="K95">
        <v>420.24185180664063</v>
      </c>
      <c r="L95">
        <v>75.4031982421875</v>
      </c>
      <c r="M95">
        <v>36.973724365234382</v>
      </c>
      <c r="N95">
        <v>23.46573638916016</v>
      </c>
      <c r="O95">
        <v>41.53240966796875</v>
      </c>
      <c r="P95">
        <v>60.277248382568359</v>
      </c>
      <c r="Q95">
        <v>256.08999633789063</v>
      </c>
      <c r="R95">
        <v>124.9157333374023</v>
      </c>
      <c r="S95">
        <v>136.01597595214841</v>
      </c>
      <c r="T95">
        <v>142.35566711425781</v>
      </c>
      <c r="U95">
        <v>30.271394729614261</v>
      </c>
      <c r="V95">
        <v>93.250091552734375</v>
      </c>
      <c r="W95">
        <v>93.889999389648438</v>
      </c>
      <c r="X95">
        <v>52.447189331054688</v>
      </c>
      <c r="Y95">
        <v>58.863811492919922</v>
      </c>
      <c r="Z95">
        <v>62.554435729980469</v>
      </c>
      <c r="AA95">
        <v>124.47947692871089</v>
      </c>
      <c r="AB95">
        <v>91.928192138671875</v>
      </c>
      <c r="AC95">
        <v>114.602165222168</v>
      </c>
      <c r="AD95">
        <v>45.315708160400391</v>
      </c>
      <c r="AE95">
        <v>117.3759765625</v>
      </c>
      <c r="AF95">
        <v>195.03038024902341</v>
      </c>
      <c r="AG95">
        <v>98.325851440429673</v>
      </c>
      <c r="AH95">
        <v>188.3788757324219</v>
      </c>
      <c r="AI95">
        <v>386.45663452148438</v>
      </c>
      <c r="AJ95">
        <v>221.08360290527341</v>
      </c>
      <c r="AK95">
        <v>165.9303894042969</v>
      </c>
      <c r="AL95">
        <v>285.8475341796875</v>
      </c>
      <c r="AM95">
        <v>70.384284973144531</v>
      </c>
      <c r="AN95">
        <v>22.79999923706055</v>
      </c>
      <c r="AO95">
        <v>62.643959045410163</v>
      </c>
      <c r="AP95">
        <v>114.55849456787109</v>
      </c>
      <c r="AQ95">
        <v>58.319549560546882</v>
      </c>
      <c r="AR95">
        <v>56.463260650634773</v>
      </c>
      <c r="AS95">
        <v>58.808837890625</v>
      </c>
      <c r="AT95">
        <v>331.4132080078125</v>
      </c>
      <c r="AU95">
        <v>126.7730331420898</v>
      </c>
      <c r="AV95">
        <v>205.59571838378909</v>
      </c>
      <c r="AW95">
        <v>86.662261962890625</v>
      </c>
      <c r="AX95">
        <v>281.67718505859381</v>
      </c>
      <c r="AY95">
        <v>266.44354248046881</v>
      </c>
      <c r="AZ95">
        <v>13.009640693664551</v>
      </c>
      <c r="BA95">
        <v>68.800003051757813</v>
      </c>
      <c r="BB95">
        <v>46.609870910644531</v>
      </c>
      <c r="BC95">
        <v>50.314300537109382</v>
      </c>
      <c r="BD95">
        <v>20.544633865356449</v>
      </c>
      <c r="BE95">
        <v>49.729999542236328</v>
      </c>
      <c r="BF95">
        <v>68.754890441894531</v>
      </c>
      <c r="BG95">
        <v>40.638202667236328</v>
      </c>
      <c r="BH95">
        <v>87.044563293457031</v>
      </c>
      <c r="BI95">
        <v>44.299999237060547</v>
      </c>
      <c r="BJ95">
        <v>115.8381652832031</v>
      </c>
      <c r="BK95">
        <v>58.180870056152337</v>
      </c>
      <c r="BL95">
        <v>67.067375183105469</v>
      </c>
      <c r="BM95">
        <v>28.642036437988281</v>
      </c>
      <c r="BN95">
        <v>27.4105339050293</v>
      </c>
      <c r="BO95">
        <v>499.35479736328119</v>
      </c>
      <c r="BP95">
        <v>91.199234008789063</v>
      </c>
      <c r="BQ95">
        <v>180.01202392578119</v>
      </c>
      <c r="BR95">
        <v>55.986392974853523</v>
      </c>
      <c r="BS95">
        <v>177.95326232910159</v>
      </c>
      <c r="BT95">
        <v>81.063644409179688</v>
      </c>
      <c r="BU95">
        <v>40.991069793701172</v>
      </c>
      <c r="BV95">
        <v>107.0299987792969</v>
      </c>
      <c r="BW95">
        <v>66.2781982421875</v>
      </c>
      <c r="BX95">
        <v>255.78631591796881</v>
      </c>
      <c r="BY95">
        <v>42.400001525878913</v>
      </c>
      <c r="BZ95">
        <v>90.494102478027344</v>
      </c>
      <c r="CA95">
        <v>70.895362854003906</v>
      </c>
      <c r="CB95">
        <v>579.81854248046875</v>
      </c>
      <c r="CC95">
        <v>38.260845184326172</v>
      </c>
      <c r="CD95">
        <v>90.440887451171875</v>
      </c>
      <c r="CE95">
        <v>30.980903625488281</v>
      </c>
      <c r="CF95">
        <v>90.643051147460938</v>
      </c>
      <c r="CG95">
        <v>69.660003662109375</v>
      </c>
      <c r="CH95">
        <v>28.025247573852539</v>
      </c>
      <c r="CI95">
        <v>75.88690185546875</v>
      </c>
      <c r="CJ95">
        <v>94.436309814453125</v>
      </c>
      <c r="CK95">
        <v>127.5916213989258</v>
      </c>
      <c r="CL95">
        <v>115.075325012207</v>
      </c>
      <c r="CM95">
        <v>87.975372314453125</v>
      </c>
      <c r="CN95">
        <v>93.641639709472656</v>
      </c>
      <c r="CO95">
        <v>92.050697326660156</v>
      </c>
      <c r="CP95">
        <v>87.109214782714844</v>
      </c>
      <c r="CQ95">
        <v>46.720752716064453</v>
      </c>
      <c r="CR95">
        <v>134.94097900390619</v>
      </c>
      <c r="CS95">
        <v>232.9383239746094</v>
      </c>
      <c r="CT95">
        <v>79.804466247558594</v>
      </c>
      <c r="CU95">
        <v>43.343868255615227</v>
      </c>
      <c r="CV95">
        <v>78.628578186035156</v>
      </c>
      <c r="CW95">
        <v>147.73112487792969</v>
      </c>
      <c r="CX95">
        <v>199.85125732421881</v>
      </c>
      <c r="CY95">
        <v>65.594871520996094</v>
      </c>
      <c r="CZ95">
        <v>129.58537292480469</v>
      </c>
      <c r="DA95">
        <v>75.174201965332031</v>
      </c>
      <c r="DB95">
        <v>18712.75</v>
      </c>
      <c r="DC95">
        <v>19.340000152587891</v>
      </c>
      <c r="DD95">
        <v>0.50415658993682366</v>
      </c>
      <c r="DE95">
        <v>0.73850079070720176</v>
      </c>
      <c r="DF95">
        <v>2.0514860438514195</v>
      </c>
      <c r="DG95">
        <v>1.7226954942123776</v>
      </c>
      <c r="DH95">
        <v>1.2764460020380102</v>
      </c>
      <c r="DI95">
        <v>8.3491637987832726E-2</v>
      </c>
      <c r="DJ95">
        <v>2.5042615623073945</v>
      </c>
      <c r="DK95">
        <v>2.9188632532422401</v>
      </c>
      <c r="DL95">
        <v>0.38129791772349303</v>
      </c>
      <c r="DM95">
        <v>2.6142248062831928</v>
      </c>
      <c r="DN95">
        <v>0.10722792564002129</v>
      </c>
      <c r="DO95">
        <v>306.16416931152344</v>
      </c>
      <c r="DP95">
        <v>708.09295272827148</v>
      </c>
    </row>
    <row r="96" spans="1:120" x14ac:dyDescent="0.25">
      <c r="A96" s="1">
        <v>45593</v>
      </c>
      <c r="B96">
        <v>37.429546356201172</v>
      </c>
      <c r="C96">
        <v>48.400001525878913</v>
      </c>
      <c r="D96">
        <v>42.844444274902337</v>
      </c>
      <c r="E96">
        <v>39.774021148681641</v>
      </c>
      <c r="F96">
        <v>61.233375549316413</v>
      </c>
      <c r="G96">
        <v>15.289999961853029</v>
      </c>
      <c r="H96">
        <v>44.569614410400391</v>
      </c>
      <c r="I96">
        <v>27.45000076293945</v>
      </c>
      <c r="J96">
        <v>21.07487869262695</v>
      </c>
      <c r="K96">
        <v>421.803466796875</v>
      </c>
      <c r="L96">
        <v>74.447334289550781</v>
      </c>
      <c r="M96">
        <v>36.645236968994141</v>
      </c>
      <c r="N96">
        <v>23.654815673828121</v>
      </c>
      <c r="O96">
        <v>40.880069732666023</v>
      </c>
      <c r="P96">
        <v>61.092864990234382</v>
      </c>
      <c r="Q96">
        <v>253.33000183105469</v>
      </c>
      <c r="R96">
        <v>125.93349456787109</v>
      </c>
      <c r="S96">
        <v>135.89631652832031</v>
      </c>
      <c r="T96">
        <v>142.67552185058591</v>
      </c>
      <c r="U96">
        <v>30.84818077087402</v>
      </c>
      <c r="V96">
        <v>93.210708618164063</v>
      </c>
      <c r="W96">
        <v>92.339996337890625</v>
      </c>
      <c r="X96">
        <v>52.417251586914063</v>
      </c>
      <c r="Y96">
        <v>58.783954620361328</v>
      </c>
      <c r="Z96">
        <v>62.484722137451172</v>
      </c>
      <c r="AA96">
        <v>124.3799743652344</v>
      </c>
      <c r="AB96">
        <v>91.708679199218764</v>
      </c>
      <c r="AC96">
        <v>115.1272659301758</v>
      </c>
      <c r="AD96">
        <v>45.105869293212891</v>
      </c>
      <c r="AE96">
        <v>120.82232666015619</v>
      </c>
      <c r="AF96">
        <v>196.24378967285159</v>
      </c>
      <c r="AG96">
        <v>97.536857604980483</v>
      </c>
      <c r="AH96">
        <v>189.42347717285159</v>
      </c>
      <c r="AI96">
        <v>383.2598876953125</v>
      </c>
      <c r="AJ96">
        <v>221.80146789550781</v>
      </c>
      <c r="AK96">
        <v>166.666748046875</v>
      </c>
      <c r="AL96">
        <v>286.35580444335938</v>
      </c>
      <c r="AM96">
        <v>70.025131225585938</v>
      </c>
      <c r="AN96">
        <v>23.030000686645511</v>
      </c>
      <c r="AO96">
        <v>62.872692108154297</v>
      </c>
      <c r="AP96">
        <v>115.75046539306641</v>
      </c>
      <c r="AQ96">
        <v>58.726753234863281</v>
      </c>
      <c r="AR96">
        <v>56.582637786865227</v>
      </c>
      <c r="AS96">
        <v>59.156471252441413</v>
      </c>
      <c r="AT96">
        <v>328.54727172851563</v>
      </c>
      <c r="AU96">
        <v>127.4988174438477</v>
      </c>
      <c r="AV96">
        <v>205.80500793457031</v>
      </c>
      <c r="AW96">
        <v>86.642364501953125</v>
      </c>
      <c r="AX96">
        <v>280.85928344726563</v>
      </c>
      <c r="AY96">
        <v>270.25369262695313</v>
      </c>
      <c r="AZ96">
        <v>13.268636703491209</v>
      </c>
      <c r="BA96">
        <v>68.339996337890625</v>
      </c>
      <c r="BB96">
        <v>46.978527069091797</v>
      </c>
      <c r="BC96">
        <v>49.777900695800781</v>
      </c>
      <c r="BD96">
        <v>20.871210098266602</v>
      </c>
      <c r="BE96">
        <v>49.450000762939453</v>
      </c>
      <c r="BF96">
        <v>69.014533996582031</v>
      </c>
      <c r="BG96">
        <v>40.987758636474609</v>
      </c>
      <c r="BH96">
        <v>87.06451416015625</v>
      </c>
      <c r="BI96">
        <v>44.020000457763672</v>
      </c>
      <c r="BJ96">
        <v>116.2470626831055</v>
      </c>
      <c r="BK96">
        <v>56.981468200683587</v>
      </c>
      <c r="BL96">
        <v>67.509452819824219</v>
      </c>
      <c r="BM96">
        <v>29.426340103149411</v>
      </c>
      <c r="BN96">
        <v>27.63870811462402</v>
      </c>
      <c r="BO96">
        <v>494.60244750976563</v>
      </c>
      <c r="BP96">
        <v>90.770370483398438</v>
      </c>
      <c r="BQ96">
        <v>179.55339050292969</v>
      </c>
      <c r="BR96">
        <v>55.697956085205078</v>
      </c>
      <c r="BS96">
        <v>178.4913635253906</v>
      </c>
      <c r="BT96">
        <v>81.034133911132813</v>
      </c>
      <c r="BU96">
        <v>39.593757629394531</v>
      </c>
      <c r="BV96">
        <v>105.61000061035161</v>
      </c>
      <c r="BW96">
        <v>66.886695861816406</v>
      </c>
      <c r="BX96">
        <v>250.10150146484381</v>
      </c>
      <c r="BY96">
        <v>42.229999542236328</v>
      </c>
      <c r="BZ96">
        <v>89.824966430664063</v>
      </c>
      <c r="CA96">
        <v>71.263267517089844</v>
      </c>
      <c r="CB96">
        <v>578.8817138671875</v>
      </c>
      <c r="CC96">
        <v>39.683811187744141</v>
      </c>
      <c r="CD96">
        <v>90.303314208984375</v>
      </c>
      <c r="CE96">
        <v>31.3314094543457</v>
      </c>
      <c r="CF96">
        <v>90.732643127441406</v>
      </c>
      <c r="CG96">
        <v>70.430000305175781</v>
      </c>
      <c r="CH96">
        <v>28.015680313110352</v>
      </c>
      <c r="CI96">
        <v>75.730354309082031</v>
      </c>
      <c r="CJ96">
        <v>95.119705200195327</v>
      </c>
      <c r="CK96">
        <v>128.3160705566406</v>
      </c>
      <c r="CL96">
        <v>117.5611267089844</v>
      </c>
      <c r="CM96">
        <v>87.635467529296875</v>
      </c>
      <c r="CN96">
        <v>94.248474121093764</v>
      </c>
      <c r="CO96">
        <v>91.192932128906236</v>
      </c>
      <c r="CP96">
        <v>88.457901000976563</v>
      </c>
      <c r="CQ96">
        <v>47.009521484375</v>
      </c>
      <c r="CR96">
        <v>135.1200866699219</v>
      </c>
      <c r="CS96">
        <v>229.84339904785159</v>
      </c>
      <c r="CT96">
        <v>80.598434448242188</v>
      </c>
      <c r="CU96">
        <v>43.739612579345703</v>
      </c>
      <c r="CV96">
        <v>80.344367980957031</v>
      </c>
      <c r="CW96">
        <v>148.1392822265625</v>
      </c>
      <c r="CX96">
        <v>200.8992614746094</v>
      </c>
      <c r="CY96">
        <v>65.564910888671875</v>
      </c>
      <c r="CZ96">
        <v>131.72161865234381</v>
      </c>
      <c r="DA96">
        <v>75.909065246582031</v>
      </c>
      <c r="DB96">
        <v>18567.189453125</v>
      </c>
      <c r="DC96">
        <v>19.79999923706055</v>
      </c>
      <c r="DD96">
        <v>0.49701882422663862</v>
      </c>
      <c r="DE96">
        <v>0.73732672536112331</v>
      </c>
      <c r="DF96">
        <v>2.0232966547519475</v>
      </c>
      <c r="DG96">
        <v>1.718133987727545</v>
      </c>
      <c r="DH96">
        <v>1.2604665707915075</v>
      </c>
      <c r="DI96">
        <v>8.3609484228730185E-2</v>
      </c>
      <c r="DJ96">
        <v>2.4925950838861599</v>
      </c>
      <c r="DK96">
        <v>2.8517104658583645</v>
      </c>
      <c r="DL96">
        <v>0.38315507742294241</v>
      </c>
      <c r="DM96">
        <v>2.5768652471871949</v>
      </c>
      <c r="DN96">
        <v>0.10835669113224815</v>
      </c>
      <c r="DO96">
        <v>309.08208465576172</v>
      </c>
      <c r="DP96">
        <v>707.12074279785168</v>
      </c>
    </row>
    <row r="97" spans="1:120" x14ac:dyDescent="0.25">
      <c r="A97" s="1">
        <v>45590</v>
      </c>
      <c r="B97">
        <v>37.349571228027337</v>
      </c>
      <c r="C97">
        <v>47.669998168945313</v>
      </c>
      <c r="D97">
        <v>42.445755004882813</v>
      </c>
      <c r="E97">
        <v>38.006919860839837</v>
      </c>
      <c r="F97">
        <v>61.033626556396477</v>
      </c>
      <c r="G97">
        <v>14.689999580383301</v>
      </c>
      <c r="H97">
        <v>44.392047882080078</v>
      </c>
      <c r="I97">
        <v>27.430000305175781</v>
      </c>
      <c r="J97">
        <v>21.653961181640621</v>
      </c>
      <c r="K97">
        <v>418.88912963867188</v>
      </c>
      <c r="L97">
        <v>73.152946472167969</v>
      </c>
      <c r="M97">
        <v>36.416290283203118</v>
      </c>
      <c r="N97">
        <v>24.06282806396484</v>
      </c>
      <c r="O97">
        <v>41.077747344970703</v>
      </c>
      <c r="P97">
        <v>60.483608245849609</v>
      </c>
      <c r="Q97">
        <v>253.32000732421881</v>
      </c>
      <c r="R97">
        <v>124.34698486328119</v>
      </c>
      <c r="S97">
        <v>134.1813049316406</v>
      </c>
      <c r="T97">
        <v>141.4460754394531</v>
      </c>
      <c r="U97">
        <v>30.241765975952148</v>
      </c>
      <c r="V97">
        <v>93.427314758300781</v>
      </c>
      <c r="W97">
        <v>92.199996948242202</v>
      </c>
      <c r="X97">
        <v>52.59686279296875</v>
      </c>
      <c r="Y97">
        <v>58.863811492919922</v>
      </c>
      <c r="Z97">
        <v>61.867240905761719</v>
      </c>
      <c r="AA97">
        <v>122.92722320556641</v>
      </c>
      <c r="AB97">
        <v>90.9603271484375</v>
      </c>
      <c r="AC97">
        <v>113.4132461547852</v>
      </c>
      <c r="AD97">
        <v>44.38641357421875</v>
      </c>
      <c r="AE97">
        <v>119.6735458374023</v>
      </c>
      <c r="AF97">
        <v>195.25914001464841</v>
      </c>
      <c r="AG97">
        <v>97.436973571777344</v>
      </c>
      <c r="AH97">
        <v>188.2992858886719</v>
      </c>
      <c r="AI97">
        <v>382.38076782226563</v>
      </c>
      <c r="AJ97">
        <v>218.24201965332031</v>
      </c>
      <c r="AK97">
        <v>163.86061096191409</v>
      </c>
      <c r="AL97">
        <v>281.901123046875</v>
      </c>
      <c r="AM97">
        <v>69.376655578613281</v>
      </c>
      <c r="AN97">
        <v>22.54000091552734</v>
      </c>
      <c r="AO97">
        <v>61.549999237060547</v>
      </c>
      <c r="AP97">
        <v>114.79689025878911</v>
      </c>
      <c r="AQ97">
        <v>56.69073486328125</v>
      </c>
      <c r="AR97">
        <v>56.134986877441413</v>
      </c>
      <c r="AS97">
        <v>57.507717132568359</v>
      </c>
      <c r="AT97">
        <v>328.16778564453119</v>
      </c>
      <c r="AU97">
        <v>126.9519958496094</v>
      </c>
      <c r="AV97">
        <v>205.0277099609375</v>
      </c>
      <c r="AW97">
        <v>86.144821166992188</v>
      </c>
      <c r="AX97">
        <v>280.03140258789063</v>
      </c>
      <c r="AY97">
        <v>273.04513549804688</v>
      </c>
      <c r="AZ97">
        <v>13.039524078369141</v>
      </c>
      <c r="BA97">
        <v>67.110000610351563</v>
      </c>
      <c r="BB97">
        <v>46.629798889160163</v>
      </c>
      <c r="BC97">
        <v>49.535400390625</v>
      </c>
      <c r="BD97">
        <v>20.079511642456051</v>
      </c>
      <c r="BE97">
        <v>48.970001220703118</v>
      </c>
      <c r="BF97">
        <v>68.52520751953125</v>
      </c>
      <c r="BG97">
        <v>40.668167114257813</v>
      </c>
      <c r="BH97">
        <v>86.186882019042969</v>
      </c>
      <c r="BI97">
        <v>43.619998931884773</v>
      </c>
      <c r="BJ97">
        <v>116.3268508911133</v>
      </c>
      <c r="BK97">
        <v>57.041439056396477</v>
      </c>
      <c r="BL97">
        <v>66.487770080566406</v>
      </c>
      <c r="BM97">
        <v>29.813529968261719</v>
      </c>
      <c r="BN97">
        <v>27.9561653137207</v>
      </c>
      <c r="BO97">
        <v>494.5225830078125</v>
      </c>
      <c r="BP97">
        <v>90.461181640625</v>
      </c>
      <c r="BQ97">
        <v>179.224365234375</v>
      </c>
      <c r="BR97">
        <v>54.942058563232422</v>
      </c>
      <c r="BS97">
        <v>177.48490905761719</v>
      </c>
      <c r="BT97">
        <v>81.073486328125</v>
      </c>
      <c r="BU97">
        <v>39.525360107421882</v>
      </c>
      <c r="BV97">
        <v>105.2799987792969</v>
      </c>
      <c r="BW97">
        <v>64.897003173828125</v>
      </c>
      <c r="BX97">
        <v>251.8437805175781</v>
      </c>
      <c r="BY97">
        <v>41.270000457763672</v>
      </c>
      <c r="BZ97">
        <v>89.295646667480469</v>
      </c>
      <c r="CA97">
        <v>70.974906921386719</v>
      </c>
      <c r="CB97">
        <v>577.09765625</v>
      </c>
      <c r="CC97">
        <v>38.758384704589837</v>
      </c>
      <c r="CD97">
        <v>90.548988342285156</v>
      </c>
      <c r="CE97">
        <v>30.72775840759277</v>
      </c>
      <c r="CF97">
        <v>90.583328247070327</v>
      </c>
      <c r="CG97">
        <v>74.230003356933594</v>
      </c>
      <c r="CH97">
        <v>28.015680313110352</v>
      </c>
      <c r="CI97">
        <v>75.798858642578125</v>
      </c>
      <c r="CJ97">
        <v>94.822570800781236</v>
      </c>
      <c r="CK97">
        <v>127.4526748657227</v>
      </c>
      <c r="CL97">
        <v>116.3431854248047</v>
      </c>
      <c r="CM97">
        <v>86.745712280273438</v>
      </c>
      <c r="CN97">
        <v>93.472526550292955</v>
      </c>
      <c r="CO97">
        <v>90.614433288574219</v>
      </c>
      <c r="CP97">
        <v>89.023155212402344</v>
      </c>
      <c r="CQ97">
        <v>46.431983947753913</v>
      </c>
      <c r="CR97">
        <v>134.7220764160156</v>
      </c>
      <c r="CS97">
        <v>229.91326904296881</v>
      </c>
      <c r="CT97">
        <v>80.449562072753906</v>
      </c>
      <c r="CU97">
        <v>43.601100921630859</v>
      </c>
      <c r="CV97">
        <v>79.71954345703125</v>
      </c>
      <c r="CW97">
        <v>147.9202575683594</v>
      </c>
      <c r="CX97">
        <v>200.43016052246091</v>
      </c>
      <c r="CY97">
        <v>63.936775207519531</v>
      </c>
      <c r="CZ97">
        <v>133.50016784667969</v>
      </c>
      <c r="DA97">
        <v>74.975593566894531</v>
      </c>
      <c r="DB97">
        <v>18518.609375</v>
      </c>
      <c r="DC97">
        <v>20.329999923706051</v>
      </c>
      <c r="DD97">
        <v>0.49901363677248395</v>
      </c>
      <c r="DE97">
        <v>0.73995267099077056</v>
      </c>
      <c r="DF97">
        <v>2.0307074772887903</v>
      </c>
      <c r="DG97">
        <v>1.72037148764444</v>
      </c>
      <c r="DH97">
        <v>1.2581298171533524</v>
      </c>
      <c r="DI97">
        <v>8.2603000813946406E-2</v>
      </c>
      <c r="DJ97">
        <v>2.4913766508909463</v>
      </c>
      <c r="DK97">
        <v>2.8578560668241875</v>
      </c>
      <c r="DL97">
        <v>0.37817173105755497</v>
      </c>
      <c r="DM97">
        <v>2.5849753952138506</v>
      </c>
      <c r="DN97">
        <v>0.10828201291684283</v>
      </c>
      <c r="DO97">
        <v>308.08936309814453</v>
      </c>
      <c r="DP97">
        <v>704.97001647949219</v>
      </c>
    </row>
    <row r="98" spans="1:120" x14ac:dyDescent="0.25">
      <c r="A98" s="1">
        <v>45589</v>
      </c>
      <c r="B98">
        <v>37.299587249755859</v>
      </c>
      <c r="C98">
        <v>47.380001068115227</v>
      </c>
      <c r="D98">
        <v>42.445755004882813</v>
      </c>
      <c r="E98">
        <v>38.479404449462891</v>
      </c>
      <c r="F98">
        <v>60.833873748779297</v>
      </c>
      <c r="G98">
        <v>14.840000152587891</v>
      </c>
      <c r="H98">
        <v>44.293399810791023</v>
      </c>
      <c r="I98">
        <v>27.389999389648441</v>
      </c>
      <c r="J98">
        <v>21.502071380615231</v>
      </c>
      <c r="K98">
        <v>421.51498413085938</v>
      </c>
      <c r="L98">
        <v>73.02349853515625</v>
      </c>
      <c r="M98">
        <v>36.742786407470703</v>
      </c>
      <c r="N98">
        <v>24.06282806396484</v>
      </c>
      <c r="O98">
        <v>41.641132354736328</v>
      </c>
      <c r="P98">
        <v>61.033908843994141</v>
      </c>
      <c r="Q98">
        <v>252.80000305175781</v>
      </c>
      <c r="R98">
        <v>124.66628265380859</v>
      </c>
      <c r="S98">
        <v>135.6769714355469</v>
      </c>
      <c r="T98">
        <v>141.5260314941406</v>
      </c>
      <c r="U98">
        <v>29.787446975708011</v>
      </c>
      <c r="V98">
        <v>93.634078979492202</v>
      </c>
      <c r="W98">
        <v>91.790000915527344</v>
      </c>
      <c r="X98">
        <v>52.806411743164063</v>
      </c>
      <c r="Y98">
        <v>59.213180541992188</v>
      </c>
      <c r="Z98">
        <v>62.205860137939453</v>
      </c>
      <c r="AA98">
        <v>123.83270263671881</v>
      </c>
      <c r="AB98">
        <v>91.369422912597656</v>
      </c>
      <c r="AC98">
        <v>113.9185409545898</v>
      </c>
      <c r="AD98">
        <v>44.376422882080078</v>
      </c>
      <c r="AE98">
        <v>121.50160980224609</v>
      </c>
      <c r="AF98">
        <v>196.72119140625</v>
      </c>
      <c r="AG98">
        <v>96.947593688964844</v>
      </c>
      <c r="AH98">
        <v>189.56275939941409</v>
      </c>
      <c r="AI98">
        <v>380.85232543945313</v>
      </c>
      <c r="AJ98">
        <v>219.06956481933591</v>
      </c>
      <c r="AK98">
        <v>164.97509765625</v>
      </c>
      <c r="AL98">
        <v>282.19012451171881</v>
      </c>
      <c r="AM98">
        <v>69.256935119628906</v>
      </c>
      <c r="AN98">
        <v>22.370000839233398</v>
      </c>
      <c r="AO98">
        <v>62.375438690185547</v>
      </c>
      <c r="AP98">
        <v>116.96230316162109</v>
      </c>
      <c r="AQ98">
        <v>57.743503570556641</v>
      </c>
      <c r="AR98">
        <v>57.249134063720703</v>
      </c>
      <c r="AS98">
        <v>58.560531616210938</v>
      </c>
      <c r="AT98">
        <v>326.68984985351563</v>
      </c>
      <c r="AU98">
        <v>127.89649963378911</v>
      </c>
      <c r="AV98">
        <v>206.2534484863281</v>
      </c>
      <c r="AW98">
        <v>86.134864807128906</v>
      </c>
      <c r="AX98">
        <v>279.68231201171881</v>
      </c>
      <c r="AY98">
        <v>269.27423095703119</v>
      </c>
      <c r="AZ98">
        <v>12.8602180480957</v>
      </c>
      <c r="BA98">
        <v>67.269996643066406</v>
      </c>
      <c r="BB98">
        <v>46.779254913330078</v>
      </c>
      <c r="BC98">
        <v>49.2958984375</v>
      </c>
      <c r="BD98">
        <v>20.020132064819339</v>
      </c>
      <c r="BE98">
        <v>48.75</v>
      </c>
      <c r="BF98">
        <v>69.014533996582031</v>
      </c>
      <c r="BG98">
        <v>40.867912292480469</v>
      </c>
      <c r="BH98">
        <v>86.506019592285156</v>
      </c>
      <c r="BI98">
        <v>43.5</v>
      </c>
      <c r="BJ98">
        <v>116.10743713378911</v>
      </c>
      <c r="BK98">
        <v>56.171875</v>
      </c>
      <c r="BL98">
        <v>66.978965759277344</v>
      </c>
      <c r="BM98">
        <v>29.77381706237793</v>
      </c>
      <c r="BN98">
        <v>27.450216293334961</v>
      </c>
      <c r="BO98">
        <v>491.52740478515619</v>
      </c>
      <c r="BP98">
        <v>90.142021179199219</v>
      </c>
      <c r="BQ98">
        <v>179.18449401855469</v>
      </c>
      <c r="BR98">
        <v>54.902271270751953</v>
      </c>
      <c r="BS98">
        <v>178.33192443847659</v>
      </c>
      <c r="BT98">
        <v>81.102989196777344</v>
      </c>
      <c r="BU98">
        <v>39.984615325927727</v>
      </c>
      <c r="BV98">
        <v>104.98000335693359</v>
      </c>
      <c r="BW98">
        <v>64.76177978515625</v>
      </c>
      <c r="BX98">
        <v>248.9565734863281</v>
      </c>
      <c r="BY98">
        <v>41.240001678466797</v>
      </c>
      <c r="BZ98">
        <v>88.936103820800781</v>
      </c>
      <c r="CA98">
        <v>71.7703857421875</v>
      </c>
      <c r="CB98">
        <v>577.2969970703125</v>
      </c>
      <c r="CC98">
        <v>37.026943206787109</v>
      </c>
      <c r="CD98">
        <v>91.060012817382798</v>
      </c>
      <c r="CE98">
        <v>30.932222366333011</v>
      </c>
      <c r="CF98">
        <v>91.150718688964844</v>
      </c>
      <c r="CG98">
        <v>73.05999755859375</v>
      </c>
      <c r="CH98">
        <v>27.919998168945309</v>
      </c>
      <c r="CI98">
        <v>76.1119384765625</v>
      </c>
      <c r="CJ98">
        <v>95.723854064941406</v>
      </c>
      <c r="CK98">
        <v>128.49468994140619</v>
      </c>
      <c r="CL98">
        <v>117.96044921875</v>
      </c>
      <c r="CM98">
        <v>86.985649108886719</v>
      </c>
      <c r="CN98">
        <v>94.069412231445327</v>
      </c>
      <c r="CO98">
        <v>90.385032653808594</v>
      </c>
      <c r="CP98">
        <v>89.052909851074219</v>
      </c>
      <c r="CQ98">
        <v>46.949775695800781</v>
      </c>
      <c r="CR98">
        <v>135.08027648925781</v>
      </c>
      <c r="CS98">
        <v>228.72523498535159</v>
      </c>
      <c r="CT98">
        <v>81.124443054199219</v>
      </c>
      <c r="CU98">
        <v>43.947376251220703</v>
      </c>
      <c r="CV98">
        <v>80.919593811035156</v>
      </c>
      <c r="CW98">
        <v>148.736572265625</v>
      </c>
      <c r="CX98">
        <v>199.80134582519531</v>
      </c>
      <c r="CY98">
        <v>64.366287231445313</v>
      </c>
      <c r="CZ98">
        <v>133.490234375</v>
      </c>
      <c r="DA98">
        <v>75.213920593261719</v>
      </c>
      <c r="DB98">
        <v>18415.490234375</v>
      </c>
      <c r="DC98">
        <v>19.079999923706051</v>
      </c>
      <c r="DD98">
        <v>0.4928172353773409</v>
      </c>
      <c r="DE98">
        <v>0.73784566570143517</v>
      </c>
      <c r="DF98">
        <v>2.0091094192028853</v>
      </c>
      <c r="DG98">
        <v>1.7105013333570116</v>
      </c>
      <c r="DH98">
        <v>1.2391755025572206</v>
      </c>
      <c r="DI98">
        <v>8.2072141910595336E-2</v>
      </c>
      <c r="DJ98">
        <v>2.4628994456295752</v>
      </c>
      <c r="DK98">
        <v>2.8194367366262263</v>
      </c>
      <c r="DL98">
        <v>0.37947463078983262</v>
      </c>
      <c r="DM98">
        <v>2.5543298744605134</v>
      </c>
      <c r="DN98">
        <v>0.10834651526503607</v>
      </c>
      <c r="DO98">
        <v>310.78060913085938</v>
      </c>
      <c r="DP98">
        <v>704.62604522705078</v>
      </c>
    </row>
    <row r="99" spans="1:120" x14ac:dyDescent="0.25">
      <c r="A99" s="1">
        <v>45588</v>
      </c>
      <c r="B99">
        <v>36.999668121337891</v>
      </c>
      <c r="C99">
        <v>45.759998321533203</v>
      </c>
      <c r="D99">
        <v>41.872032165527337</v>
      </c>
      <c r="E99">
        <v>37.9691162109375</v>
      </c>
      <c r="F99">
        <v>60.514274597167969</v>
      </c>
      <c r="G99">
        <v>14.89000034332275</v>
      </c>
      <c r="H99">
        <v>44.362453460693359</v>
      </c>
      <c r="I99">
        <v>27.219999313354489</v>
      </c>
      <c r="J99">
        <v>21.511564254760739</v>
      </c>
      <c r="K99">
        <v>422.88763427734381</v>
      </c>
      <c r="L99">
        <v>72.585403442382813</v>
      </c>
      <c r="M99">
        <v>36.485969543457031</v>
      </c>
      <c r="N99">
        <v>23.814041137695309</v>
      </c>
      <c r="O99">
        <v>42.758018493652337</v>
      </c>
      <c r="P99">
        <v>60.945468902587891</v>
      </c>
      <c r="Q99">
        <v>250.8699951171875</v>
      </c>
      <c r="R99">
        <v>123.4689025878906</v>
      </c>
      <c r="S99">
        <v>134.85932922363281</v>
      </c>
      <c r="T99">
        <v>142.09577941894531</v>
      </c>
      <c r="U99">
        <v>29.31337738037109</v>
      </c>
      <c r="V99">
        <v>93.427314758300781</v>
      </c>
      <c r="W99">
        <v>90.790000915527344</v>
      </c>
      <c r="X99">
        <v>52.726585388183587</v>
      </c>
      <c r="Y99">
        <v>59.332965850830078</v>
      </c>
      <c r="Z99">
        <v>62.106266021728523</v>
      </c>
      <c r="AA99">
        <v>123.6336975097656</v>
      </c>
      <c r="AB99">
        <v>91.229728698730483</v>
      </c>
      <c r="AC99">
        <v>113.6014938354492</v>
      </c>
      <c r="AD99">
        <v>43.886791229248047</v>
      </c>
      <c r="AE99">
        <v>120.20298767089839</v>
      </c>
      <c r="AF99">
        <v>197.2781677246094</v>
      </c>
      <c r="AG99">
        <v>96.328376770019517</v>
      </c>
      <c r="AH99">
        <v>189.9806213378906</v>
      </c>
      <c r="AI99">
        <v>378.27496337890619</v>
      </c>
      <c r="AJ99">
        <v>218.59100341796881</v>
      </c>
      <c r="AK99">
        <v>164.4974670410156</v>
      </c>
      <c r="AL99">
        <v>281.69183349609381</v>
      </c>
      <c r="AM99">
        <v>69.795669555664063</v>
      </c>
      <c r="AN99">
        <v>22.639999389648441</v>
      </c>
      <c r="AO99">
        <v>61.997528076171882</v>
      </c>
      <c r="AP99">
        <v>116.7338409423828</v>
      </c>
      <c r="AQ99">
        <v>57.415756225585938</v>
      </c>
      <c r="AR99">
        <v>56.990493774414063</v>
      </c>
      <c r="AS99">
        <v>58.262565612792969</v>
      </c>
      <c r="AT99">
        <v>324.103515625</v>
      </c>
      <c r="AU99">
        <v>128.3439025878906</v>
      </c>
      <c r="AV99">
        <v>206.861328125</v>
      </c>
      <c r="AW99">
        <v>86.095062255859375</v>
      </c>
      <c r="AX99">
        <v>278.76467895507813</v>
      </c>
      <c r="AY99">
        <v>270.42999267578119</v>
      </c>
      <c r="AZ99">
        <v>12.81041049957275</v>
      </c>
      <c r="BA99">
        <v>67.55999755859375</v>
      </c>
      <c r="BB99">
        <v>47.018379211425781</v>
      </c>
      <c r="BC99">
        <v>49.072498321533203</v>
      </c>
      <c r="BD99">
        <v>19.614385604858398</v>
      </c>
      <c r="BE99">
        <v>48.459999084472663</v>
      </c>
      <c r="BF99">
        <v>69.314117431640625</v>
      </c>
      <c r="BG99">
        <v>40.927833557128913</v>
      </c>
      <c r="BH99">
        <v>86.76531982421875</v>
      </c>
      <c r="BI99">
        <v>43.450000762939453</v>
      </c>
      <c r="BJ99">
        <v>116.845458984375</v>
      </c>
      <c r="BK99">
        <v>56.031948089599609</v>
      </c>
      <c r="BL99">
        <v>66.330589294433594</v>
      </c>
      <c r="BM99">
        <v>29.614971160888668</v>
      </c>
      <c r="BN99">
        <v>27.38077354431152</v>
      </c>
      <c r="BO99">
        <v>487.57376098632813</v>
      </c>
      <c r="BP99">
        <v>89.623397827148438</v>
      </c>
      <c r="BQ99">
        <v>179.31410217285159</v>
      </c>
      <c r="BR99">
        <v>54.763027191162109</v>
      </c>
      <c r="BS99">
        <v>178.29206848144531</v>
      </c>
      <c r="BT99">
        <v>81.063644409179688</v>
      </c>
      <c r="BU99">
        <v>39.476505279541023</v>
      </c>
      <c r="BV99">
        <v>104.1999969482422</v>
      </c>
      <c r="BW99">
        <v>64.317474365234375</v>
      </c>
      <c r="BX99">
        <v>247.91119384765619</v>
      </c>
      <c r="BY99">
        <v>41.209999084472663</v>
      </c>
      <c r="BZ99">
        <v>88.376815795898438</v>
      </c>
      <c r="CA99">
        <v>71.949356079101563</v>
      </c>
      <c r="CB99">
        <v>576.05120849609375</v>
      </c>
      <c r="CC99">
        <v>36.857780456542969</v>
      </c>
      <c r="CD99">
        <v>90.480194091796875</v>
      </c>
      <c r="CE99">
        <v>30.737495422363281</v>
      </c>
      <c r="CF99">
        <v>91.479209899902344</v>
      </c>
      <c r="CG99">
        <v>73.550003051757813</v>
      </c>
      <c r="CH99">
        <v>28.025247573852539</v>
      </c>
      <c r="CI99">
        <v>75.701004028320313</v>
      </c>
      <c r="CJ99">
        <v>95.515869140625</v>
      </c>
      <c r="CK99">
        <v>128.73286437988281</v>
      </c>
      <c r="CL99">
        <v>117.6809158325195</v>
      </c>
      <c r="CM99">
        <v>86.765708923339844</v>
      </c>
      <c r="CN99">
        <v>95.233345031738281</v>
      </c>
      <c r="CO99">
        <v>90.07582855224608</v>
      </c>
      <c r="CP99">
        <v>89.062820434570313</v>
      </c>
      <c r="CQ99">
        <v>46.909946441650391</v>
      </c>
      <c r="CR99">
        <v>136.01557922363281</v>
      </c>
      <c r="CS99">
        <v>228.05632019042969</v>
      </c>
      <c r="CT99">
        <v>81.233619689941406</v>
      </c>
      <c r="CU99">
        <v>43.848442077636719</v>
      </c>
      <c r="CV99">
        <v>81.44525146484375</v>
      </c>
      <c r="CW99">
        <v>149.72210693359381</v>
      </c>
      <c r="CX99">
        <v>193.69291687011719</v>
      </c>
      <c r="CY99">
        <v>64.615997314453125</v>
      </c>
      <c r="CZ99">
        <v>132.4568786621094</v>
      </c>
      <c r="DA99">
        <v>75.204002380371094</v>
      </c>
      <c r="DB99">
        <v>18276.650390625</v>
      </c>
      <c r="DC99">
        <v>19.239999771118161</v>
      </c>
      <c r="DD99">
        <v>0.48828706126513299</v>
      </c>
      <c r="DE99">
        <v>0.73790342387458241</v>
      </c>
      <c r="DF99">
        <v>1.9911239405103542</v>
      </c>
      <c r="DG99">
        <v>1.7124387296848596</v>
      </c>
      <c r="DH99">
        <v>1.2283197600647937</v>
      </c>
      <c r="DI99">
        <v>7.9437379258346791E-2</v>
      </c>
      <c r="DJ99">
        <v>2.3843935258507365</v>
      </c>
      <c r="DK99">
        <v>2.8074130029031354</v>
      </c>
      <c r="DL99">
        <v>0.37946453404489489</v>
      </c>
      <c r="DM99">
        <v>2.5252739638570065</v>
      </c>
      <c r="DN99">
        <v>0.10850241098238696</v>
      </c>
      <c r="DO99">
        <v>312.40097808837896</v>
      </c>
      <c r="DP99">
        <v>699.90810775756836</v>
      </c>
    </row>
    <row r="100" spans="1:120" x14ac:dyDescent="0.25">
      <c r="A100" s="1">
        <v>45587</v>
      </c>
      <c r="B100">
        <v>37.529521942138672</v>
      </c>
      <c r="C100">
        <v>47.150001525878913</v>
      </c>
      <c r="D100">
        <v>42.144306182861328</v>
      </c>
      <c r="E100">
        <v>38.970794677734382</v>
      </c>
      <c r="F100">
        <v>61.772697448730469</v>
      </c>
      <c r="G100">
        <v>15.22000026702881</v>
      </c>
      <c r="H100">
        <v>45.230564117431641</v>
      </c>
      <c r="I100">
        <v>27.569999694824219</v>
      </c>
      <c r="J100">
        <v>21.634977340698239</v>
      </c>
      <c r="K100">
        <v>427.01541137695313</v>
      </c>
      <c r="L100">
        <v>73.202728271484375</v>
      </c>
      <c r="M100">
        <v>36.607414245605469</v>
      </c>
      <c r="N100">
        <v>23.953361511230469</v>
      </c>
      <c r="O100">
        <v>43.578388214111328</v>
      </c>
      <c r="P100">
        <v>61.112522125244141</v>
      </c>
      <c r="Q100">
        <v>253.92999267578119</v>
      </c>
      <c r="R100">
        <v>124.66628265380859</v>
      </c>
      <c r="S100">
        <v>135.98606872558591</v>
      </c>
      <c r="T100">
        <v>143.93495178222659</v>
      </c>
      <c r="U100">
        <v>29.412141799926761</v>
      </c>
      <c r="V100">
        <v>93.643928527832045</v>
      </c>
      <c r="W100">
        <v>92.110000610351563</v>
      </c>
      <c r="X100">
        <v>53.135707855224609</v>
      </c>
      <c r="Y100">
        <v>59.472713470458977</v>
      </c>
      <c r="Z100">
        <v>62.484722137451172</v>
      </c>
      <c r="AA100">
        <v>124.1411666870117</v>
      </c>
      <c r="AB100">
        <v>91.918220520019517</v>
      </c>
      <c r="AC100">
        <v>114.3247451782227</v>
      </c>
      <c r="AD100">
        <v>44.576271057128913</v>
      </c>
      <c r="AE100">
        <v>120.56260681152339</v>
      </c>
      <c r="AF100">
        <v>197.44725036621091</v>
      </c>
      <c r="AG100">
        <v>97.876419067382798</v>
      </c>
      <c r="AH100">
        <v>190.3387756347656</v>
      </c>
      <c r="AI100">
        <v>384.12899780273438</v>
      </c>
      <c r="AJ100">
        <v>220.6050109863281</v>
      </c>
      <c r="AK100">
        <v>165.42289733886719</v>
      </c>
      <c r="AL100">
        <v>284.79116821289063</v>
      </c>
      <c r="AM100">
        <v>70.334403991699219</v>
      </c>
      <c r="AN100">
        <v>22.54000091552734</v>
      </c>
      <c r="AO100">
        <v>61.808570861816413</v>
      </c>
      <c r="AP100">
        <v>116.77357482910161</v>
      </c>
      <c r="AQ100">
        <v>57.574665069580078</v>
      </c>
      <c r="AR100">
        <v>57.099918365478523</v>
      </c>
      <c r="AS100">
        <v>58.222835540771477</v>
      </c>
      <c r="AT100">
        <v>329.40603637695313</v>
      </c>
      <c r="AU100">
        <v>128.78135681152341</v>
      </c>
      <c r="AV100">
        <v>207.33966064453119</v>
      </c>
      <c r="AW100">
        <v>86.433395385742188</v>
      </c>
      <c r="AX100">
        <v>282.09613037109381</v>
      </c>
      <c r="AY100">
        <v>272.40847778320313</v>
      </c>
      <c r="AZ100">
        <v>12.94987106323242</v>
      </c>
      <c r="BA100">
        <v>68.5</v>
      </c>
      <c r="BB100">
        <v>47.127979278564453</v>
      </c>
      <c r="BC100">
        <v>49.910198211669922</v>
      </c>
      <c r="BD100">
        <v>20.208162307739261</v>
      </c>
      <c r="BE100">
        <v>49.020000457763672</v>
      </c>
      <c r="BF100">
        <v>69.493865966796875</v>
      </c>
      <c r="BG100">
        <v>41.29736328125</v>
      </c>
      <c r="BH100">
        <v>87.503318786621094</v>
      </c>
      <c r="BI100">
        <v>44.150001525878913</v>
      </c>
      <c r="BJ100">
        <v>116.9850769042969</v>
      </c>
      <c r="BK100">
        <v>56.491714477539063</v>
      </c>
      <c r="BL100">
        <v>67.322799682617188</v>
      </c>
      <c r="BM100">
        <v>30.00215911865234</v>
      </c>
      <c r="BN100">
        <v>27.82719802856445</v>
      </c>
      <c r="BO100">
        <v>495.16152954101563</v>
      </c>
      <c r="BP100">
        <v>90.790313720703125</v>
      </c>
      <c r="BQ100">
        <v>180.83955383300781</v>
      </c>
      <c r="BR100">
        <v>55.310062408447273</v>
      </c>
      <c r="BS100">
        <v>178.87998962402341</v>
      </c>
      <c r="BT100">
        <v>81.112823486328125</v>
      </c>
      <c r="BU100">
        <v>40.121417999267578</v>
      </c>
      <c r="BV100">
        <v>105.4700012207031</v>
      </c>
      <c r="BW100">
        <v>65.254371643066406</v>
      </c>
      <c r="BX100">
        <v>250.5793762207031</v>
      </c>
      <c r="BY100">
        <v>41.650001525878913</v>
      </c>
      <c r="BZ100">
        <v>89.445442199707031</v>
      </c>
      <c r="CA100">
        <v>72.038833618164063</v>
      </c>
      <c r="CB100">
        <v>581.36334228515625</v>
      </c>
      <c r="CC100">
        <v>37.096599578857422</v>
      </c>
      <c r="CD100">
        <v>90.725875854492202</v>
      </c>
      <c r="CE100">
        <v>31.886379241943359</v>
      </c>
      <c r="CF100">
        <v>91.6683349609375</v>
      </c>
      <c r="CG100">
        <v>73.980003356933594</v>
      </c>
      <c r="CH100">
        <v>27.9295654296875</v>
      </c>
      <c r="CI100">
        <v>76.102165222167969</v>
      </c>
      <c r="CJ100">
        <v>94.822570800781236</v>
      </c>
      <c r="CK100">
        <v>129.179443359375</v>
      </c>
      <c r="CL100">
        <v>118.2299880981445</v>
      </c>
      <c r="CM100">
        <v>87.405525207519531</v>
      </c>
      <c r="CN100">
        <v>95.491989135742202</v>
      </c>
      <c r="CO100">
        <v>90.764045715332045</v>
      </c>
      <c r="CP100">
        <v>89.528915405273438</v>
      </c>
      <c r="CQ100">
        <v>46.949775695800781</v>
      </c>
      <c r="CR100">
        <v>136.41358947753909</v>
      </c>
      <c r="CS100">
        <v>231.37089538574219</v>
      </c>
      <c r="CT100">
        <v>81.392417907714844</v>
      </c>
      <c r="CU100">
        <v>43.423015594482422</v>
      </c>
      <c r="CV100">
        <v>80.671653747558594</v>
      </c>
      <c r="CW100">
        <v>150.42890930175781</v>
      </c>
      <c r="CX100">
        <v>196.78706359863281</v>
      </c>
      <c r="CY100">
        <v>65.794647216796875</v>
      </c>
      <c r="CZ100">
        <v>133.67900085449219</v>
      </c>
      <c r="DA100">
        <v>75.670730590820313</v>
      </c>
      <c r="DB100">
        <v>18579.76953125</v>
      </c>
      <c r="DC100">
        <v>18.20000076293945</v>
      </c>
      <c r="DD100">
        <v>0.49570920276604863</v>
      </c>
      <c r="DE100">
        <v>0.74043303259559667</v>
      </c>
      <c r="DF100">
        <v>2.0181331760787726</v>
      </c>
      <c r="DG100">
        <v>1.721594608692524</v>
      </c>
      <c r="DH100">
        <v>1.241628128986725</v>
      </c>
      <c r="DI100">
        <v>8.1102467418305221E-2</v>
      </c>
      <c r="DJ100">
        <v>2.4177566984403369</v>
      </c>
      <c r="DK100">
        <v>2.8426590748056833</v>
      </c>
      <c r="DL100">
        <v>0.37946150873427842</v>
      </c>
      <c r="DM100">
        <v>2.5578705220434341</v>
      </c>
      <c r="DN100">
        <v>0.10857323077241098</v>
      </c>
      <c r="DO100">
        <v>312.49298095703125</v>
      </c>
      <c r="DP100">
        <v>707.01331329345703</v>
      </c>
    </row>
    <row r="101" spans="1:120" x14ac:dyDescent="0.25">
      <c r="A101" s="1">
        <v>45586</v>
      </c>
      <c r="B101">
        <v>37.639492034912109</v>
      </c>
      <c r="C101">
        <v>47.380001068115227</v>
      </c>
      <c r="D101">
        <v>42.008171081542969</v>
      </c>
      <c r="E101">
        <v>38.819599151611328</v>
      </c>
      <c r="F101">
        <v>61.952472686767578</v>
      </c>
      <c r="G101">
        <v>15.10000038146973</v>
      </c>
      <c r="H101">
        <v>44.628807067871087</v>
      </c>
      <c r="I101">
        <v>27.409999847412109</v>
      </c>
      <c r="J101">
        <v>21.264741897583011</v>
      </c>
      <c r="K101">
        <v>427.0750732421875</v>
      </c>
      <c r="L101">
        <v>73.720489501953125</v>
      </c>
      <c r="M101">
        <v>36.822422027587891</v>
      </c>
      <c r="N101">
        <v>23.963314056396481</v>
      </c>
      <c r="O101">
        <v>42.718486785888672</v>
      </c>
      <c r="P101">
        <v>61.279579162597663</v>
      </c>
      <c r="Q101">
        <v>251.2200012207031</v>
      </c>
      <c r="R101">
        <v>125.75389099121089</v>
      </c>
      <c r="S101">
        <v>136.7937316894531</v>
      </c>
      <c r="T101">
        <v>143.9249572753906</v>
      </c>
      <c r="U101">
        <v>29.3331298828125</v>
      </c>
      <c r="V101">
        <v>93.732536315917955</v>
      </c>
      <c r="W101">
        <v>92.279998779296875</v>
      </c>
      <c r="X101">
        <v>53.235488891601563</v>
      </c>
      <c r="Y101">
        <v>59.622444152832031</v>
      </c>
      <c r="Z101">
        <v>62.903011322021477</v>
      </c>
      <c r="AA101">
        <v>124.6088409423828</v>
      </c>
      <c r="AB101">
        <v>92.8062744140625</v>
      </c>
      <c r="AC101">
        <v>114.99847412109381</v>
      </c>
      <c r="AD101">
        <v>44.366432189941413</v>
      </c>
      <c r="AE101">
        <v>124.7381973266602</v>
      </c>
      <c r="AF101">
        <v>197.91471862792969</v>
      </c>
      <c r="AG101">
        <v>97.786537170410156</v>
      </c>
      <c r="AH101">
        <v>190.9257507324219</v>
      </c>
      <c r="AI101">
        <v>383.78933715820313</v>
      </c>
      <c r="AJ101">
        <v>221.4425354003906</v>
      </c>
      <c r="AK101">
        <v>165.91047668457031</v>
      </c>
      <c r="AL101">
        <v>286.57504272460938</v>
      </c>
      <c r="AM101">
        <v>70.084991455078125</v>
      </c>
      <c r="AN101">
        <v>22.569999694824219</v>
      </c>
      <c r="AO101">
        <v>61.380931854248047</v>
      </c>
      <c r="AP101">
        <v>117.99534606933589</v>
      </c>
      <c r="AQ101">
        <v>57.018482208251953</v>
      </c>
      <c r="AR101">
        <v>57.458034515380859</v>
      </c>
      <c r="AS101">
        <v>57.497783660888672</v>
      </c>
      <c r="AT101">
        <v>329.08648681640619</v>
      </c>
      <c r="AU101">
        <v>128.87083435058591</v>
      </c>
      <c r="AV101">
        <v>207.9874267578125</v>
      </c>
      <c r="AW101">
        <v>87.07025146484375</v>
      </c>
      <c r="AX101">
        <v>281.5574951171875</v>
      </c>
      <c r="AY101">
        <v>274.44580078125</v>
      </c>
      <c r="AZ101">
        <v>12.98971652984619</v>
      </c>
      <c r="BA101">
        <v>68.30999755859375</v>
      </c>
      <c r="BB101">
        <v>47.118019104003913</v>
      </c>
      <c r="BC101">
        <v>49.991001129150391</v>
      </c>
      <c r="BD101">
        <v>19.940961837768551</v>
      </c>
      <c r="BE101">
        <v>48.959999084472663</v>
      </c>
      <c r="BF101">
        <v>70.003166198730469</v>
      </c>
      <c r="BG101">
        <v>41.806716918945313</v>
      </c>
      <c r="BH101">
        <v>87.084457397460938</v>
      </c>
      <c r="BI101">
        <v>44.139999389648438</v>
      </c>
      <c r="BJ101">
        <v>119.4484405517578</v>
      </c>
      <c r="BK101">
        <v>56.821548461914063</v>
      </c>
      <c r="BL101">
        <v>67.725578308105469</v>
      </c>
      <c r="BM101">
        <v>29.892953872680661</v>
      </c>
      <c r="BN101">
        <v>28.253782272338871</v>
      </c>
      <c r="BO101">
        <v>494.6224365234375</v>
      </c>
      <c r="BP101">
        <v>90.84018707275392</v>
      </c>
      <c r="BQ101">
        <v>181.42778015136719</v>
      </c>
      <c r="BR101">
        <v>55.817310333251953</v>
      </c>
      <c r="BS101">
        <v>179.6871643066406</v>
      </c>
      <c r="BT101">
        <v>81.122673034667969</v>
      </c>
      <c r="BU101">
        <v>39.193130493164063</v>
      </c>
      <c r="BV101">
        <v>106.7200012207031</v>
      </c>
      <c r="BW101">
        <v>65.872528076171875</v>
      </c>
      <c r="BX101">
        <v>251.72430419921881</v>
      </c>
      <c r="BY101">
        <v>41.970001220703118</v>
      </c>
      <c r="BZ101">
        <v>90.104606628417955</v>
      </c>
      <c r="CA101">
        <v>72.098495483398438</v>
      </c>
      <c r="CB101">
        <v>581.67230224609375</v>
      </c>
      <c r="CC101">
        <v>36.718471527099609</v>
      </c>
      <c r="CD101">
        <v>90.637443542480483</v>
      </c>
      <c r="CE101">
        <v>32.373195648193359</v>
      </c>
      <c r="CF101">
        <v>92.026687622070327</v>
      </c>
      <c r="CG101">
        <v>72.260002136230469</v>
      </c>
      <c r="CH101">
        <v>27.900861740112301</v>
      </c>
      <c r="CI101">
        <v>76.04345703125</v>
      </c>
      <c r="CJ101">
        <v>94.683914184570327</v>
      </c>
      <c r="CK101">
        <v>129.15959167480469</v>
      </c>
      <c r="CL101">
        <v>121.4046173095703</v>
      </c>
      <c r="CM101">
        <v>87.475509643554688</v>
      </c>
      <c r="CN101">
        <v>96.377372741699219</v>
      </c>
      <c r="CO101">
        <v>90.634384155273438</v>
      </c>
      <c r="CP101">
        <v>89.320663452148438</v>
      </c>
      <c r="CQ101">
        <v>47.039394378662109</v>
      </c>
      <c r="CR101">
        <v>138.08515930175781</v>
      </c>
      <c r="CS101">
        <v>231.6105041503906</v>
      </c>
      <c r="CT101">
        <v>80.935882568359375</v>
      </c>
      <c r="CU101">
        <v>43.353759765625</v>
      </c>
      <c r="CV101">
        <v>80.959266662597656</v>
      </c>
      <c r="CW101">
        <v>150.6479187011719</v>
      </c>
      <c r="CX101">
        <v>197.58555603027341</v>
      </c>
      <c r="CY101">
        <v>66.194183349609375</v>
      </c>
      <c r="CZ101">
        <v>133.3411865234375</v>
      </c>
      <c r="DA101">
        <v>76.54461669921875</v>
      </c>
      <c r="DB101">
        <v>18540.009765625</v>
      </c>
      <c r="DC101">
        <v>18.370000839233398</v>
      </c>
      <c r="DD101">
        <v>0.49408420883665666</v>
      </c>
      <c r="DE101">
        <v>0.74478081741386781</v>
      </c>
      <c r="DF101">
        <v>2.010149682198056</v>
      </c>
      <c r="DG101">
        <v>1.7272872000087556</v>
      </c>
      <c r="DH101">
        <v>1.2497432300673412</v>
      </c>
      <c r="DI101">
        <v>8.1454800039747657E-2</v>
      </c>
      <c r="DJ101">
        <v>2.4412602885177708</v>
      </c>
      <c r="DK101">
        <v>2.8616541489464788</v>
      </c>
      <c r="DL101">
        <v>0.38069981077885801</v>
      </c>
      <c r="DM101">
        <v>2.553614931374967</v>
      </c>
      <c r="DN101">
        <v>0.10910755399340889</v>
      </c>
      <c r="DO101">
        <v>312.54306793212891</v>
      </c>
      <c r="DP101">
        <v>710.6979866027832</v>
      </c>
    </row>
    <row r="102" spans="1:120" x14ac:dyDescent="0.25">
      <c r="A102" s="1">
        <v>45583</v>
      </c>
      <c r="B102">
        <v>37.759456634521477</v>
      </c>
      <c r="C102">
        <v>48.029998779296882</v>
      </c>
      <c r="D102">
        <v>42.854167938232422</v>
      </c>
      <c r="E102">
        <v>38.649501800537109</v>
      </c>
      <c r="F102">
        <v>62.242111206054688</v>
      </c>
      <c r="G102">
        <v>15.35799980163574</v>
      </c>
      <c r="H102">
        <v>45.191104888916023</v>
      </c>
      <c r="I102">
        <v>27.579999923706051</v>
      </c>
      <c r="J102">
        <v>21.19828987121582</v>
      </c>
      <c r="K102">
        <v>430.32763671875</v>
      </c>
      <c r="L102">
        <v>73.381950378417969</v>
      </c>
      <c r="M102">
        <v>36.906036376953118</v>
      </c>
      <c r="N102">
        <v>24.082733154296879</v>
      </c>
      <c r="O102">
        <v>42.649299621582031</v>
      </c>
      <c r="P102">
        <v>61.849525451660163</v>
      </c>
      <c r="Q102">
        <v>251.27000427246091</v>
      </c>
      <c r="R102">
        <v>126.3126602172852</v>
      </c>
      <c r="S102">
        <v>138.08000183105469</v>
      </c>
      <c r="T102">
        <v>145.8440856933594</v>
      </c>
      <c r="U102">
        <v>29.58004188537598</v>
      </c>
      <c r="V102">
        <v>94.461128234863281</v>
      </c>
      <c r="W102">
        <v>92.309997558593764</v>
      </c>
      <c r="X102">
        <v>54.023796081542969</v>
      </c>
      <c r="Y102">
        <v>60.201400756835938</v>
      </c>
      <c r="Z102">
        <v>63.649959564208977</v>
      </c>
      <c r="AA102">
        <v>126.45960998535161</v>
      </c>
      <c r="AB102">
        <v>93.694320678710938</v>
      </c>
      <c r="AC102">
        <v>117.0592727661133</v>
      </c>
      <c r="AD102">
        <v>44.336452484130859</v>
      </c>
      <c r="AE102">
        <v>129.20347595214841</v>
      </c>
      <c r="AF102">
        <v>199.65525817871091</v>
      </c>
      <c r="AG102">
        <v>97.397026062011719</v>
      </c>
      <c r="AH102">
        <v>192.65681457519531</v>
      </c>
      <c r="AI102">
        <v>382.43072509765619</v>
      </c>
      <c r="AJ102">
        <v>224.98200988769531</v>
      </c>
      <c r="AK102">
        <v>169.46293640136719</v>
      </c>
      <c r="AL102">
        <v>289.57473754882813</v>
      </c>
      <c r="AM102">
        <v>70.713508605957031</v>
      </c>
      <c r="AN102">
        <v>22.569999694824219</v>
      </c>
      <c r="AO102">
        <v>62.464946746826172</v>
      </c>
      <c r="AP102">
        <v>119.34625244140619</v>
      </c>
      <c r="AQ102">
        <v>58.855865478515618</v>
      </c>
      <c r="AR102">
        <v>58.104637145996087</v>
      </c>
      <c r="AS102">
        <v>59.235927581787109</v>
      </c>
      <c r="AT102">
        <v>327.29901123046881</v>
      </c>
      <c r="AU102">
        <v>129.9644775390625</v>
      </c>
      <c r="AV102">
        <v>208.60527038574219</v>
      </c>
      <c r="AW102">
        <v>87.866325378417969</v>
      </c>
      <c r="AX102">
        <v>281.3480224609375</v>
      </c>
      <c r="AY102">
        <v>273.78955078125</v>
      </c>
      <c r="AZ102">
        <v>13.139138221740721</v>
      </c>
      <c r="BA102">
        <v>69.269996643066406</v>
      </c>
      <c r="BB102">
        <v>47.646087646484382</v>
      </c>
      <c r="BC102">
        <v>49.909999847412109</v>
      </c>
      <c r="BD102">
        <v>20.158681869506839</v>
      </c>
      <c r="BE102">
        <v>49.299999237060547</v>
      </c>
      <c r="BF102">
        <v>70.592353820800781</v>
      </c>
      <c r="BG102">
        <v>42.326053619384773</v>
      </c>
      <c r="BH102">
        <v>88.301170349121094</v>
      </c>
      <c r="BI102">
        <v>44.090000152587891</v>
      </c>
      <c r="BJ102">
        <v>118.9697341918945</v>
      </c>
      <c r="BK102">
        <v>56.991466522216797</v>
      </c>
      <c r="BL102">
        <v>68.226585388183594</v>
      </c>
      <c r="BM102">
        <v>30.151079177856449</v>
      </c>
      <c r="BN102">
        <v>28.34306716918945</v>
      </c>
      <c r="BO102">
        <v>493.6739501953125</v>
      </c>
      <c r="BP102">
        <v>91.358810424804673</v>
      </c>
      <c r="BQ102">
        <v>181.87644958496091</v>
      </c>
      <c r="BR102">
        <v>56.175369262695313</v>
      </c>
      <c r="BS102">
        <v>181.23170471191409</v>
      </c>
      <c r="BT102">
        <v>81.240707397460938</v>
      </c>
      <c r="BU102">
        <v>38.440731048583977</v>
      </c>
      <c r="BV102">
        <v>106.8399963378906</v>
      </c>
      <c r="BW102">
        <v>66.510009765625</v>
      </c>
      <c r="BX102">
        <v>250.40016174316409</v>
      </c>
      <c r="BY102">
        <v>42.319999694824219</v>
      </c>
      <c r="BZ102">
        <v>90.733795166015625</v>
      </c>
      <c r="CA102">
        <v>72.613563537597656</v>
      </c>
      <c r="CB102">
        <v>582.62908935546875</v>
      </c>
      <c r="CC102">
        <v>37.156303405761719</v>
      </c>
      <c r="CD102">
        <v>92.24912261962892</v>
      </c>
      <c r="CE102">
        <v>32.577655792236328</v>
      </c>
      <c r="CF102">
        <v>92.444763183593764</v>
      </c>
      <c r="CG102">
        <v>71.379997253417969</v>
      </c>
      <c r="CH102">
        <v>27.77647590637207</v>
      </c>
      <c r="CI102">
        <v>77.246917724609375</v>
      </c>
      <c r="CJ102">
        <v>96.575614929199219</v>
      </c>
      <c r="CK102">
        <v>130.4298400878906</v>
      </c>
      <c r="CL102">
        <v>125.32798767089839</v>
      </c>
      <c r="CM102">
        <v>88.665176391601563</v>
      </c>
      <c r="CN102">
        <v>97.123481750488281</v>
      </c>
      <c r="CO102">
        <v>90.993453979492202</v>
      </c>
      <c r="CP102">
        <v>89.588409423828125</v>
      </c>
      <c r="CQ102">
        <v>47.417778015136719</v>
      </c>
      <c r="CR102">
        <v>138.5727233886719</v>
      </c>
      <c r="CS102">
        <v>230.53227233886719</v>
      </c>
      <c r="CT102">
        <v>81.620681762695313</v>
      </c>
      <c r="CU102">
        <v>44.263973236083977</v>
      </c>
      <c r="CV102">
        <v>81.276641845703125</v>
      </c>
      <c r="CW102">
        <v>152.43980407714841</v>
      </c>
      <c r="CX102">
        <v>199.13261413574219</v>
      </c>
      <c r="CY102">
        <v>66.573753356933594</v>
      </c>
      <c r="CZ102">
        <v>134.00689697265619</v>
      </c>
      <c r="DA102">
        <v>77.577400207519531</v>
      </c>
      <c r="DB102">
        <v>18489.55078125</v>
      </c>
      <c r="DC102">
        <v>18.030000686645511</v>
      </c>
      <c r="DD102">
        <v>0.48782600042935953</v>
      </c>
      <c r="DE102">
        <v>0.74090312859231477</v>
      </c>
      <c r="DF102">
        <v>1.9850360649889744</v>
      </c>
      <c r="DG102">
        <v>1.70877918026264</v>
      </c>
      <c r="DH102">
        <v>1.2495433462514991</v>
      </c>
      <c r="DI102">
        <v>8.2436664520870201E-2</v>
      </c>
      <c r="DJ102">
        <v>2.4397323060189828</v>
      </c>
      <c r="DK102">
        <v>2.8244345349763034</v>
      </c>
      <c r="DL102">
        <v>0.38614963447256095</v>
      </c>
      <c r="DM102">
        <v>2.5183728463963924</v>
      </c>
      <c r="DN102">
        <v>0.10976240480260464</v>
      </c>
      <c r="DO102">
        <v>315.33712768554688</v>
      </c>
      <c r="DP102">
        <v>712.77886962890625</v>
      </c>
    </row>
    <row r="103" spans="1:120" x14ac:dyDescent="0.25">
      <c r="A103" s="1">
        <v>45582</v>
      </c>
      <c r="B103">
        <v>37.449542999267578</v>
      </c>
      <c r="C103">
        <v>47.040000915527337</v>
      </c>
      <c r="D103">
        <v>42.270721435546882</v>
      </c>
      <c r="E103">
        <v>37.600578308105469</v>
      </c>
      <c r="F103">
        <v>62.122264862060547</v>
      </c>
      <c r="G103">
        <v>15.210000038146971</v>
      </c>
      <c r="H103">
        <v>44.392047882080078</v>
      </c>
      <c r="I103">
        <v>27.20000076293945</v>
      </c>
      <c r="J103">
        <v>21.31220817565918</v>
      </c>
      <c r="K103">
        <v>429.99044799804688</v>
      </c>
      <c r="L103">
        <v>72.535621643066406</v>
      </c>
      <c r="M103">
        <v>36.637275695800781</v>
      </c>
      <c r="N103">
        <v>24.24195671081543</v>
      </c>
      <c r="O103">
        <v>41.008560180664063</v>
      </c>
      <c r="P103">
        <v>61.456459045410163</v>
      </c>
      <c r="Q103">
        <v>248.6300048828125</v>
      </c>
      <c r="R103">
        <v>126.1230773925781</v>
      </c>
      <c r="S103">
        <v>137.0928649902344</v>
      </c>
      <c r="T103">
        <v>145.62419128417969</v>
      </c>
      <c r="U103">
        <v>29.21461296081543</v>
      </c>
      <c r="V103">
        <v>94.352828979492202</v>
      </c>
      <c r="W103">
        <v>92.069999694824219</v>
      </c>
      <c r="X103">
        <v>54.502765655517578</v>
      </c>
      <c r="Y103">
        <v>58.544387817382813</v>
      </c>
      <c r="Z103">
        <v>63.620082855224609</v>
      </c>
      <c r="AA103">
        <v>126.35015869140619</v>
      </c>
      <c r="AB103">
        <v>93.704299926757798</v>
      </c>
      <c r="AC103">
        <v>117.4258499145508</v>
      </c>
      <c r="AD103">
        <v>43.866809844970703</v>
      </c>
      <c r="AE103">
        <v>127.6750869750977</v>
      </c>
      <c r="AF103">
        <v>199.32704162597659</v>
      </c>
      <c r="AG103">
        <v>96.907646179199219</v>
      </c>
      <c r="AH103">
        <v>192.18922424316409</v>
      </c>
      <c r="AI103">
        <v>380.36282348632813</v>
      </c>
      <c r="AJ103">
        <v>225.45062255859381</v>
      </c>
      <c r="AK103">
        <v>169.57240295410159</v>
      </c>
      <c r="AL103">
        <v>290.42184448242188</v>
      </c>
      <c r="AM103">
        <v>70.474075317382813</v>
      </c>
      <c r="AN103">
        <v>22.20000076293945</v>
      </c>
      <c r="AO103">
        <v>62.663845062255859</v>
      </c>
      <c r="AP103">
        <v>119.52504730224609</v>
      </c>
      <c r="AQ103">
        <v>59.898708343505859</v>
      </c>
      <c r="AR103">
        <v>58.373226165771477</v>
      </c>
      <c r="AS103">
        <v>60.050369262695313</v>
      </c>
      <c r="AT103">
        <v>325.23193359375</v>
      </c>
      <c r="AU103">
        <v>129.97441101074219</v>
      </c>
      <c r="AV103">
        <v>207.9276123046875</v>
      </c>
      <c r="AW103">
        <v>87.488189697265625</v>
      </c>
      <c r="AX103">
        <v>280.12118530273438</v>
      </c>
      <c r="AY103">
        <v>281.4195556640625</v>
      </c>
      <c r="AZ103">
        <v>13.04948616027832</v>
      </c>
      <c r="BA103">
        <v>69.110000610351563</v>
      </c>
      <c r="BB103">
        <v>47.865291595458977</v>
      </c>
      <c r="BC103">
        <v>48.909999847412109</v>
      </c>
      <c r="BD103">
        <v>20.138887405395511</v>
      </c>
      <c r="BE103">
        <v>49.150001525878913</v>
      </c>
      <c r="BF103">
        <v>70.642280578613281</v>
      </c>
      <c r="BG103">
        <v>42.126308441162109</v>
      </c>
      <c r="BH103">
        <v>87.772598266601563</v>
      </c>
      <c r="BI103">
        <v>43.680000305175781</v>
      </c>
      <c r="BJ103">
        <v>118.8500518798828</v>
      </c>
      <c r="BK103">
        <v>57.021450042724609</v>
      </c>
      <c r="BL103">
        <v>67.961349487304688</v>
      </c>
      <c r="BM103">
        <v>30.329780578613281</v>
      </c>
      <c r="BN103">
        <v>28.86885833740234</v>
      </c>
      <c r="BO103">
        <v>490.45913696289063</v>
      </c>
      <c r="BP103">
        <v>90.760391235351563</v>
      </c>
      <c r="BQ103">
        <v>181.06886291503909</v>
      </c>
      <c r="BR103">
        <v>55.77752685546875</v>
      </c>
      <c r="BS103">
        <v>180.693603515625</v>
      </c>
      <c r="BT103">
        <v>81.171844482421875</v>
      </c>
      <c r="BU103">
        <v>35.949024200439453</v>
      </c>
      <c r="BV103">
        <v>106.3199996948242</v>
      </c>
      <c r="BW103">
        <v>66.452056884765625</v>
      </c>
      <c r="BX103">
        <v>250.46986389160159</v>
      </c>
      <c r="BY103">
        <v>41.529998779296882</v>
      </c>
      <c r="BZ103">
        <v>90.354286193847656</v>
      </c>
      <c r="CA103">
        <v>72.454696655273438</v>
      </c>
      <c r="CB103">
        <v>580.39654541015625</v>
      </c>
      <c r="CC103">
        <v>36.837879180908203</v>
      </c>
      <c r="CD103">
        <v>92.180328369140625</v>
      </c>
      <c r="CE103">
        <v>31.896114349365231</v>
      </c>
      <c r="CF103">
        <v>92.424850463867202</v>
      </c>
      <c r="CG103">
        <v>72.620002746582031</v>
      </c>
      <c r="CH103">
        <v>27.853021621704102</v>
      </c>
      <c r="CI103">
        <v>77.452384948730469</v>
      </c>
      <c r="CJ103">
        <v>95.862518310546875</v>
      </c>
      <c r="CK103">
        <v>130.46954345703119</v>
      </c>
      <c r="CL103">
        <v>124.1599655151367</v>
      </c>
      <c r="CM103">
        <v>87.485504150390625</v>
      </c>
      <c r="CN103">
        <v>96.735504150390625</v>
      </c>
      <c r="CO103">
        <v>90.325180053710938</v>
      </c>
      <c r="CP103">
        <v>89.885917663574219</v>
      </c>
      <c r="CQ103">
        <v>47.407821655273438</v>
      </c>
      <c r="CR103">
        <v>138.1548156738281</v>
      </c>
      <c r="CS103">
        <v>229.71360778808591</v>
      </c>
      <c r="CT103">
        <v>81.442031860351563</v>
      </c>
      <c r="CU103">
        <v>43.957271575927727</v>
      </c>
      <c r="CV103">
        <v>80.810508728027344</v>
      </c>
      <c r="CW103">
        <v>151.70314025878909</v>
      </c>
      <c r="CX103">
        <v>198.35408020019531</v>
      </c>
      <c r="CY103">
        <v>65.624839782714844</v>
      </c>
      <c r="CZ103">
        <v>134.81170654296881</v>
      </c>
      <c r="DA103">
        <v>77.686637878417969</v>
      </c>
      <c r="DB103">
        <v>18373.609375</v>
      </c>
      <c r="DC103">
        <v>19.110000610351559</v>
      </c>
      <c r="DD103">
        <v>0.48617410557389257</v>
      </c>
      <c r="DE103">
        <v>0.7416239195679869</v>
      </c>
      <c r="DF103">
        <v>1.9791058785121096</v>
      </c>
      <c r="DG103">
        <v>1.7126716341988193</v>
      </c>
      <c r="DH103">
        <v>1.24704526227937</v>
      </c>
      <c r="DI103">
        <v>8.1048037393615047E-2</v>
      </c>
      <c r="DJ103">
        <v>2.4355246998295983</v>
      </c>
      <c r="DK103">
        <v>2.8205780546091388</v>
      </c>
      <c r="DL103">
        <v>0.38844239226005683</v>
      </c>
      <c r="DM103">
        <v>2.5022766486464021</v>
      </c>
      <c r="DN103">
        <v>0.10939951023111512</v>
      </c>
      <c r="DO103">
        <v>313.95568084716797</v>
      </c>
      <c r="DP103">
        <v>710.36582946777344</v>
      </c>
    </row>
    <row r="104" spans="1:120" x14ac:dyDescent="0.25">
      <c r="A104" s="1">
        <v>45581</v>
      </c>
      <c r="B104">
        <v>37.529521942138672</v>
      </c>
      <c r="C104">
        <v>47.689998626708977</v>
      </c>
      <c r="D104">
        <v>42.611064910888672</v>
      </c>
      <c r="E104">
        <v>37.978565216064453</v>
      </c>
      <c r="F104">
        <v>62.102287292480469</v>
      </c>
      <c r="G104">
        <v>15.30000019073486</v>
      </c>
      <c r="H104">
        <v>45.250293731689453</v>
      </c>
      <c r="I104">
        <v>27.409999847412109</v>
      </c>
      <c r="J104">
        <v>21.28372764587402</v>
      </c>
      <c r="K104">
        <v>428.270263671875</v>
      </c>
      <c r="L104">
        <v>73.39190673828125</v>
      </c>
      <c r="M104">
        <v>36.519813537597663</v>
      </c>
      <c r="N104">
        <v>24.102634429931641</v>
      </c>
      <c r="O104">
        <v>40.524246215820313</v>
      </c>
      <c r="P104">
        <v>61.810222625732422</v>
      </c>
      <c r="Q104">
        <v>247.1499938964844</v>
      </c>
      <c r="R104">
        <v>125.20510101318359</v>
      </c>
      <c r="S104">
        <v>137.58143615722659</v>
      </c>
      <c r="T104">
        <v>146.3338623046875</v>
      </c>
      <c r="U104">
        <v>29.925718307495121</v>
      </c>
      <c r="V104">
        <v>94.845123291015625</v>
      </c>
      <c r="W104">
        <v>92</v>
      </c>
      <c r="X104">
        <v>55.959632873535163</v>
      </c>
      <c r="Y104">
        <v>58.783954620361328</v>
      </c>
      <c r="Z104">
        <v>63.550369262695313</v>
      </c>
      <c r="AA104">
        <v>126.3302536010742</v>
      </c>
      <c r="AB104">
        <v>93.53466796875</v>
      </c>
      <c r="AC104">
        <v>117.62400817871089</v>
      </c>
      <c r="AD104">
        <v>43.806854248046882</v>
      </c>
      <c r="AE104">
        <v>128.73396301269531</v>
      </c>
      <c r="AF104">
        <v>199.6850891113281</v>
      </c>
      <c r="AG104">
        <v>96.737861633300781</v>
      </c>
      <c r="AH104">
        <v>192.40809631347659</v>
      </c>
      <c r="AI104">
        <v>379.86334228515619</v>
      </c>
      <c r="AJ104">
        <v>226.06880187988281</v>
      </c>
      <c r="AK104">
        <v>169.8211669921875</v>
      </c>
      <c r="AL104">
        <v>291.7073974609375</v>
      </c>
      <c r="AM104">
        <v>71.771018981933594</v>
      </c>
      <c r="AN104">
        <v>22.20000076293945</v>
      </c>
      <c r="AO104">
        <v>62.594230651855469</v>
      </c>
      <c r="AP104">
        <v>117.1708984375</v>
      </c>
      <c r="AQ104">
        <v>59.223342895507813</v>
      </c>
      <c r="AR104">
        <v>57.905681610107422</v>
      </c>
      <c r="AS104">
        <v>59.533893585205078</v>
      </c>
      <c r="AT104">
        <v>324.7725830078125</v>
      </c>
      <c r="AU104">
        <v>130.053955078125</v>
      </c>
      <c r="AV104">
        <v>207.9276123046875</v>
      </c>
      <c r="AW104">
        <v>87.120010375976563</v>
      </c>
      <c r="AX104">
        <v>279.85186767578119</v>
      </c>
      <c r="AY104">
        <v>281.39019775390619</v>
      </c>
      <c r="AZ104">
        <v>13.20886898040771</v>
      </c>
      <c r="BA104">
        <v>69.80999755859375</v>
      </c>
      <c r="BB104">
        <v>47.954963684082031</v>
      </c>
      <c r="BC104">
        <v>48.770000457763672</v>
      </c>
      <c r="BD104">
        <v>20.544633865356449</v>
      </c>
      <c r="BE104">
        <v>49.169998168945313</v>
      </c>
      <c r="BF104">
        <v>71.121620178222656</v>
      </c>
      <c r="BG104">
        <v>42.435916900634773</v>
      </c>
      <c r="BH104">
        <v>88.081756591796875</v>
      </c>
      <c r="BI104">
        <v>43.880001068115227</v>
      </c>
      <c r="BJ104">
        <v>118.471076965332</v>
      </c>
      <c r="BK104">
        <v>56.901508331298828</v>
      </c>
      <c r="BL104">
        <v>67.116493225097656</v>
      </c>
      <c r="BM104">
        <v>30.071657180786129</v>
      </c>
      <c r="BN104">
        <v>29.146633148193359</v>
      </c>
      <c r="BO104">
        <v>490.11968994140619</v>
      </c>
      <c r="BP104">
        <v>91.009735107421875</v>
      </c>
      <c r="BQ104">
        <v>181.36796569824219</v>
      </c>
      <c r="BR104">
        <v>55.867038726806641</v>
      </c>
      <c r="BS104">
        <v>180.98258972167969</v>
      </c>
      <c r="BT104">
        <v>81.240707397460938</v>
      </c>
      <c r="BU104">
        <v>35.919708251953118</v>
      </c>
      <c r="BV104">
        <v>105.9300003051758</v>
      </c>
      <c r="BW104">
        <v>66.142974853515625</v>
      </c>
      <c r="BX104">
        <v>246.2286682128906</v>
      </c>
      <c r="BY104">
        <v>42.139999389648438</v>
      </c>
      <c r="BZ104">
        <v>90.504096984863281</v>
      </c>
      <c r="CA104">
        <v>72.514266967773438</v>
      </c>
      <c r="CB104">
        <v>580.34674072265625</v>
      </c>
      <c r="CC104">
        <v>37.564289093017578</v>
      </c>
      <c r="CD104">
        <v>93.664253234863281</v>
      </c>
      <c r="CE104">
        <v>31.49692535400391</v>
      </c>
      <c r="CF104">
        <v>92.275543212890625</v>
      </c>
      <c r="CG104">
        <v>72.400001525878906</v>
      </c>
      <c r="CH104">
        <v>27.76690673828125</v>
      </c>
      <c r="CI104">
        <v>78.362319946289063</v>
      </c>
      <c r="CJ104">
        <v>96.625129699707045</v>
      </c>
      <c r="CK104">
        <v>130.3107604980469</v>
      </c>
      <c r="CL104">
        <v>125.03847503662109</v>
      </c>
      <c r="CM104">
        <v>88.265289306640625</v>
      </c>
      <c r="CN104">
        <v>96.58628082275392</v>
      </c>
      <c r="CO104">
        <v>90.754066467285156</v>
      </c>
      <c r="CP104">
        <v>89.459495544433594</v>
      </c>
      <c r="CQ104">
        <v>47.278373718261719</v>
      </c>
      <c r="CR104">
        <v>138.55281066894531</v>
      </c>
      <c r="CS104">
        <v>229.01475524902341</v>
      </c>
      <c r="CT104">
        <v>81.809249877929688</v>
      </c>
      <c r="CU104">
        <v>44.244186401367188</v>
      </c>
      <c r="CV104">
        <v>81.534507751464844</v>
      </c>
      <c r="CW104">
        <v>152.58912658691409</v>
      </c>
      <c r="CX104">
        <v>198.53375244140619</v>
      </c>
      <c r="CY104">
        <v>65.445045471191406</v>
      </c>
      <c r="CZ104">
        <v>133.60945129394531</v>
      </c>
      <c r="DA104">
        <v>77.905097961425781</v>
      </c>
      <c r="DB104">
        <v>18367.080078125</v>
      </c>
      <c r="DC104">
        <v>19.579999923706051</v>
      </c>
      <c r="DD104">
        <v>0.48445210438005037</v>
      </c>
      <c r="DE104">
        <v>0.74039800683147416</v>
      </c>
      <c r="DF104">
        <v>1.9742586178196593</v>
      </c>
      <c r="DG104">
        <v>1.7177328517260588</v>
      </c>
      <c r="DH104">
        <v>1.2480867664991335</v>
      </c>
      <c r="DI104">
        <v>8.2175008973643396E-2</v>
      </c>
      <c r="DJ104">
        <v>2.4267885689899984</v>
      </c>
      <c r="DK104">
        <v>2.7993748334172968</v>
      </c>
      <c r="DL104">
        <v>0.38954091755280407</v>
      </c>
      <c r="DM104">
        <v>2.4972141970824158</v>
      </c>
      <c r="DN104">
        <v>0.11090431124547159</v>
      </c>
      <c r="DO104">
        <v>315.93288421630859</v>
      </c>
      <c r="DP104">
        <v>709.96597290039051</v>
      </c>
    </row>
    <row r="105" spans="1:120" x14ac:dyDescent="0.25">
      <c r="A105" s="1">
        <v>45580</v>
      </c>
      <c r="B105">
        <v>37.409553527832031</v>
      </c>
      <c r="C105">
        <v>47.290000915527337</v>
      </c>
      <c r="D105">
        <v>42.16375732421875</v>
      </c>
      <c r="E105">
        <v>37.128089904785163</v>
      </c>
      <c r="F105">
        <v>61.952472686767578</v>
      </c>
      <c r="G105">
        <v>15.060000419616699</v>
      </c>
      <c r="H105">
        <v>44.638671875</v>
      </c>
      <c r="I105">
        <v>27.270000457763668</v>
      </c>
      <c r="J105">
        <v>21.3406867980957</v>
      </c>
      <c r="K105">
        <v>425.1083984375</v>
      </c>
      <c r="L105">
        <v>73.192771911621094</v>
      </c>
      <c r="M105">
        <v>36.390411376953118</v>
      </c>
      <c r="N105">
        <v>23.923507690429691</v>
      </c>
      <c r="O105">
        <v>40.207958221435547</v>
      </c>
      <c r="P105">
        <v>61.230445861816413</v>
      </c>
      <c r="Q105">
        <v>245.91999816894531</v>
      </c>
      <c r="R105">
        <v>125.02548980712891</v>
      </c>
      <c r="S105">
        <v>135.5074462890625</v>
      </c>
      <c r="T105">
        <v>145.75413513183591</v>
      </c>
      <c r="U105">
        <v>29.787446975708011</v>
      </c>
      <c r="V105">
        <v>94.697441101074219</v>
      </c>
      <c r="W105">
        <v>92.430000305175781</v>
      </c>
      <c r="X105">
        <v>54.861991882324219</v>
      </c>
      <c r="Y105">
        <v>58.604278564453118</v>
      </c>
      <c r="Z105">
        <v>62.982688903808587</v>
      </c>
      <c r="AA105">
        <v>124.82774353027339</v>
      </c>
      <c r="AB105">
        <v>92.955947875976563</v>
      </c>
      <c r="AC105">
        <v>116.05859375</v>
      </c>
      <c r="AD105">
        <v>43.517070770263672</v>
      </c>
      <c r="AE105">
        <v>127.02577972412109</v>
      </c>
      <c r="AF105">
        <v>198.1036682128906</v>
      </c>
      <c r="AG105">
        <v>96.608024597167955</v>
      </c>
      <c r="AH105">
        <v>190.90583801269531</v>
      </c>
      <c r="AI105">
        <v>379.523681640625</v>
      </c>
      <c r="AJ105">
        <v>222.40966796875</v>
      </c>
      <c r="AK105">
        <v>166.8458557128906</v>
      </c>
      <c r="AL105">
        <v>287.00357055664063</v>
      </c>
      <c r="AM105">
        <v>70.703536987304688</v>
      </c>
      <c r="AN105">
        <v>21.319999694824219</v>
      </c>
      <c r="AO105">
        <v>61.540054321289063</v>
      </c>
      <c r="AP105">
        <v>116.07826232910161</v>
      </c>
      <c r="AQ105">
        <v>58.518184661865227</v>
      </c>
      <c r="AR105">
        <v>57.497825622558587</v>
      </c>
      <c r="AS105">
        <v>58.729381561279297</v>
      </c>
      <c r="AT105">
        <v>324.3531494140625</v>
      </c>
      <c r="AU105">
        <v>129.14921569824219</v>
      </c>
      <c r="AV105">
        <v>206.1139221191406</v>
      </c>
      <c r="AW105">
        <v>86.532905578613281</v>
      </c>
      <c r="AX105">
        <v>278.7347412109375</v>
      </c>
      <c r="AY105">
        <v>278.1187744140625</v>
      </c>
      <c r="AZ105">
        <v>13.129177093505859</v>
      </c>
      <c r="BA105">
        <v>70.129997253417969</v>
      </c>
      <c r="BB105">
        <v>47.666015625</v>
      </c>
      <c r="BC105">
        <v>49.119998931884773</v>
      </c>
      <c r="BD105">
        <v>19.93106651306152</v>
      </c>
      <c r="BE105">
        <v>49.029998779296882</v>
      </c>
      <c r="BF105">
        <v>70.712181091308594</v>
      </c>
      <c r="BG105">
        <v>42.066383361816413</v>
      </c>
      <c r="BH105">
        <v>87.672866821289063</v>
      </c>
      <c r="BI105">
        <v>43.849998474121087</v>
      </c>
      <c r="BJ105">
        <v>117.40395355224609</v>
      </c>
      <c r="BK105">
        <v>56.801563262939453</v>
      </c>
      <c r="BL105">
        <v>66.448478698730469</v>
      </c>
      <c r="BM105">
        <v>29.77381706237793</v>
      </c>
      <c r="BN105">
        <v>28.759731292724609</v>
      </c>
      <c r="BO105">
        <v>490.05978393554688</v>
      </c>
      <c r="BP105">
        <v>91.059608459472656</v>
      </c>
      <c r="BQ105">
        <v>180.40086364746091</v>
      </c>
      <c r="BR105">
        <v>55.996337890625</v>
      </c>
      <c r="BS105">
        <v>179.76686096191409</v>
      </c>
      <c r="BT105">
        <v>81.1915283203125</v>
      </c>
      <c r="BU105">
        <v>35.714508056640618</v>
      </c>
      <c r="BV105">
        <v>105.8000030517578</v>
      </c>
      <c r="BW105">
        <v>65.370277404785156</v>
      </c>
      <c r="BX105">
        <v>246.0693664550781</v>
      </c>
      <c r="BY105">
        <v>42.259998321533203</v>
      </c>
      <c r="BZ105">
        <v>89.894874572753906</v>
      </c>
      <c r="CA105">
        <v>72.136955261230469</v>
      </c>
      <c r="CB105">
        <v>577.835205078125</v>
      </c>
      <c r="CC105">
        <v>37.325466156005859</v>
      </c>
      <c r="CD105">
        <v>93.271163940429673</v>
      </c>
      <c r="CE105">
        <v>29.432830810546879</v>
      </c>
      <c r="CF105">
        <v>91.817649841308594</v>
      </c>
      <c r="CG105">
        <v>72.760002136230469</v>
      </c>
      <c r="CH105">
        <v>27.690361022949219</v>
      </c>
      <c r="CI105">
        <v>78.010101318359375</v>
      </c>
      <c r="CJ105">
        <v>95.57529449462892</v>
      </c>
      <c r="CK105">
        <v>129.35807800292969</v>
      </c>
      <c r="CL105">
        <v>123.59092712402339</v>
      </c>
      <c r="CM105">
        <v>87.865402221679688</v>
      </c>
      <c r="CN105">
        <v>95.840171813964844</v>
      </c>
      <c r="CO105">
        <v>90.813919067382798</v>
      </c>
      <c r="CP105">
        <v>89.033073425292969</v>
      </c>
      <c r="CQ105">
        <v>46.700839996337891</v>
      </c>
      <c r="CR105">
        <v>137.4881591796875</v>
      </c>
      <c r="CS105">
        <v>228.305908203125</v>
      </c>
      <c r="CT105">
        <v>81.868797302246094</v>
      </c>
      <c r="CU105">
        <v>43.808864593505859</v>
      </c>
      <c r="CV105">
        <v>79.947654724121094</v>
      </c>
      <c r="CW105">
        <v>152.16107177734381</v>
      </c>
      <c r="CX105">
        <v>197.49571228027341</v>
      </c>
      <c r="CY105">
        <v>64.116569519042969</v>
      </c>
      <c r="CZ105">
        <v>132.6059265136719</v>
      </c>
      <c r="DA105">
        <v>76.703506469726563</v>
      </c>
      <c r="DB105">
        <v>18315.58984375</v>
      </c>
      <c r="DC105">
        <v>20.639999389648441</v>
      </c>
      <c r="DD105">
        <v>0.48766398658175725</v>
      </c>
      <c r="DE105">
        <v>0.7446737820221252</v>
      </c>
      <c r="DF105">
        <v>1.9880150632972604</v>
      </c>
      <c r="DG105">
        <v>1.7201720074517055</v>
      </c>
      <c r="DH105">
        <v>1.246169515295128</v>
      </c>
      <c r="DI105">
        <v>8.1839944156973946E-2</v>
      </c>
      <c r="DJ105">
        <v>2.4123441260673686</v>
      </c>
      <c r="DK105">
        <v>2.7886803730639556</v>
      </c>
      <c r="DL105">
        <v>0.38490155327015696</v>
      </c>
      <c r="DM105">
        <v>2.5114604657910995</v>
      </c>
      <c r="DN105">
        <v>0.11088972292131105</v>
      </c>
      <c r="DO105">
        <v>313.97752380371099</v>
      </c>
      <c r="DP105">
        <v>705.83079147338867</v>
      </c>
    </row>
    <row r="106" spans="1:120" x14ac:dyDescent="0.25">
      <c r="A106" s="1">
        <v>45579</v>
      </c>
      <c r="B106">
        <v>38.079368591308587</v>
      </c>
      <c r="C106">
        <v>47.369998931884773</v>
      </c>
      <c r="D106">
        <v>42.815269470214837</v>
      </c>
      <c r="E106">
        <v>37.581676483154297</v>
      </c>
      <c r="F106">
        <v>62.501789093017578</v>
      </c>
      <c r="G106">
        <v>14.88000011444092</v>
      </c>
      <c r="H106">
        <v>45.516647338867188</v>
      </c>
      <c r="I106">
        <v>27.659999847412109</v>
      </c>
      <c r="J106">
        <v>21.758388519287109</v>
      </c>
      <c r="K106">
        <v>428.4393310546875</v>
      </c>
      <c r="L106">
        <v>74.497116088867188</v>
      </c>
      <c r="M106">
        <v>36.274944305419922</v>
      </c>
      <c r="N106">
        <v>24.819147109985352</v>
      </c>
      <c r="O106">
        <v>39.693992614746087</v>
      </c>
      <c r="P106">
        <v>61.250099182128913</v>
      </c>
      <c r="Q106">
        <v>245.07000732421881</v>
      </c>
      <c r="R106">
        <v>127.01113128662109</v>
      </c>
      <c r="S106">
        <v>134.45051574707031</v>
      </c>
      <c r="T106">
        <v>145.64418029785159</v>
      </c>
      <c r="U106">
        <v>30.67633056640625</v>
      </c>
      <c r="V106">
        <v>94.21498870849608</v>
      </c>
      <c r="W106">
        <v>93.330001831054673</v>
      </c>
      <c r="X106">
        <v>56.708023071289063</v>
      </c>
      <c r="Y106">
        <v>59.023525238037109</v>
      </c>
      <c r="Z106">
        <v>63.142036437988281</v>
      </c>
      <c r="AA106">
        <v>124.7978897094727</v>
      </c>
      <c r="AB106">
        <v>93.50473785400392</v>
      </c>
      <c r="AC106">
        <v>115.90997314453119</v>
      </c>
      <c r="AD106">
        <v>44.306476593017578</v>
      </c>
      <c r="AE106">
        <v>126.1966552734375</v>
      </c>
      <c r="AF106">
        <v>198.71037292480469</v>
      </c>
      <c r="AG106">
        <v>97.676673889160156</v>
      </c>
      <c r="AH106">
        <v>191.68183898925781</v>
      </c>
      <c r="AI106">
        <v>383.17996215820313</v>
      </c>
      <c r="AJ106">
        <v>222.23017883300781</v>
      </c>
      <c r="AK106">
        <v>166.5473327636719</v>
      </c>
      <c r="AL106">
        <v>287.5118408203125</v>
      </c>
      <c r="AM106">
        <v>71.102592468261719</v>
      </c>
      <c r="AN106">
        <v>21.239999771118161</v>
      </c>
      <c r="AO106">
        <v>61.351097106933587</v>
      </c>
      <c r="AP106">
        <v>116.18752288818359</v>
      </c>
      <c r="AQ106">
        <v>57.376029968261719</v>
      </c>
      <c r="AR106">
        <v>57.477928161621087</v>
      </c>
      <c r="AS106">
        <v>58.093719482421882</v>
      </c>
      <c r="AT106">
        <v>327.75836181640619</v>
      </c>
      <c r="AU106">
        <v>129.90483093261719</v>
      </c>
      <c r="AV106">
        <v>208.23655700683591</v>
      </c>
      <c r="AW106">
        <v>87.239410400390625</v>
      </c>
      <c r="AX106">
        <v>280.899169921875</v>
      </c>
      <c r="AY106">
        <v>289.05938720703119</v>
      </c>
      <c r="AZ106">
        <v>13.408097267150881</v>
      </c>
      <c r="BA106">
        <v>69.959999084472656</v>
      </c>
      <c r="BB106">
        <v>47.476707458496087</v>
      </c>
      <c r="BC106">
        <v>49.930000305175781</v>
      </c>
      <c r="BD106">
        <v>20.25764274597168</v>
      </c>
      <c r="BE106">
        <v>48.759998321533203</v>
      </c>
      <c r="BF106">
        <v>70.762115478515625</v>
      </c>
      <c r="BG106">
        <v>42.326053619384773</v>
      </c>
      <c r="BH106">
        <v>86.984725952148438</v>
      </c>
      <c r="BI106">
        <v>44.150001525878913</v>
      </c>
      <c r="BJ106">
        <v>118.0522079467773</v>
      </c>
      <c r="BK106">
        <v>60.149883270263672</v>
      </c>
      <c r="BL106">
        <v>66.802131652832031</v>
      </c>
      <c r="BM106">
        <v>30.994951248168949</v>
      </c>
      <c r="BN106">
        <v>29.751789093017582</v>
      </c>
      <c r="BO106">
        <v>496.69906616210938</v>
      </c>
      <c r="BP106">
        <v>92.326263427734375</v>
      </c>
      <c r="BQ106">
        <v>182.64414978027341</v>
      </c>
      <c r="BR106">
        <v>57.110298156738281</v>
      </c>
      <c r="BS106">
        <v>180.58399963378909</v>
      </c>
      <c r="BT106">
        <v>81.152168273925781</v>
      </c>
      <c r="BU106">
        <v>35.450679779052727</v>
      </c>
      <c r="BV106">
        <v>106.5899963378906</v>
      </c>
      <c r="BW106">
        <v>66.616256713867188</v>
      </c>
      <c r="BX106">
        <v>260.1270751953125</v>
      </c>
      <c r="BY106">
        <v>43.119998931884773</v>
      </c>
      <c r="BZ106">
        <v>91.582710266113281</v>
      </c>
      <c r="CA106">
        <v>71.938369750976563</v>
      </c>
      <c r="CB106">
        <v>582.3599853515625</v>
      </c>
      <c r="CC106">
        <v>38.688728332519531</v>
      </c>
      <c r="CD106">
        <v>92.150833129882798</v>
      </c>
      <c r="CE106">
        <v>29.37441444396973</v>
      </c>
      <c r="CF106">
        <v>92.195915222167955</v>
      </c>
      <c r="CG106">
        <v>75.930000305175781</v>
      </c>
      <c r="CH106">
        <v>27.671224594116211</v>
      </c>
      <c r="CI106">
        <v>77.393692016601563</v>
      </c>
      <c r="CJ106">
        <v>94.436309814453125</v>
      </c>
      <c r="CK106">
        <v>129.96343994140619</v>
      </c>
      <c r="CL106">
        <v>123.4611358642578</v>
      </c>
      <c r="CM106">
        <v>87.765426635742188</v>
      </c>
      <c r="CN106">
        <v>95.939659118652344</v>
      </c>
      <c r="CO106">
        <v>90.614433288574219</v>
      </c>
      <c r="CP106">
        <v>91.998199462890625</v>
      </c>
      <c r="CQ106">
        <v>46.601261138916023</v>
      </c>
      <c r="CR106">
        <v>138.55281066894531</v>
      </c>
      <c r="CS106">
        <v>233.43751525878909</v>
      </c>
      <c r="CT106">
        <v>81.352714538574219</v>
      </c>
      <c r="CU106">
        <v>43.264720916748047</v>
      </c>
      <c r="CV106">
        <v>79.590614318847656</v>
      </c>
      <c r="CW106">
        <v>154.04255676269531</v>
      </c>
      <c r="CX106">
        <v>197.0665283203125</v>
      </c>
      <c r="CY106">
        <v>64.556060791015625</v>
      </c>
      <c r="CZ106">
        <v>137.90180969238281</v>
      </c>
      <c r="DA106">
        <v>75.631011962890625</v>
      </c>
      <c r="DB106">
        <v>18502.689453125</v>
      </c>
      <c r="DC106">
        <v>19.70000076293945</v>
      </c>
      <c r="DD106">
        <v>0.49155296953784411</v>
      </c>
      <c r="DE106">
        <v>0.74924935086387512</v>
      </c>
      <c r="DF106">
        <v>1.9990415585468022</v>
      </c>
      <c r="DG106">
        <v>1.726307086696413</v>
      </c>
      <c r="DH106">
        <v>1.2730718055349044</v>
      </c>
      <c r="DI106">
        <v>8.1341438497509702E-2</v>
      </c>
      <c r="DJ106">
        <v>2.4223718832009151</v>
      </c>
      <c r="DK106">
        <v>2.8694496131177321</v>
      </c>
      <c r="DL106">
        <v>0.38160276190482179</v>
      </c>
      <c r="DM106">
        <v>2.5230652275465983</v>
      </c>
      <c r="DN106">
        <v>0.11286570784167368</v>
      </c>
      <c r="DO106">
        <v>314.98588562011719</v>
      </c>
      <c r="DP106">
        <v>711.59777450561523</v>
      </c>
    </row>
    <row r="107" spans="1:120" x14ac:dyDescent="0.25">
      <c r="A107" s="1">
        <v>45576</v>
      </c>
      <c r="B107">
        <v>37.959403991699219</v>
      </c>
      <c r="C107">
        <v>46.639999389648438</v>
      </c>
      <c r="D107">
        <v>43.262580871582031</v>
      </c>
      <c r="E107">
        <v>36.740650177001953</v>
      </c>
      <c r="F107">
        <v>62.441864013671882</v>
      </c>
      <c r="G107">
        <v>14.920000076293951</v>
      </c>
      <c r="H107">
        <v>46.217052459716797</v>
      </c>
      <c r="I107">
        <v>28.170000076293949</v>
      </c>
      <c r="J107">
        <v>22.100143432617191</v>
      </c>
      <c r="K107">
        <v>426.2916259765625</v>
      </c>
      <c r="L107">
        <v>75.164222717285156</v>
      </c>
      <c r="M107">
        <v>36.103733062744141</v>
      </c>
      <c r="N107">
        <v>25.217206954956051</v>
      </c>
      <c r="O107">
        <v>39.585269927978523</v>
      </c>
      <c r="P107">
        <v>60.798065185546882</v>
      </c>
      <c r="Q107">
        <v>245.4700012207031</v>
      </c>
      <c r="R107">
        <v>126.05323791503911</v>
      </c>
      <c r="S107">
        <v>132.39646911621091</v>
      </c>
      <c r="T107">
        <v>145.52423095703119</v>
      </c>
      <c r="U107">
        <v>31.338054656982418</v>
      </c>
      <c r="V107">
        <v>94.382362365722656</v>
      </c>
      <c r="W107">
        <v>92.819999694824219</v>
      </c>
      <c r="X107">
        <v>55.959632873535163</v>
      </c>
      <c r="Y107">
        <v>58.504459381103523</v>
      </c>
      <c r="Z107">
        <v>62.763580322265618</v>
      </c>
      <c r="AA107">
        <v>123.9521102905273</v>
      </c>
      <c r="AB107">
        <v>92.955947875976563</v>
      </c>
      <c r="AC107">
        <v>115.1272659301758</v>
      </c>
      <c r="AD107">
        <v>43.607002258300781</v>
      </c>
      <c r="AE107">
        <v>123.5894088745117</v>
      </c>
      <c r="AF107">
        <v>197.36767578125</v>
      </c>
      <c r="AG107">
        <v>96.777809143066406</v>
      </c>
      <c r="AH107">
        <v>190.41835021972659</v>
      </c>
      <c r="AI107">
        <v>379.62359619140619</v>
      </c>
      <c r="AJ107">
        <v>220.6050109863281</v>
      </c>
      <c r="AK107">
        <v>165.50250244140619</v>
      </c>
      <c r="AL107">
        <v>285.2994384765625</v>
      </c>
      <c r="AM107">
        <v>70.843208312988281</v>
      </c>
      <c r="AN107">
        <v>21.059999465942379</v>
      </c>
      <c r="AO107">
        <v>60.744449615478523</v>
      </c>
      <c r="AP107">
        <v>115.46240234375</v>
      </c>
      <c r="AQ107">
        <v>57.236984252929688</v>
      </c>
      <c r="AR107">
        <v>57.030284881591797</v>
      </c>
      <c r="AS107">
        <v>57.636833190917969</v>
      </c>
      <c r="AT107">
        <v>324.58285522460938</v>
      </c>
      <c r="AU107">
        <v>129.1392822265625</v>
      </c>
      <c r="AV107">
        <v>206.64208984375</v>
      </c>
      <c r="AW107">
        <v>86.881179809570313</v>
      </c>
      <c r="AX107">
        <v>278.6649169921875</v>
      </c>
      <c r="AY107">
        <v>291.49822998046881</v>
      </c>
      <c r="AZ107">
        <v>13.54755783081055</v>
      </c>
      <c r="BA107">
        <v>69.349998474121094</v>
      </c>
      <c r="BB107">
        <v>47.237579345703118</v>
      </c>
      <c r="BC107">
        <v>49.299999237060547</v>
      </c>
      <c r="BD107">
        <v>20.554531097412109</v>
      </c>
      <c r="BE107">
        <v>48.430000305175781</v>
      </c>
      <c r="BF107">
        <v>70.123001098632813</v>
      </c>
      <c r="BG107">
        <v>41.876625061035163</v>
      </c>
      <c r="BH107">
        <v>86.695510864257813</v>
      </c>
      <c r="BI107">
        <v>44.060001373291023</v>
      </c>
      <c r="BJ107">
        <v>117.3241653442383</v>
      </c>
      <c r="BK107">
        <v>59.090412139892578</v>
      </c>
      <c r="BL107">
        <v>66.772666931152344</v>
      </c>
      <c r="BM107">
        <v>31.461565017700199</v>
      </c>
      <c r="BN107">
        <v>30.21805381774902</v>
      </c>
      <c r="BO107">
        <v>492.56570434570313</v>
      </c>
      <c r="BP107">
        <v>91.578231811523438</v>
      </c>
      <c r="BQ107">
        <v>180.88938903808591</v>
      </c>
      <c r="BR107">
        <v>56.861644744873047</v>
      </c>
      <c r="BS107">
        <v>179.26861572265619</v>
      </c>
      <c r="BT107">
        <v>81.1915283203125</v>
      </c>
      <c r="BU107">
        <v>35.567939758300781</v>
      </c>
      <c r="BV107">
        <v>106.34999847412109</v>
      </c>
      <c r="BW107">
        <v>66.693527221679688</v>
      </c>
      <c r="BX107">
        <v>255.55731201171881</v>
      </c>
      <c r="BY107">
        <v>43.639999389648438</v>
      </c>
      <c r="BZ107">
        <v>90.643913269042955</v>
      </c>
      <c r="CA107">
        <v>71.372383117675781</v>
      </c>
      <c r="CB107">
        <v>577.6358642578125</v>
      </c>
      <c r="CC107">
        <v>39.126564025878913</v>
      </c>
      <c r="CD107">
        <v>92.082061767578125</v>
      </c>
      <c r="CE107">
        <v>29.208896636962891</v>
      </c>
      <c r="CF107">
        <v>91.588706970214844</v>
      </c>
      <c r="CG107">
        <v>77.489997863769531</v>
      </c>
      <c r="CH107">
        <v>27.585109710693359</v>
      </c>
      <c r="CI107">
        <v>77.295845031738281</v>
      </c>
      <c r="CJ107">
        <v>93.871772766113281</v>
      </c>
      <c r="CK107">
        <v>129.1199035644531</v>
      </c>
      <c r="CL107">
        <v>121.0951461791992</v>
      </c>
      <c r="CM107">
        <v>87.015640258789063</v>
      </c>
      <c r="CN107">
        <v>95.392509460449219</v>
      </c>
      <c r="CO107">
        <v>90.195526123046875</v>
      </c>
      <c r="CP107">
        <v>92.037864685058594</v>
      </c>
      <c r="CQ107">
        <v>46.312492370605469</v>
      </c>
      <c r="CR107">
        <v>137.7269592285156</v>
      </c>
      <c r="CS107">
        <v>230.43243408203119</v>
      </c>
      <c r="CT107">
        <v>81.025199890136719</v>
      </c>
      <c r="CU107">
        <v>42.967910766601563</v>
      </c>
      <c r="CV107">
        <v>78.598831176757813</v>
      </c>
      <c r="CW107">
        <v>153.1963806152344</v>
      </c>
      <c r="CX107">
        <v>196.2081604003906</v>
      </c>
      <c r="CY107">
        <v>64.596015930175781</v>
      </c>
      <c r="CZ107">
        <v>139.80952453613281</v>
      </c>
      <c r="DA107">
        <v>75.501907348632813</v>
      </c>
      <c r="DB107">
        <v>18342.939453125</v>
      </c>
      <c r="DC107">
        <v>20.45999908447266</v>
      </c>
      <c r="DD107">
        <v>0.49034275121286264</v>
      </c>
      <c r="DE107">
        <v>0.74993437108977135</v>
      </c>
      <c r="DF107">
        <v>1.9936292681527428</v>
      </c>
      <c r="DG107">
        <v>1.7238376113229388</v>
      </c>
      <c r="DH107">
        <v>1.2700138248094239</v>
      </c>
      <c r="DI107">
        <v>8.0742907903709915E-2</v>
      </c>
      <c r="DJ107">
        <v>2.4215695939835036</v>
      </c>
      <c r="DK107">
        <v>2.8439600814867223</v>
      </c>
      <c r="DL107">
        <v>0.38191016977413106</v>
      </c>
      <c r="DM107">
        <v>2.5134323935234506</v>
      </c>
      <c r="DN107">
        <v>0.11475944081234669</v>
      </c>
      <c r="DO107">
        <v>312.82041168212891</v>
      </c>
      <c r="DP107">
        <v>706.07255554199207</v>
      </c>
    </row>
    <row r="108" spans="1:120" x14ac:dyDescent="0.25">
      <c r="A108" s="1">
        <v>45575</v>
      </c>
      <c r="B108">
        <v>37.769454956054688</v>
      </c>
      <c r="C108">
        <v>46.169998168945313</v>
      </c>
      <c r="D108">
        <v>43.009754180908203</v>
      </c>
      <c r="E108">
        <v>35.153091430664063</v>
      </c>
      <c r="F108">
        <v>62.042362213134773</v>
      </c>
      <c r="G108">
        <v>14.329999923706049</v>
      </c>
      <c r="H108">
        <v>45.644889831542969</v>
      </c>
      <c r="I108">
        <v>27.85000038146973</v>
      </c>
      <c r="J108">
        <v>22.081155776977539</v>
      </c>
      <c r="K108">
        <v>422.2447509765625</v>
      </c>
      <c r="L108">
        <v>74.278068542480469</v>
      </c>
      <c r="M108">
        <v>35.707557678222663</v>
      </c>
      <c r="N108">
        <v>24.97837066650391</v>
      </c>
      <c r="O108">
        <v>39.407356262207031</v>
      </c>
      <c r="P108">
        <v>60.336212158203118</v>
      </c>
      <c r="Q108">
        <v>242.82000732421881</v>
      </c>
      <c r="R108">
        <v>125.20510101318359</v>
      </c>
      <c r="S108">
        <v>130.01336669921881</v>
      </c>
      <c r="T108">
        <v>143.0853271484375</v>
      </c>
      <c r="U108">
        <v>31.268918991088871</v>
      </c>
      <c r="V108">
        <v>94.352828979492202</v>
      </c>
      <c r="W108">
        <v>92.360000610351563</v>
      </c>
      <c r="X108">
        <v>55.520576477050781</v>
      </c>
      <c r="Y108">
        <v>58.254909515380859</v>
      </c>
      <c r="Z108">
        <v>61.717853546142578</v>
      </c>
      <c r="AA108">
        <v>121.6834182739258</v>
      </c>
      <c r="AB108">
        <v>91.439270019531236</v>
      </c>
      <c r="AC108">
        <v>113.0367431640625</v>
      </c>
      <c r="AD108">
        <v>42.897541046142578</v>
      </c>
      <c r="AE108">
        <v>122.8102340698242</v>
      </c>
      <c r="AF108">
        <v>195.22929382324219</v>
      </c>
      <c r="AG108">
        <v>96.568077087402344</v>
      </c>
      <c r="AH108">
        <v>188.28932189941409</v>
      </c>
      <c r="AI108">
        <v>378.87435913085938</v>
      </c>
      <c r="AJ108">
        <v>216.20806884765619</v>
      </c>
      <c r="AK108">
        <v>162.34806823730469</v>
      </c>
      <c r="AL108">
        <v>279.12066650390619</v>
      </c>
      <c r="AM108">
        <v>68.309173583984375</v>
      </c>
      <c r="AN108">
        <v>20.860000610351559</v>
      </c>
      <c r="AO108">
        <v>58.964282989501953</v>
      </c>
      <c r="AP108">
        <v>114.5882949829102</v>
      </c>
      <c r="AQ108">
        <v>55.161235809326172</v>
      </c>
      <c r="AR108">
        <v>56.433418273925781</v>
      </c>
      <c r="AS108">
        <v>55.709980010986328</v>
      </c>
      <c r="AT108">
        <v>324.34317016601563</v>
      </c>
      <c r="AU108">
        <v>127.77719879150391</v>
      </c>
      <c r="AV108">
        <v>204.29026794433591</v>
      </c>
      <c r="AW108">
        <v>86.542854309082031</v>
      </c>
      <c r="AX108">
        <v>277.64752197265619</v>
      </c>
      <c r="AY108">
        <v>288.94183349609381</v>
      </c>
      <c r="AZ108">
        <v>13.34832859039307</v>
      </c>
      <c r="BA108">
        <v>68.050003051757813</v>
      </c>
      <c r="BB108">
        <v>46.878887176513672</v>
      </c>
      <c r="BC108">
        <v>49.466598510742188</v>
      </c>
      <c r="BD108">
        <v>19.723245620727539</v>
      </c>
      <c r="BE108">
        <v>47.970001220703118</v>
      </c>
      <c r="BF108">
        <v>69.513839721679688</v>
      </c>
      <c r="BG108">
        <v>41.696857452392578</v>
      </c>
      <c r="BH108">
        <v>85.658317565917969</v>
      </c>
      <c r="BI108">
        <v>43.590000152587891</v>
      </c>
      <c r="BJ108">
        <v>115.548942565918</v>
      </c>
      <c r="BK108">
        <v>58.130893707275391</v>
      </c>
      <c r="BL108">
        <v>65.937637329101563</v>
      </c>
      <c r="BM108">
        <v>31.163724899291989</v>
      </c>
      <c r="BN108">
        <v>30.019643783569339</v>
      </c>
      <c r="BO108">
        <v>491.79696655273438</v>
      </c>
      <c r="BP108">
        <v>90.880081176757798</v>
      </c>
      <c r="BQ108">
        <v>179.7228698730469</v>
      </c>
      <c r="BR108">
        <v>56.394184112548828</v>
      </c>
      <c r="BS108">
        <v>177.52476501464841</v>
      </c>
      <c r="BT108">
        <v>81.122673034667969</v>
      </c>
      <c r="BU108">
        <v>35.470222473144531</v>
      </c>
      <c r="BV108">
        <v>105.7600021362305</v>
      </c>
      <c r="BW108">
        <v>66.2781982421875</v>
      </c>
      <c r="BX108">
        <v>253.52630615234381</v>
      </c>
      <c r="BY108">
        <v>42.990001678466797</v>
      </c>
      <c r="BZ108">
        <v>89.824966430664063</v>
      </c>
      <c r="CA108">
        <v>70.746849060058594</v>
      </c>
      <c r="CB108">
        <v>574.19744873046875</v>
      </c>
      <c r="CC108">
        <v>38.380252838134773</v>
      </c>
      <c r="CD108">
        <v>92.455497741699219</v>
      </c>
      <c r="CE108">
        <v>28.79023551940918</v>
      </c>
      <c r="CF108">
        <v>90.931724548339844</v>
      </c>
      <c r="CG108">
        <v>77.769996643066406</v>
      </c>
      <c r="CH108">
        <v>27.565973281860352</v>
      </c>
      <c r="CI108">
        <v>77.432823181152344</v>
      </c>
      <c r="CJ108">
        <v>92.821929931640625</v>
      </c>
      <c r="CK108">
        <v>127.79010009765619</v>
      </c>
      <c r="CL108">
        <v>120.1267852783203</v>
      </c>
      <c r="CM108">
        <v>86.175872802734375</v>
      </c>
      <c r="CN108">
        <v>94.775726318359375</v>
      </c>
      <c r="CO108">
        <v>89.577125549316406</v>
      </c>
      <c r="CP108">
        <v>91.472610473632798</v>
      </c>
      <c r="CQ108">
        <v>45.436233520507813</v>
      </c>
      <c r="CR108">
        <v>135.30914306640619</v>
      </c>
      <c r="CS108">
        <v>230.0330810546875</v>
      </c>
      <c r="CT108">
        <v>80.578590393066406</v>
      </c>
      <c r="CU108">
        <v>42.5325927734375</v>
      </c>
      <c r="CV108">
        <v>77.914497375488281</v>
      </c>
      <c r="CW108">
        <v>152.08143615722659</v>
      </c>
      <c r="CX108">
        <v>197.04656982421881</v>
      </c>
      <c r="CY108">
        <v>63.637115478515618</v>
      </c>
      <c r="CZ108">
        <v>138.26945495605469</v>
      </c>
      <c r="DA108">
        <v>74.369827270507813</v>
      </c>
      <c r="DB108">
        <v>18282.05078125</v>
      </c>
      <c r="DC108">
        <v>20.930000305175781</v>
      </c>
      <c r="DD108">
        <v>0.49463927874898578</v>
      </c>
      <c r="DE108">
        <v>0.75145218072103392</v>
      </c>
      <c r="DF108">
        <v>2.0121924881818716</v>
      </c>
      <c r="DG108">
        <v>1.7192730996707311</v>
      </c>
      <c r="DH108">
        <v>1.2696673791706203</v>
      </c>
      <c r="DI108">
        <v>8.0407877588146076E-2</v>
      </c>
      <c r="DJ108">
        <v>2.445396089246731</v>
      </c>
      <c r="DK108">
        <v>2.8547667554442762</v>
      </c>
      <c r="DL108">
        <v>0.37653958464232984</v>
      </c>
      <c r="DM108">
        <v>2.5383493552339611</v>
      </c>
      <c r="DN108">
        <v>0.11469401013683266</v>
      </c>
      <c r="DO108">
        <v>310.57452392578125</v>
      </c>
      <c r="DP108">
        <v>702.60075378417969</v>
      </c>
    </row>
    <row r="109" spans="1:120" x14ac:dyDescent="0.25">
      <c r="A109" s="1">
        <v>45574</v>
      </c>
      <c r="B109">
        <v>37.719467163085938</v>
      </c>
      <c r="C109">
        <v>46.650001525878913</v>
      </c>
      <c r="D109">
        <v>43.340373992919922</v>
      </c>
      <c r="E109">
        <v>35.360984802246087</v>
      </c>
      <c r="F109">
        <v>61.303287506103523</v>
      </c>
      <c r="G109">
        <v>14.510000228881839</v>
      </c>
      <c r="H109">
        <v>44.983940124511719</v>
      </c>
      <c r="I109">
        <v>27.639999389648441</v>
      </c>
      <c r="J109">
        <v>21.653961181640621</v>
      </c>
      <c r="K109">
        <v>422.63250732421881</v>
      </c>
      <c r="L109">
        <v>75.124397277832031</v>
      </c>
      <c r="M109">
        <v>35.954418182373047</v>
      </c>
      <c r="N109">
        <v>24.75943565368652</v>
      </c>
      <c r="O109">
        <v>38.339889526367188</v>
      </c>
      <c r="P109">
        <v>60.267425537109382</v>
      </c>
      <c r="Q109">
        <v>241.05000305175781</v>
      </c>
      <c r="R109">
        <v>126.3525695800781</v>
      </c>
      <c r="S109">
        <v>130.82102966308591</v>
      </c>
      <c r="T109">
        <v>143.07533264160159</v>
      </c>
      <c r="U109">
        <v>31.476325988769531</v>
      </c>
      <c r="V109">
        <v>94.3626708984375</v>
      </c>
      <c r="W109">
        <v>91.730003356933594</v>
      </c>
      <c r="X109">
        <v>55.291069030761719</v>
      </c>
      <c r="Y109">
        <v>58.564350128173828</v>
      </c>
      <c r="Z109">
        <v>62.0465087890625</v>
      </c>
      <c r="AA109">
        <v>122.21079254150391</v>
      </c>
      <c r="AB109">
        <v>91.998039245605483</v>
      </c>
      <c r="AC109">
        <v>113.80955505371089</v>
      </c>
      <c r="AD109">
        <v>42.83758544921875</v>
      </c>
      <c r="AE109">
        <v>124.6482849121094</v>
      </c>
      <c r="AF109">
        <v>195.86582946777341</v>
      </c>
      <c r="AG109">
        <v>96.618011474609375</v>
      </c>
      <c r="AH109">
        <v>188.9061584472656</v>
      </c>
      <c r="AI109">
        <v>378.94427490234381</v>
      </c>
      <c r="AJ109">
        <v>217.41448974609381</v>
      </c>
      <c r="AK109">
        <v>163.20384216308591</v>
      </c>
      <c r="AL109">
        <v>281.21347045898438</v>
      </c>
      <c r="AM109">
        <v>68.219383239746094</v>
      </c>
      <c r="AN109">
        <v>20.770000457763668</v>
      </c>
      <c r="AO109">
        <v>59.103511810302727</v>
      </c>
      <c r="AP109">
        <v>114.1810302734375</v>
      </c>
      <c r="AQ109">
        <v>55.340007781982422</v>
      </c>
      <c r="AR109">
        <v>56.682113647460938</v>
      </c>
      <c r="AS109">
        <v>55.759639739990227</v>
      </c>
      <c r="AT109">
        <v>324.42306518554688</v>
      </c>
      <c r="AU109">
        <v>128.184814453125</v>
      </c>
      <c r="AV109">
        <v>205.2369689941406</v>
      </c>
      <c r="AW109">
        <v>86.920982360839844</v>
      </c>
      <c r="AX109">
        <v>277.98666381835938</v>
      </c>
      <c r="AY109">
        <v>286.561767578125</v>
      </c>
      <c r="AZ109">
        <v>13.59736442565918</v>
      </c>
      <c r="BA109">
        <v>68.019996643066406</v>
      </c>
      <c r="BB109">
        <v>47.088123321533203</v>
      </c>
      <c r="BC109">
        <v>49.447200775146477</v>
      </c>
      <c r="BD109">
        <v>20.19826507568359</v>
      </c>
      <c r="BE109">
        <v>48.240001678466797</v>
      </c>
      <c r="BF109">
        <v>69.993171691894531</v>
      </c>
      <c r="BG109">
        <v>41.86663818359375</v>
      </c>
      <c r="BH109">
        <v>86.346458435058594</v>
      </c>
      <c r="BI109">
        <v>43.650001525878913</v>
      </c>
      <c r="BJ109">
        <v>116.5761795043945</v>
      </c>
      <c r="BK109">
        <v>58.230842590332031</v>
      </c>
      <c r="BL109">
        <v>66.114471435546875</v>
      </c>
      <c r="BM109">
        <v>30.826175689697269</v>
      </c>
      <c r="BN109">
        <v>29.70218658447266</v>
      </c>
      <c r="BO109">
        <v>492.35604858398438</v>
      </c>
      <c r="BP109">
        <v>90.919975280761719</v>
      </c>
      <c r="BQ109">
        <v>180.01202392578119</v>
      </c>
      <c r="BR109">
        <v>56.324558258056641</v>
      </c>
      <c r="BS109">
        <v>178.19242858886719</v>
      </c>
      <c r="BT109">
        <v>81.053810119628906</v>
      </c>
      <c r="BU109">
        <v>34.278114318847663</v>
      </c>
      <c r="BV109">
        <v>104.51999664306641</v>
      </c>
      <c r="BW109">
        <v>66.258880615234375</v>
      </c>
      <c r="BX109">
        <v>254.02410888671881</v>
      </c>
      <c r="BY109">
        <v>43.490001678466797</v>
      </c>
      <c r="BZ109">
        <v>90.30434417724608</v>
      </c>
      <c r="CA109">
        <v>70.995079040527344</v>
      </c>
      <c r="CB109">
        <v>575.2041015625</v>
      </c>
      <c r="CC109">
        <v>39.852973937988281</v>
      </c>
      <c r="CD109">
        <v>92.819107055664063</v>
      </c>
      <c r="CE109">
        <v>28.683135986328121</v>
      </c>
      <c r="CF109">
        <v>91.210441589355483</v>
      </c>
      <c r="CG109">
        <v>75.25</v>
      </c>
      <c r="CH109">
        <v>27.575542449951168</v>
      </c>
      <c r="CI109">
        <v>77.638290405273438</v>
      </c>
      <c r="CJ109">
        <v>93.653877258300781</v>
      </c>
      <c r="CK109">
        <v>128.15727233886719</v>
      </c>
      <c r="CL109">
        <v>122.08347320556641</v>
      </c>
      <c r="CM109">
        <v>86.965652465820313</v>
      </c>
      <c r="CN109">
        <v>94.556877136230483</v>
      </c>
      <c r="CO109">
        <v>90.245399475097656</v>
      </c>
      <c r="CP109">
        <v>90.857772827148438</v>
      </c>
      <c r="CQ109">
        <v>45.575637817382813</v>
      </c>
      <c r="CR109">
        <v>136.00563049316409</v>
      </c>
      <c r="CS109">
        <v>230.0929870605469</v>
      </c>
      <c r="CT109">
        <v>80.935882568359375</v>
      </c>
      <c r="CU109">
        <v>42.888759613037109</v>
      </c>
      <c r="CV109">
        <v>78.15252685546875</v>
      </c>
      <c r="CW109">
        <v>152.64884948730469</v>
      </c>
      <c r="CX109">
        <v>198.02470397949219</v>
      </c>
      <c r="CY109">
        <v>63.017826080322273</v>
      </c>
      <c r="CZ109">
        <v>136.908203125</v>
      </c>
      <c r="DA109">
        <v>74.955734252929688</v>
      </c>
      <c r="DB109">
        <v>18291.619140625</v>
      </c>
      <c r="DC109">
        <v>20.860000610351559</v>
      </c>
      <c r="DD109">
        <v>0.49328671436538818</v>
      </c>
      <c r="DE109">
        <v>0.75278162699388507</v>
      </c>
      <c r="DF109">
        <v>2.0059921710182285</v>
      </c>
      <c r="DG109">
        <v>1.723081189338509</v>
      </c>
      <c r="DH109">
        <v>1.2719803315620806</v>
      </c>
      <c r="DI109">
        <v>8.1101649656456873E-2</v>
      </c>
      <c r="DJ109">
        <v>2.4466861631148364</v>
      </c>
      <c r="DK109">
        <v>2.8429045283617898</v>
      </c>
      <c r="DL109">
        <v>0.37797798930067295</v>
      </c>
      <c r="DM109">
        <v>2.5309009227780477</v>
      </c>
      <c r="DN109">
        <v>0.11466500327616105</v>
      </c>
      <c r="DO109">
        <v>311.73725891113281</v>
      </c>
      <c r="DP109">
        <v>704.25583648681641</v>
      </c>
    </row>
    <row r="110" spans="1:120" x14ac:dyDescent="0.25">
      <c r="A110" s="1">
        <v>45573</v>
      </c>
      <c r="B110">
        <v>37.439548492431641</v>
      </c>
      <c r="C110">
        <v>46.639999389648438</v>
      </c>
      <c r="D110">
        <v>42.980583190917969</v>
      </c>
      <c r="E110">
        <v>35.578330993652337</v>
      </c>
      <c r="F110">
        <v>60.194675445556641</v>
      </c>
      <c r="G110">
        <v>14.72999954223633</v>
      </c>
      <c r="H110">
        <v>45.122051239013672</v>
      </c>
      <c r="I110">
        <v>28</v>
      </c>
      <c r="J110">
        <v>21.843826293945309</v>
      </c>
      <c r="K110">
        <v>418.40670776367188</v>
      </c>
      <c r="L110">
        <v>75.691940307617188</v>
      </c>
      <c r="M110">
        <v>35.753345489501953</v>
      </c>
      <c r="N110">
        <v>24.858951568603519</v>
      </c>
      <c r="O110">
        <v>38.537570953369141</v>
      </c>
      <c r="P110">
        <v>60.326381683349609</v>
      </c>
      <c r="Q110">
        <v>242.3699951171875</v>
      </c>
      <c r="R110">
        <v>125.3048782348633</v>
      </c>
      <c r="S110">
        <v>129.7242126464844</v>
      </c>
      <c r="T110">
        <v>142.9353942871094</v>
      </c>
      <c r="U110">
        <v>31.07138824462891</v>
      </c>
      <c r="V110">
        <v>94.717124938964844</v>
      </c>
      <c r="W110">
        <v>90.580001831054673</v>
      </c>
      <c r="X110">
        <v>54.742252349853523</v>
      </c>
      <c r="Y110">
        <v>58.125144958496087</v>
      </c>
      <c r="Z110">
        <v>61.638179779052727</v>
      </c>
      <c r="AA110">
        <v>121.42470550537109</v>
      </c>
      <c r="AB110">
        <v>91.349472045898438</v>
      </c>
      <c r="AC110">
        <v>113.4925079345703</v>
      </c>
      <c r="AD110">
        <v>42.477855682373047</v>
      </c>
      <c r="AE110">
        <v>124.32862854003911</v>
      </c>
      <c r="AF110">
        <v>194.48333740234381</v>
      </c>
      <c r="AG110">
        <v>96.018768310546875</v>
      </c>
      <c r="AH110">
        <v>187.57301330566409</v>
      </c>
      <c r="AI110">
        <v>376.31695556640619</v>
      </c>
      <c r="AJ110">
        <v>216.9359130859375</v>
      </c>
      <c r="AK110">
        <v>162.6068115234375</v>
      </c>
      <c r="AL110">
        <v>280.51589965820313</v>
      </c>
      <c r="AM110">
        <v>67.6407470703125</v>
      </c>
      <c r="AN110">
        <v>20.829999923706051</v>
      </c>
      <c r="AO110">
        <v>58.387466430664063</v>
      </c>
      <c r="AP110">
        <v>112.6116104125977</v>
      </c>
      <c r="AQ110">
        <v>54.466011047363281</v>
      </c>
      <c r="AR110">
        <v>56.045459747314453</v>
      </c>
      <c r="AS110">
        <v>55.044517517089837</v>
      </c>
      <c r="AT110">
        <v>322.365966796875</v>
      </c>
      <c r="AU110">
        <v>126.9718780517578</v>
      </c>
      <c r="AV110">
        <v>203.60264587402341</v>
      </c>
      <c r="AW110">
        <v>86.473197937011719</v>
      </c>
      <c r="AX110">
        <v>276.26107788085938</v>
      </c>
      <c r="AY110">
        <v>287.58038330078119</v>
      </c>
      <c r="AZ110">
        <v>13.627249717712401</v>
      </c>
      <c r="BA110">
        <v>68.470001220703125</v>
      </c>
      <c r="BB110">
        <v>47.157871246337891</v>
      </c>
      <c r="BC110">
        <v>49.293201446533203</v>
      </c>
      <c r="BD110">
        <v>19.782621383666989</v>
      </c>
      <c r="BE110">
        <v>47.919998168945313</v>
      </c>
      <c r="BF110">
        <v>69.543800354003906</v>
      </c>
      <c r="BG110">
        <v>41.926563262939453</v>
      </c>
      <c r="BH110">
        <v>85.847801208496094</v>
      </c>
      <c r="BI110">
        <v>43.389999389648438</v>
      </c>
      <c r="BJ110">
        <v>116.1672821044922</v>
      </c>
      <c r="BK110">
        <v>57.381271362304688</v>
      </c>
      <c r="BL110">
        <v>66.094818115234375</v>
      </c>
      <c r="BM110">
        <v>30.736824035644531</v>
      </c>
      <c r="BN110">
        <v>29.920438766479489</v>
      </c>
      <c r="BO110">
        <v>488.51226806640619</v>
      </c>
      <c r="BP110">
        <v>90.002395629882813</v>
      </c>
      <c r="BQ110">
        <v>178.84550476074219</v>
      </c>
      <c r="BR110">
        <v>56.135581970214837</v>
      </c>
      <c r="BS110">
        <v>176.97669982910159</v>
      </c>
      <c r="BT110">
        <v>81.13250732421875</v>
      </c>
      <c r="BU110">
        <v>34.209709167480469</v>
      </c>
      <c r="BV110">
        <v>102.80999755859381</v>
      </c>
      <c r="BW110">
        <v>66.142974853515625</v>
      </c>
      <c r="BX110">
        <v>251.40571594238281</v>
      </c>
      <c r="BY110">
        <v>43.490001678466797</v>
      </c>
      <c r="BZ110">
        <v>89.335586547851563</v>
      </c>
      <c r="CA110">
        <v>70.597900390625</v>
      </c>
      <c r="CB110">
        <v>571.24737548828125</v>
      </c>
      <c r="CC110">
        <v>40.340564727783203</v>
      </c>
      <c r="CD110">
        <v>93.349784851074219</v>
      </c>
      <c r="CE110">
        <v>29.208896636962891</v>
      </c>
      <c r="CF110">
        <v>90.424057006835938</v>
      </c>
      <c r="CG110">
        <v>75.790000915527344</v>
      </c>
      <c r="CH110">
        <v>27.451156616210941</v>
      </c>
      <c r="CI110">
        <v>77.853546142578125</v>
      </c>
      <c r="CJ110">
        <v>93.554840087890625</v>
      </c>
      <c r="CK110">
        <v>127.0160293579102</v>
      </c>
      <c r="CL110">
        <v>121.843879699707</v>
      </c>
      <c r="CM110">
        <v>86.655738830566406</v>
      </c>
      <c r="CN110">
        <v>93.959983825683594</v>
      </c>
      <c r="CO110">
        <v>90.215469360351563</v>
      </c>
      <c r="CP110">
        <v>90.312339782714844</v>
      </c>
      <c r="CQ110">
        <v>45.157417297363281</v>
      </c>
      <c r="CR110">
        <v>134.80168151855469</v>
      </c>
      <c r="CS110">
        <v>227.5471496582031</v>
      </c>
      <c r="CT110">
        <v>80.449562072753906</v>
      </c>
      <c r="CU110">
        <v>42.868976593017578</v>
      </c>
      <c r="CV110">
        <v>78.826942443847656</v>
      </c>
      <c r="CW110">
        <v>151.1058349609375</v>
      </c>
      <c r="CX110">
        <v>196.61738586425781</v>
      </c>
      <c r="CY110">
        <v>62.648250579833977</v>
      </c>
      <c r="CZ110">
        <v>136.8883361816406</v>
      </c>
      <c r="DA110">
        <v>75.164276123046875</v>
      </c>
      <c r="DB110">
        <v>18182.919921875</v>
      </c>
      <c r="DC110">
        <v>21.420000076293949</v>
      </c>
      <c r="DD110">
        <v>0.49371205571151261</v>
      </c>
      <c r="DE110">
        <v>0.75231372121267104</v>
      </c>
      <c r="DF110">
        <v>2.0062425235615846</v>
      </c>
      <c r="DG110">
        <v>1.7251177673929772</v>
      </c>
      <c r="DH110">
        <v>1.2654142127959775</v>
      </c>
      <c r="DI110">
        <v>8.1645888263000385E-2</v>
      </c>
      <c r="DJ110">
        <v>2.4439832958499945</v>
      </c>
      <c r="DK110">
        <v>2.8284448516005929</v>
      </c>
      <c r="DL110">
        <v>0.37975826654872358</v>
      </c>
      <c r="DM110">
        <v>2.5388768894594778</v>
      </c>
      <c r="DN110">
        <v>0.11552585123608974</v>
      </c>
      <c r="DO110">
        <v>310.38233947753906</v>
      </c>
      <c r="DP110">
        <v>698.0836181640625</v>
      </c>
    </row>
    <row r="111" spans="1:120" x14ac:dyDescent="0.25">
      <c r="A111" s="1">
        <v>45572</v>
      </c>
      <c r="B111">
        <v>37.379562377929688</v>
      </c>
      <c r="C111">
        <v>45.909999847412109</v>
      </c>
      <c r="D111">
        <v>44.196094512939453</v>
      </c>
      <c r="E111">
        <v>35.398784637451172</v>
      </c>
      <c r="F111">
        <v>59.086063385009773</v>
      </c>
      <c r="G111">
        <v>14.52000045776367</v>
      </c>
      <c r="H111">
        <v>47.262733459472663</v>
      </c>
      <c r="I111">
        <v>28.520000457763668</v>
      </c>
      <c r="J111">
        <v>22.365951538085941</v>
      </c>
      <c r="K111">
        <v>417.22341918945313</v>
      </c>
      <c r="L111">
        <v>76.866844177246094</v>
      </c>
      <c r="M111">
        <v>35.305404663085938</v>
      </c>
      <c r="N111">
        <v>25.456045150756839</v>
      </c>
      <c r="O111">
        <v>38.577102661132813</v>
      </c>
      <c r="P111">
        <v>60.513092041015618</v>
      </c>
      <c r="Q111">
        <v>244.16999816894531</v>
      </c>
      <c r="R111">
        <v>124.75608062744141</v>
      </c>
      <c r="S111">
        <v>128.168701171875</v>
      </c>
      <c r="T111">
        <v>142.11576843261719</v>
      </c>
      <c r="U111">
        <v>31.940519332885739</v>
      </c>
      <c r="V111">
        <v>94.638366699218764</v>
      </c>
      <c r="W111">
        <v>88.680000305175781</v>
      </c>
      <c r="X111">
        <v>54.692359924316413</v>
      </c>
      <c r="Y111">
        <v>57.276676177978523</v>
      </c>
      <c r="Z111">
        <v>61.598339080810547</v>
      </c>
      <c r="AA111">
        <v>121.64361572265619</v>
      </c>
      <c r="AB111">
        <v>91.169868469238281</v>
      </c>
      <c r="AC111">
        <v>113.6213073730469</v>
      </c>
      <c r="AD111">
        <v>42.158100128173828</v>
      </c>
      <c r="AE111">
        <v>123.3996047973633</v>
      </c>
      <c r="AF111">
        <v>194.16508483886719</v>
      </c>
      <c r="AG111">
        <v>94.520660400390625</v>
      </c>
      <c r="AH111">
        <v>187.3740539550781</v>
      </c>
      <c r="AI111">
        <v>370.31304931640619</v>
      </c>
      <c r="AJ111">
        <v>216.7863464355469</v>
      </c>
      <c r="AK111">
        <v>163.01478576660159</v>
      </c>
      <c r="AL111">
        <v>279.21038818359381</v>
      </c>
      <c r="AM111">
        <v>67.052131652832031</v>
      </c>
      <c r="AN111">
        <v>20.670000076293949</v>
      </c>
      <c r="AO111">
        <v>58.377525329589837</v>
      </c>
      <c r="AP111">
        <v>111.19117736816411</v>
      </c>
      <c r="AQ111">
        <v>54.783828735351563</v>
      </c>
      <c r="AR111">
        <v>55.359066009521477</v>
      </c>
      <c r="AS111">
        <v>55.213367462158203</v>
      </c>
      <c r="AT111">
        <v>316.71392822265619</v>
      </c>
      <c r="AU111">
        <v>126.7531433105469</v>
      </c>
      <c r="AV111">
        <v>201.599609375</v>
      </c>
      <c r="AW111">
        <v>86.871238708496094</v>
      </c>
      <c r="AX111">
        <v>272.9495849609375</v>
      </c>
      <c r="AY111">
        <v>295.70013427734381</v>
      </c>
      <c r="AZ111">
        <v>13.975898742675779</v>
      </c>
      <c r="BA111">
        <v>68.379997253417969</v>
      </c>
      <c r="BB111">
        <v>47.048271179199219</v>
      </c>
      <c r="BC111">
        <v>48.849300384521477</v>
      </c>
      <c r="BD111">
        <v>20.406087875366211</v>
      </c>
      <c r="BE111">
        <v>47.349998474121087</v>
      </c>
      <c r="BF111">
        <v>69.274177551269531</v>
      </c>
      <c r="BG111">
        <v>41.656906127929688</v>
      </c>
      <c r="BH111">
        <v>85.399009704589844</v>
      </c>
      <c r="BI111">
        <v>43.029998779296882</v>
      </c>
      <c r="BJ111">
        <v>115.9378967285156</v>
      </c>
      <c r="BK111">
        <v>57.221351623535163</v>
      </c>
      <c r="BL111">
        <v>66.065345764160156</v>
      </c>
      <c r="BM111">
        <v>31.799112319946289</v>
      </c>
      <c r="BN111">
        <v>30.694242477416989</v>
      </c>
      <c r="BO111">
        <v>481.3238525390625</v>
      </c>
      <c r="BP111">
        <v>89.284286499023438</v>
      </c>
      <c r="BQ111">
        <v>177.06083679199219</v>
      </c>
      <c r="BR111">
        <v>56.414073944091797</v>
      </c>
      <c r="BS111">
        <v>176.55816650390619</v>
      </c>
      <c r="BT111">
        <v>81.063644409179688</v>
      </c>
      <c r="BU111">
        <v>34.268341064453118</v>
      </c>
      <c r="BV111">
        <v>101.5100021362305</v>
      </c>
      <c r="BW111">
        <v>67.6787109375</v>
      </c>
      <c r="BX111">
        <v>247.12469482421881</v>
      </c>
      <c r="BY111">
        <v>45.029998779296882</v>
      </c>
      <c r="BZ111">
        <v>88.856201171875</v>
      </c>
      <c r="CA111">
        <v>70.190803527832031</v>
      </c>
      <c r="CB111">
        <v>565.8953857421875</v>
      </c>
      <c r="CC111">
        <v>42.679000854492188</v>
      </c>
      <c r="CD111">
        <v>93.192543029785156</v>
      </c>
      <c r="CE111">
        <v>29.06285285949707</v>
      </c>
      <c r="CF111">
        <v>89.697402954101563</v>
      </c>
      <c r="CG111">
        <v>79.199996948242188</v>
      </c>
      <c r="CH111">
        <v>27.451156616210941</v>
      </c>
      <c r="CI111">
        <v>77.618728637695313</v>
      </c>
      <c r="CJ111">
        <v>93.366661071777344</v>
      </c>
      <c r="CK111">
        <v>126.87709808349609</v>
      </c>
      <c r="CL111">
        <v>121.1250915527344</v>
      </c>
      <c r="CM111">
        <v>86.125885009765625</v>
      </c>
      <c r="CN111">
        <v>94.397697448730483</v>
      </c>
      <c r="CO111">
        <v>89.427520751953125</v>
      </c>
      <c r="CP111">
        <v>92.732048034667955</v>
      </c>
      <c r="CQ111">
        <v>44.898525238037109</v>
      </c>
      <c r="CR111">
        <v>134.50318908691409</v>
      </c>
      <c r="CS111">
        <v>223.3739929199219</v>
      </c>
      <c r="CT111">
        <v>80.052581787109375</v>
      </c>
      <c r="CU111">
        <v>42.740360260009773</v>
      </c>
      <c r="CV111">
        <v>78.787269592285156</v>
      </c>
      <c r="CW111">
        <v>150.28953552246091</v>
      </c>
      <c r="CX111">
        <v>194.7209777832031</v>
      </c>
      <c r="CY111">
        <v>63.786945343017578</v>
      </c>
      <c r="CZ111">
        <v>140.7534484863281</v>
      </c>
      <c r="DA111">
        <v>74.796844482421875</v>
      </c>
      <c r="DB111">
        <v>17923.900390625</v>
      </c>
      <c r="DC111">
        <v>22.639999389648441</v>
      </c>
      <c r="DD111">
        <v>0.48680565035073625</v>
      </c>
      <c r="DE111">
        <v>0.74948338166059492</v>
      </c>
      <c r="DF111">
        <v>1.976330455043614</v>
      </c>
      <c r="DG111">
        <v>1.7127917990418162</v>
      </c>
      <c r="DH111">
        <v>1.2659236923629429</v>
      </c>
      <c r="DI111">
        <v>8.1128068904820411E-2</v>
      </c>
      <c r="DJ111">
        <v>2.4324134642033299</v>
      </c>
      <c r="DK111">
        <v>2.7903408976110144</v>
      </c>
      <c r="DL111">
        <v>0.38308555237860015</v>
      </c>
      <c r="DM111">
        <v>2.498667251562376</v>
      </c>
      <c r="DN111">
        <v>0.11680386890952181</v>
      </c>
      <c r="DO111">
        <v>309.12938690185547</v>
      </c>
      <c r="DP111">
        <v>691.89438247680664</v>
      </c>
    </row>
    <row r="112" spans="1:120" x14ac:dyDescent="0.25">
      <c r="A112" s="1">
        <v>45569</v>
      </c>
      <c r="B112">
        <v>37.549518585205078</v>
      </c>
      <c r="C112">
        <v>46.549999237060547</v>
      </c>
      <c r="D112">
        <v>43.56402587890625</v>
      </c>
      <c r="E112">
        <v>35.531078338623047</v>
      </c>
      <c r="F112">
        <v>59.705287933349609</v>
      </c>
      <c r="G112">
        <v>14.94999980926514</v>
      </c>
      <c r="H112">
        <v>47.114757537841797</v>
      </c>
      <c r="I112">
        <v>28.590000152587891</v>
      </c>
      <c r="J112">
        <v>22.06217002868652</v>
      </c>
      <c r="K112">
        <v>421.00189208984381</v>
      </c>
      <c r="L112">
        <v>76.388923645019531</v>
      </c>
      <c r="M112">
        <v>35.490554809570313</v>
      </c>
      <c r="N112">
        <v>25.27691650390625</v>
      </c>
      <c r="O112">
        <v>39.091068267822273</v>
      </c>
      <c r="P112">
        <v>61.024078369140618</v>
      </c>
      <c r="Q112">
        <v>245</v>
      </c>
      <c r="R112">
        <v>124.93568420410161</v>
      </c>
      <c r="S112">
        <v>129.2356262207031</v>
      </c>
      <c r="T112">
        <v>143.8349914550781</v>
      </c>
      <c r="U112">
        <v>31.28867149353027</v>
      </c>
      <c r="V112">
        <v>94.982963562011719</v>
      </c>
      <c r="W112">
        <v>89.900001525878906</v>
      </c>
      <c r="X112">
        <v>55.241176605224609</v>
      </c>
      <c r="Y112">
        <v>57.905540466308587</v>
      </c>
      <c r="Z112">
        <v>62.026592254638672</v>
      </c>
      <c r="AA112">
        <v>122.5093078613281</v>
      </c>
      <c r="AB112">
        <v>91.79848480224608</v>
      </c>
      <c r="AC112">
        <v>114.7111434936523</v>
      </c>
      <c r="AD112">
        <v>42.397918701171882</v>
      </c>
      <c r="AE112">
        <v>123.5894088745117</v>
      </c>
      <c r="AF112">
        <v>195.58734130859381</v>
      </c>
      <c r="AG112">
        <v>95.519401550292955</v>
      </c>
      <c r="AH112">
        <v>188.64747619628909</v>
      </c>
      <c r="AI112">
        <v>374.36892700195313</v>
      </c>
      <c r="AJ112">
        <v>218.5012512207031</v>
      </c>
      <c r="AK112">
        <v>164.2387390136719</v>
      </c>
      <c r="AL112">
        <v>281.901123046875</v>
      </c>
      <c r="AM112">
        <v>67.241683959960938</v>
      </c>
      <c r="AN112">
        <v>20.70999908447266</v>
      </c>
      <c r="AO112">
        <v>58.437191009521477</v>
      </c>
      <c r="AP112">
        <v>116.58485412597661</v>
      </c>
      <c r="AQ112">
        <v>55.091712951660163</v>
      </c>
      <c r="AR112">
        <v>57.328716278076172</v>
      </c>
      <c r="AS112">
        <v>55.461673736572273</v>
      </c>
      <c r="AT112">
        <v>320.62838745117188</v>
      </c>
      <c r="AU112">
        <v>127.5982284545898</v>
      </c>
      <c r="AV112">
        <v>203.05455017089841</v>
      </c>
      <c r="AW112">
        <v>86.881179809570313</v>
      </c>
      <c r="AX112">
        <v>275.62271118164063</v>
      </c>
      <c r="AY112">
        <v>295.70013427734381</v>
      </c>
      <c r="AZ112">
        <v>13.81651592254639</v>
      </c>
      <c r="BA112">
        <v>69.510002136230469</v>
      </c>
      <c r="BB112">
        <v>47.436855316162109</v>
      </c>
      <c r="BC112">
        <v>49.236198425292969</v>
      </c>
      <c r="BD112">
        <v>20.010234832763668</v>
      </c>
      <c r="BE112">
        <v>47.819999694824219</v>
      </c>
      <c r="BF112">
        <v>69.543800354003906</v>
      </c>
      <c r="BG112">
        <v>42.166259765625</v>
      </c>
      <c r="BH112">
        <v>86.146987915039063</v>
      </c>
      <c r="BI112">
        <v>43.610000610351563</v>
      </c>
      <c r="BJ112">
        <v>116.0675430297852</v>
      </c>
      <c r="BK112">
        <v>57.191364288330078</v>
      </c>
      <c r="BL112">
        <v>66.939666748046875</v>
      </c>
      <c r="BM112">
        <v>31.62041091918945</v>
      </c>
      <c r="BN112">
        <v>30.565275192260739</v>
      </c>
      <c r="BO112">
        <v>486.53546142578119</v>
      </c>
      <c r="BP112">
        <v>89.952529907226563</v>
      </c>
      <c r="BQ112">
        <v>178.67601013183591</v>
      </c>
      <c r="BR112">
        <v>56.603050231933587</v>
      </c>
      <c r="BS112">
        <v>177.94329833984381</v>
      </c>
      <c r="BT112">
        <v>81.171844482421875</v>
      </c>
      <c r="BU112">
        <v>34.952339172363281</v>
      </c>
      <c r="BV112">
        <v>103.19000244140619</v>
      </c>
      <c r="BW112">
        <v>67.379295349121094</v>
      </c>
      <c r="BX112">
        <v>246.7264709472656</v>
      </c>
      <c r="BY112">
        <v>45.020000457763672</v>
      </c>
      <c r="BZ112">
        <v>89.055946350097656</v>
      </c>
      <c r="CA112">
        <v>71.024856567382813</v>
      </c>
      <c r="CB112">
        <v>571.0579833984375</v>
      </c>
      <c r="CC112">
        <v>41.922740936279297</v>
      </c>
      <c r="CD112">
        <v>93.900108337402344</v>
      </c>
      <c r="CE112">
        <v>29.52045822143555</v>
      </c>
      <c r="CF112">
        <v>90.682868957519517</v>
      </c>
      <c r="CG112">
        <v>76.349998474121094</v>
      </c>
      <c r="CH112">
        <v>27.43202018737793</v>
      </c>
      <c r="CI112">
        <v>78.205780029296875</v>
      </c>
      <c r="CJ112">
        <v>94.198616027832045</v>
      </c>
      <c r="CK112">
        <v>127.7007751464844</v>
      </c>
      <c r="CL112">
        <v>121.13507080078119</v>
      </c>
      <c r="CM112">
        <v>87.585479736328125</v>
      </c>
      <c r="CN112">
        <v>94.676246643066406</v>
      </c>
      <c r="CO112">
        <v>90.644355773925781</v>
      </c>
      <c r="CP112">
        <v>92.404792785644517</v>
      </c>
      <c r="CQ112">
        <v>45.456146240234382</v>
      </c>
      <c r="CR112">
        <v>134.83152770996091</v>
      </c>
      <c r="CS112">
        <v>224.92144775390619</v>
      </c>
      <c r="CT112">
        <v>80.856483459472656</v>
      </c>
      <c r="CU112">
        <v>43.056953430175781</v>
      </c>
      <c r="CV112">
        <v>80.641899108886719</v>
      </c>
      <c r="CW112">
        <v>150.95652770996091</v>
      </c>
      <c r="CX112">
        <v>197.79515075683591</v>
      </c>
      <c r="CY112">
        <v>63.657093048095703</v>
      </c>
      <c r="CZ112">
        <v>139.8890075683594</v>
      </c>
      <c r="DA112">
        <v>76.286422729492188</v>
      </c>
      <c r="DB112">
        <v>18137.849609375</v>
      </c>
      <c r="DC112">
        <v>19.20999908447266</v>
      </c>
      <c r="DD112">
        <v>0.48837210481625376</v>
      </c>
      <c r="DE112">
        <v>0.74931845102051764</v>
      </c>
      <c r="DF112">
        <v>1.9844894538234876</v>
      </c>
      <c r="DG112">
        <v>1.7164106637679946</v>
      </c>
      <c r="DH112">
        <v>1.2538701329950361</v>
      </c>
      <c r="DI112">
        <v>8.1515363746489766E-2</v>
      </c>
      <c r="DJ112">
        <v>2.4462497290767771</v>
      </c>
      <c r="DK112">
        <v>2.7817367034845462</v>
      </c>
      <c r="DL112">
        <v>0.38262533328117543</v>
      </c>
      <c r="DM112">
        <v>2.5127965437645434</v>
      </c>
      <c r="DN112">
        <v>0.11669387817382812</v>
      </c>
      <c r="DO112">
        <v>312.45491027832031</v>
      </c>
      <c r="DP112">
        <v>697.68051910400379</v>
      </c>
    </row>
    <row r="113" spans="1:120" x14ac:dyDescent="0.25">
      <c r="A113" s="1">
        <v>45568</v>
      </c>
      <c r="B113">
        <v>36.959682464599609</v>
      </c>
      <c r="C113">
        <v>45.389999389648438</v>
      </c>
      <c r="D113">
        <v>43.07781982421875</v>
      </c>
      <c r="E113">
        <v>34.567207336425781</v>
      </c>
      <c r="F113">
        <v>58.736499786376953</v>
      </c>
      <c r="G113">
        <v>14.510000228881839</v>
      </c>
      <c r="H113">
        <v>46.078945159912109</v>
      </c>
      <c r="I113">
        <v>28.440000534057621</v>
      </c>
      <c r="J113">
        <v>22.00521087646484</v>
      </c>
      <c r="K113">
        <v>417.59140014648438</v>
      </c>
      <c r="L113">
        <v>75.214012145996094</v>
      </c>
      <c r="M113">
        <v>35.341243743896477</v>
      </c>
      <c r="N113">
        <v>25.067934036254879</v>
      </c>
      <c r="O113">
        <v>39.100955963134773</v>
      </c>
      <c r="P113">
        <v>60.719451904296882</v>
      </c>
      <c r="Q113">
        <v>245.49000549316409</v>
      </c>
      <c r="R113">
        <v>124.1075057983398</v>
      </c>
      <c r="S113">
        <v>127.6801300048828</v>
      </c>
      <c r="T113">
        <v>142.54557800292969</v>
      </c>
      <c r="U113">
        <v>30.90349006652832</v>
      </c>
      <c r="V113">
        <v>95.908485412597656</v>
      </c>
      <c r="W113">
        <v>88.30999755859375</v>
      </c>
      <c r="X113">
        <v>55.21124267578125</v>
      </c>
      <c r="Y113">
        <v>57.675952911376953</v>
      </c>
      <c r="Z113">
        <v>61.429035186767578</v>
      </c>
      <c r="AA113">
        <v>121.285400390625</v>
      </c>
      <c r="AB113">
        <v>91.000228881835938</v>
      </c>
      <c r="AC113">
        <v>113.0070266723633</v>
      </c>
      <c r="AD113">
        <v>41.818355560302727</v>
      </c>
      <c r="AE113">
        <v>125.88697814941411</v>
      </c>
      <c r="AF113">
        <v>194.3043212890625</v>
      </c>
      <c r="AG113">
        <v>94.520660400390625</v>
      </c>
      <c r="AH113">
        <v>187.2745666503906</v>
      </c>
      <c r="AI113">
        <v>370.33303833007813</v>
      </c>
      <c r="AJ113">
        <v>215.4902038574219</v>
      </c>
      <c r="AK113">
        <v>162.1988220214844</v>
      </c>
      <c r="AL113">
        <v>277.23715209960938</v>
      </c>
      <c r="AM113">
        <v>66.63311767578125</v>
      </c>
      <c r="AN113">
        <v>20.04000091552734</v>
      </c>
      <c r="AO113">
        <v>56.945430755615227</v>
      </c>
      <c r="AP113">
        <v>114.260498046875</v>
      </c>
      <c r="AQ113">
        <v>54.029010772705078</v>
      </c>
      <c r="AR113">
        <v>56.184726715087891</v>
      </c>
      <c r="AS113">
        <v>54.349262237548828</v>
      </c>
      <c r="AT113">
        <v>317.27313232421881</v>
      </c>
      <c r="AU113">
        <v>126.6040115356445</v>
      </c>
      <c r="AV113">
        <v>201.1013488769531</v>
      </c>
      <c r="AW113">
        <v>86.174667358398438</v>
      </c>
      <c r="AX113">
        <v>272.91964721679688</v>
      </c>
      <c r="AY113">
        <v>292.33078002929688</v>
      </c>
      <c r="AZ113">
        <v>13.647171974182131</v>
      </c>
      <c r="BA113">
        <v>68.94000244140625</v>
      </c>
      <c r="BB113">
        <v>46.858963012695313</v>
      </c>
      <c r="BC113">
        <v>48.487201690673828</v>
      </c>
      <c r="BD113">
        <v>19.357082366943359</v>
      </c>
      <c r="BE113">
        <v>47.029998779296882</v>
      </c>
      <c r="BF113">
        <v>69.473892211914063</v>
      </c>
      <c r="BG113">
        <v>42.156269073486328</v>
      </c>
      <c r="BH113">
        <v>85.578529357910156</v>
      </c>
      <c r="BI113">
        <v>42.930000305175781</v>
      </c>
      <c r="BJ113">
        <v>114.8009567260742</v>
      </c>
      <c r="BK113">
        <v>56.021949768066413</v>
      </c>
      <c r="BL113">
        <v>65.849220275878906</v>
      </c>
      <c r="BM113">
        <v>31.441707611083981</v>
      </c>
      <c r="BN113">
        <v>30.267658233642582</v>
      </c>
      <c r="BO113">
        <v>480.81466674804688</v>
      </c>
      <c r="BP113">
        <v>89.034942626953125</v>
      </c>
      <c r="BQ113">
        <v>177.82853698730469</v>
      </c>
      <c r="BR113">
        <v>55.827255249023438</v>
      </c>
      <c r="BS113">
        <v>176.55816650390619</v>
      </c>
      <c r="BT113">
        <v>81.447280883789063</v>
      </c>
      <c r="BU113">
        <v>34.805767059326172</v>
      </c>
      <c r="BV113">
        <v>100.7399978637695</v>
      </c>
      <c r="BW113">
        <v>66.857719421386719</v>
      </c>
      <c r="BX113">
        <v>243.47088623046881</v>
      </c>
      <c r="BY113">
        <v>44.290000915527337</v>
      </c>
      <c r="BZ113">
        <v>87.937385559082031</v>
      </c>
      <c r="CA113">
        <v>70.707122802734375</v>
      </c>
      <c r="CB113">
        <v>565.91534423828125</v>
      </c>
      <c r="CC113">
        <v>41.435150146484382</v>
      </c>
      <c r="CD113">
        <v>95.069549560546875</v>
      </c>
      <c r="CE113">
        <v>28.877862930297852</v>
      </c>
      <c r="CF113">
        <v>90.254837036132798</v>
      </c>
      <c r="CG113">
        <v>75.730003356933594</v>
      </c>
      <c r="CH113">
        <v>27.278928756713871</v>
      </c>
      <c r="CI113">
        <v>78.753692626953125</v>
      </c>
      <c r="CJ113">
        <v>94.654205322265625</v>
      </c>
      <c r="CK113">
        <v>126.6190719604492</v>
      </c>
      <c r="CL113">
        <v>122.75234222412109</v>
      </c>
      <c r="CM113">
        <v>86.665740966796875</v>
      </c>
      <c r="CN113">
        <v>94.218635559082045</v>
      </c>
      <c r="CO113">
        <v>89.646942138671875</v>
      </c>
      <c r="CP113">
        <v>91.551940917968764</v>
      </c>
      <c r="CQ113">
        <v>44.699371337890618</v>
      </c>
      <c r="CR113">
        <v>133.89625549316409</v>
      </c>
      <c r="CS113">
        <v>222.44551086425781</v>
      </c>
      <c r="CT113">
        <v>80.588508605957031</v>
      </c>
      <c r="CU113">
        <v>43.343868255615227</v>
      </c>
      <c r="CV113">
        <v>80.770835876464844</v>
      </c>
      <c r="CW113">
        <v>150.8370666503906</v>
      </c>
      <c r="CX113">
        <v>195.2100524902344</v>
      </c>
      <c r="CY113">
        <v>62.838031768798828</v>
      </c>
      <c r="CZ113">
        <v>138.915283203125</v>
      </c>
      <c r="DA113">
        <v>74.459205627441406</v>
      </c>
      <c r="DB113">
        <v>17918.48046875</v>
      </c>
      <c r="DC113">
        <v>20.489999771118161</v>
      </c>
      <c r="DD113">
        <v>0.48645681049869294</v>
      </c>
      <c r="DE113">
        <v>0.7502982930241453</v>
      </c>
      <c r="DF113">
        <v>1.9774870926356285</v>
      </c>
      <c r="DG113">
        <v>1.7092426976004014</v>
      </c>
      <c r="DH113">
        <v>1.2436849651543356</v>
      </c>
      <c r="DI113">
        <v>8.0206341552274241E-2</v>
      </c>
      <c r="DJ113">
        <v>2.4223063047949824</v>
      </c>
      <c r="DK113">
        <v>2.760263401224115</v>
      </c>
      <c r="DL113">
        <v>0.38078169473823059</v>
      </c>
      <c r="DM113">
        <v>2.5060274826670299</v>
      </c>
      <c r="DN113">
        <v>0.11584993237066656</v>
      </c>
      <c r="DO113">
        <v>312.1964111328125</v>
      </c>
      <c r="DP113">
        <v>690.46982574462891</v>
      </c>
    </row>
    <row r="114" spans="1:120" x14ac:dyDescent="0.25">
      <c r="A114" s="1">
        <v>45567</v>
      </c>
      <c r="B114">
        <v>37.079647064208977</v>
      </c>
      <c r="C114">
        <v>45.869998931884773</v>
      </c>
      <c r="D114">
        <v>43.272304534912109</v>
      </c>
      <c r="E114">
        <v>34.633354187011719</v>
      </c>
      <c r="F114">
        <v>58.646614074707031</v>
      </c>
      <c r="G114">
        <v>14.72999954223633</v>
      </c>
      <c r="H114">
        <v>47.913818359375</v>
      </c>
      <c r="I114">
        <v>29.139999389648441</v>
      </c>
      <c r="J114">
        <v>21.691936492919918</v>
      </c>
      <c r="K114">
        <v>419.51043701171881</v>
      </c>
      <c r="L114">
        <v>75.920944213867188</v>
      </c>
      <c r="M114">
        <v>35.383052825927727</v>
      </c>
      <c r="N114">
        <v>24.381277084350589</v>
      </c>
      <c r="O114">
        <v>39.901554107666023</v>
      </c>
      <c r="P114">
        <v>60.935638427734382</v>
      </c>
      <c r="Q114">
        <v>245.6600036621094</v>
      </c>
      <c r="R114">
        <v>125.51441955566411</v>
      </c>
      <c r="S114">
        <v>127.6502151489258</v>
      </c>
      <c r="T114">
        <v>144.7345886230469</v>
      </c>
      <c r="U114">
        <v>31.64422607421875</v>
      </c>
      <c r="V114">
        <v>96.400764465332045</v>
      </c>
      <c r="W114">
        <v>88.220001220703125</v>
      </c>
      <c r="X114">
        <v>55.710170745849609</v>
      </c>
      <c r="Y114">
        <v>58.284854888916023</v>
      </c>
      <c r="Z114">
        <v>61.628219604492188</v>
      </c>
      <c r="AA114">
        <v>121.8127746582031</v>
      </c>
      <c r="AB114">
        <v>91.159881591796875</v>
      </c>
      <c r="AC114">
        <v>113.8590850830078</v>
      </c>
      <c r="AD114">
        <v>41.918281555175781</v>
      </c>
      <c r="AE114">
        <v>126.2366180419922</v>
      </c>
      <c r="AF114">
        <v>195.25914001464841</v>
      </c>
      <c r="AG114">
        <v>94.460739135742202</v>
      </c>
      <c r="AH114">
        <v>188.07044982910159</v>
      </c>
      <c r="AI114">
        <v>370.14321899414063</v>
      </c>
      <c r="AJ114">
        <v>216.94587707519531</v>
      </c>
      <c r="AK114">
        <v>163.0545959472656</v>
      </c>
      <c r="AL114">
        <v>279.80828857421881</v>
      </c>
      <c r="AM114">
        <v>67.261634826660156</v>
      </c>
      <c r="AN114">
        <v>20.219999313354489</v>
      </c>
      <c r="AO114">
        <v>57.154281616210938</v>
      </c>
      <c r="AP114">
        <v>115.14454650878911</v>
      </c>
      <c r="AQ114">
        <v>54.108463287353523</v>
      </c>
      <c r="AR114">
        <v>56.473209381103523</v>
      </c>
      <c r="AS114">
        <v>54.220142364501953</v>
      </c>
      <c r="AT114">
        <v>316.6839599609375</v>
      </c>
      <c r="AU114">
        <v>127.2104873657227</v>
      </c>
      <c r="AV114">
        <v>201.51988220214841</v>
      </c>
      <c r="AW114">
        <v>86.901084899902344</v>
      </c>
      <c r="AX114">
        <v>272.95956420898438</v>
      </c>
      <c r="AY114">
        <v>286.05239868164063</v>
      </c>
      <c r="AZ114">
        <v>13.876285552978519</v>
      </c>
      <c r="BA114">
        <v>69.819999694824219</v>
      </c>
      <c r="BB114">
        <v>47.546455383300781</v>
      </c>
      <c r="BC114">
        <v>48.499099731445313</v>
      </c>
      <c r="BD114">
        <v>19.4659423828125</v>
      </c>
      <c r="BE114">
        <v>47.389999389648438</v>
      </c>
      <c r="BF114">
        <v>69.903305053710938</v>
      </c>
      <c r="BG114">
        <v>42.605697631835938</v>
      </c>
      <c r="BH114">
        <v>86.286613464355469</v>
      </c>
      <c r="BI114">
        <v>43.139999389648438</v>
      </c>
      <c r="BJ114">
        <v>115.5888366699219</v>
      </c>
      <c r="BK114">
        <v>56.391761779785163</v>
      </c>
      <c r="BL114">
        <v>66.104644775390625</v>
      </c>
      <c r="BM114">
        <v>30.250356674194339</v>
      </c>
      <c r="BN114">
        <v>29.622821807861332</v>
      </c>
      <c r="BO114">
        <v>481.17410278320313</v>
      </c>
      <c r="BP114">
        <v>89.393997192382813</v>
      </c>
      <c r="BQ114">
        <v>177.90830993652341</v>
      </c>
      <c r="BR114">
        <v>56.388214111328118</v>
      </c>
      <c r="BS114">
        <v>177.3952331542969</v>
      </c>
      <c r="BT114">
        <v>81.555488586425781</v>
      </c>
      <c r="BU114">
        <v>34.883937835693359</v>
      </c>
      <c r="BV114">
        <v>100.879997253418</v>
      </c>
      <c r="BW114">
        <v>67.87188720703125</v>
      </c>
      <c r="BX114">
        <v>241.250732421875</v>
      </c>
      <c r="BY114">
        <v>45.369998931884773</v>
      </c>
      <c r="BZ114">
        <v>88.087181091308594</v>
      </c>
      <c r="CA114">
        <v>71.153945922851563</v>
      </c>
      <c r="CB114">
        <v>566.95184326171875</v>
      </c>
      <c r="CC114">
        <v>42.241165161132813</v>
      </c>
      <c r="CD114">
        <v>95.973678588867202</v>
      </c>
      <c r="CE114">
        <v>29.08232498168945</v>
      </c>
      <c r="CF114">
        <v>90.563423156738281</v>
      </c>
      <c r="CG114">
        <v>72.760002136230469</v>
      </c>
      <c r="CH114">
        <v>27.192813873291019</v>
      </c>
      <c r="CI114">
        <v>79.399467468261719</v>
      </c>
      <c r="CJ114">
        <v>95.525772094726563</v>
      </c>
      <c r="CK114">
        <v>127.05572509765619</v>
      </c>
      <c r="CL114">
        <v>123.1616516113281</v>
      </c>
      <c r="CM114">
        <v>88.135330200195313</v>
      </c>
      <c r="CN114">
        <v>95.273132324218764</v>
      </c>
      <c r="CO114">
        <v>89.956146240234375</v>
      </c>
      <c r="CP114">
        <v>89.965255737304688</v>
      </c>
      <c r="CQ114">
        <v>44.9383544921875</v>
      </c>
      <c r="CR114">
        <v>134.58277893066409</v>
      </c>
      <c r="CS114">
        <v>221.52702331542969</v>
      </c>
      <c r="CT114">
        <v>81.402336120605469</v>
      </c>
      <c r="CU114">
        <v>43.769294738769531</v>
      </c>
      <c r="CV114">
        <v>80.800590515136719</v>
      </c>
      <c r="CW114">
        <v>152.21083068847659</v>
      </c>
      <c r="CX114">
        <v>197.49571228027341</v>
      </c>
      <c r="CY114">
        <v>63.427356719970703</v>
      </c>
      <c r="CZ114">
        <v>134.49375915527341</v>
      </c>
      <c r="DA114">
        <v>74.767051696777344</v>
      </c>
      <c r="DB114">
        <v>17925.119140625</v>
      </c>
      <c r="DC114">
        <v>18.89999961853027</v>
      </c>
      <c r="DD114">
        <v>0.48377115216555655</v>
      </c>
      <c r="DE114">
        <v>0.74836060378383307</v>
      </c>
      <c r="DF114">
        <v>1.9681093937430756</v>
      </c>
      <c r="DG114">
        <v>1.7160404890685399</v>
      </c>
      <c r="DH114">
        <v>1.2379802686813299</v>
      </c>
      <c r="DI114">
        <v>8.090634059498078E-2</v>
      </c>
      <c r="DJ114">
        <v>2.4261676223599324</v>
      </c>
      <c r="DK114">
        <v>2.7213841011542454</v>
      </c>
      <c r="DL114">
        <v>0.38265309418007803</v>
      </c>
      <c r="DM114">
        <v>2.4894485236149571</v>
      </c>
      <c r="DN114">
        <v>0.11861922557702459</v>
      </c>
      <c r="DO114">
        <v>314.41375732421875</v>
      </c>
      <c r="DP114">
        <v>693.81700134277344</v>
      </c>
    </row>
    <row r="115" spans="1:120" x14ac:dyDescent="0.25">
      <c r="A115" s="1">
        <v>45566</v>
      </c>
      <c r="B115">
        <v>36.709751129150391</v>
      </c>
      <c r="C115">
        <v>46.180000305175781</v>
      </c>
      <c r="D115">
        <v>43.495960235595703</v>
      </c>
      <c r="E115">
        <v>34.491607666015618</v>
      </c>
      <c r="F115">
        <v>58.287063598632813</v>
      </c>
      <c r="G115">
        <v>14.810000419616699</v>
      </c>
      <c r="H115">
        <v>47.440303802490227</v>
      </c>
      <c r="I115">
        <v>28.60000038146973</v>
      </c>
      <c r="J115">
        <v>21.511564254760739</v>
      </c>
      <c r="K115">
        <v>419.10272216796881</v>
      </c>
      <c r="L115">
        <v>75.214012145996094</v>
      </c>
      <c r="M115">
        <v>35.412914276123047</v>
      </c>
      <c r="N115">
        <v>24.092681884765621</v>
      </c>
      <c r="O115">
        <v>39.980628967285163</v>
      </c>
      <c r="P115">
        <v>61.004428863525391</v>
      </c>
      <c r="Q115">
        <v>245.61000061035159</v>
      </c>
      <c r="R115">
        <v>126.06320953369141</v>
      </c>
      <c r="S115">
        <v>127.2713088989258</v>
      </c>
      <c r="T115">
        <v>144.70460510253909</v>
      </c>
      <c r="U115">
        <v>31.361757278442379</v>
      </c>
      <c r="V115">
        <v>96.676460266113281</v>
      </c>
      <c r="W115">
        <v>87.480003356933594</v>
      </c>
      <c r="X115">
        <v>56.059417724609382</v>
      </c>
      <c r="Y115">
        <v>58.434585571289063</v>
      </c>
      <c r="Z115">
        <v>61.578426361083977</v>
      </c>
      <c r="AA115">
        <v>121.71327209472661</v>
      </c>
      <c r="AB115">
        <v>91.060104370117202</v>
      </c>
      <c r="AC115">
        <v>114.3841934204102</v>
      </c>
      <c r="AD115">
        <v>41.928272247314453</v>
      </c>
      <c r="AE115">
        <v>127.42535400390619</v>
      </c>
      <c r="AF115">
        <v>195.59730529785159</v>
      </c>
      <c r="AG115">
        <v>94.290954589843764</v>
      </c>
      <c r="AH115">
        <v>188.0903625488281</v>
      </c>
      <c r="AI115">
        <v>369.86349487304688</v>
      </c>
      <c r="AJ115">
        <v>217.24497985839841</v>
      </c>
      <c r="AK115">
        <v>163.57203674316409</v>
      </c>
      <c r="AL115">
        <v>279.31997680664063</v>
      </c>
      <c r="AM115">
        <v>67.920089721679688</v>
      </c>
      <c r="AN115">
        <v>20.45999908447266</v>
      </c>
      <c r="AO115">
        <v>57.184116363525391</v>
      </c>
      <c r="AP115">
        <v>115.2041473388672</v>
      </c>
      <c r="AQ115">
        <v>54.267372131347663</v>
      </c>
      <c r="AR115">
        <v>56.433418273925781</v>
      </c>
      <c r="AS115">
        <v>54.339328765869141</v>
      </c>
      <c r="AT115">
        <v>316.49423217773438</v>
      </c>
      <c r="AU115">
        <v>127.28009033203119</v>
      </c>
      <c r="AV115">
        <v>200.93193054199219</v>
      </c>
      <c r="AW115">
        <v>86.582656860351563</v>
      </c>
      <c r="AX115">
        <v>272.9794921875</v>
      </c>
      <c r="AY115">
        <v>284.6322021484375</v>
      </c>
      <c r="AZ115">
        <v>13.81651592254639</v>
      </c>
      <c r="BA115">
        <v>69.209999084472656</v>
      </c>
      <c r="BB115">
        <v>48.134307861328118</v>
      </c>
      <c r="BC115">
        <v>48.229301452636719</v>
      </c>
      <c r="BD115">
        <v>19.287809371948239</v>
      </c>
      <c r="BE115">
        <v>47.349998474121087</v>
      </c>
      <c r="BF115">
        <v>69.913291931152344</v>
      </c>
      <c r="BG115">
        <v>42.895328521728523</v>
      </c>
      <c r="BH115">
        <v>86.735404968261719</v>
      </c>
      <c r="BI115">
        <v>43.130001068115227</v>
      </c>
      <c r="BJ115">
        <v>115.61875152587891</v>
      </c>
      <c r="BK115">
        <v>55.392265319824219</v>
      </c>
      <c r="BL115">
        <v>66.21270751953125</v>
      </c>
      <c r="BM115">
        <v>29.87309646606445</v>
      </c>
      <c r="BN115">
        <v>29.38472747802734</v>
      </c>
      <c r="BO115">
        <v>480.49517822265619</v>
      </c>
      <c r="BP115">
        <v>88.975105285644531</v>
      </c>
      <c r="BQ115">
        <v>177.60919189453119</v>
      </c>
      <c r="BR115">
        <v>55.916770935058587</v>
      </c>
      <c r="BS115">
        <v>177.5845642089844</v>
      </c>
      <c r="BT115">
        <v>81.575149536132813</v>
      </c>
      <c r="BU115">
        <v>34.52239990234375</v>
      </c>
      <c r="BV115">
        <v>99.980003356933594</v>
      </c>
      <c r="BW115">
        <v>68.209945678710938</v>
      </c>
      <c r="BX115">
        <v>237.82591247558591</v>
      </c>
      <c r="BY115">
        <v>44</v>
      </c>
      <c r="BZ115">
        <v>87.737632751464844</v>
      </c>
      <c r="CA115">
        <v>71.273094177246094</v>
      </c>
      <c r="CB115">
        <v>566.712646484375</v>
      </c>
      <c r="CC115">
        <v>42.4600830078125</v>
      </c>
      <c r="CD115">
        <v>96.789344787597656</v>
      </c>
      <c r="CE115">
        <v>28.47867393493652</v>
      </c>
      <c r="CF115">
        <v>90.732643127441406</v>
      </c>
      <c r="CG115">
        <v>72.110000610351563</v>
      </c>
      <c r="CH115">
        <v>27.077995300292969</v>
      </c>
      <c r="CI115">
        <v>79.6929931640625</v>
      </c>
      <c r="CJ115">
        <v>95.862518310546875</v>
      </c>
      <c r="CK115">
        <v>126.9465637207031</v>
      </c>
      <c r="CL115">
        <v>124.1000595092773</v>
      </c>
      <c r="CM115">
        <v>88.465232849121094</v>
      </c>
      <c r="CN115">
        <v>95.64121246337892</v>
      </c>
      <c r="CO115">
        <v>90.235420227050781</v>
      </c>
      <c r="CP115">
        <v>89.052909851074219</v>
      </c>
      <c r="CQ115">
        <v>44.888568878173828</v>
      </c>
      <c r="CR115">
        <v>134.83152770996091</v>
      </c>
      <c r="CS115">
        <v>219.8996887207031</v>
      </c>
      <c r="CT115">
        <v>82.097068786621094</v>
      </c>
      <c r="CU115">
        <v>43.927593231201172</v>
      </c>
      <c r="CV115">
        <v>80.760917663574219</v>
      </c>
      <c r="CW115">
        <v>152.51945495605469</v>
      </c>
      <c r="CX115">
        <v>199.1825256347656</v>
      </c>
      <c r="CY115">
        <v>63.7669677734375</v>
      </c>
      <c r="CZ115">
        <v>132.87419128417969</v>
      </c>
      <c r="DA115">
        <v>75.750175476074219</v>
      </c>
      <c r="DB115">
        <v>17910.359375</v>
      </c>
      <c r="DC115">
        <v>19.260000228881839</v>
      </c>
      <c r="DD115">
        <v>0.48206673627869978</v>
      </c>
      <c r="DE115">
        <v>0.74815262791758019</v>
      </c>
      <c r="DF115">
        <v>1.9664138548142287</v>
      </c>
      <c r="DG115">
        <v>1.707626696885975</v>
      </c>
      <c r="DH115">
        <v>1.2310063673294971</v>
      </c>
      <c r="DI115">
        <v>8.1487506219695804E-2</v>
      </c>
      <c r="DJ115">
        <v>2.4261831582862223</v>
      </c>
      <c r="DK115">
        <v>2.6785327657951528</v>
      </c>
      <c r="DL115">
        <v>0.383342389138634</v>
      </c>
      <c r="DM115">
        <v>2.4865965395853094</v>
      </c>
      <c r="DN115">
        <v>0.11644477142786319</v>
      </c>
      <c r="DO115">
        <v>315.37744140625</v>
      </c>
      <c r="DP115">
        <v>694.44352340698231</v>
      </c>
    </row>
    <row r="116" spans="1:120" x14ac:dyDescent="0.25">
      <c r="A116" s="1">
        <v>45565</v>
      </c>
      <c r="B116">
        <v>37.159622192382813</v>
      </c>
      <c r="C116">
        <v>47.529998779296882</v>
      </c>
      <c r="D116">
        <v>43.262580871582031</v>
      </c>
      <c r="E116">
        <v>35.455482482910163</v>
      </c>
      <c r="F116">
        <v>59.155975341796882</v>
      </c>
      <c r="G116">
        <v>14.94999980926514</v>
      </c>
      <c r="H116">
        <v>46.631381988525391</v>
      </c>
      <c r="I116">
        <v>28.35000038146973</v>
      </c>
      <c r="J116">
        <v>21.141330718994141</v>
      </c>
      <c r="K116">
        <v>420.7135009765625</v>
      </c>
      <c r="L116">
        <v>75.751686096191406</v>
      </c>
      <c r="M116">
        <v>35.928539276123047</v>
      </c>
      <c r="N116">
        <v>23.63491249084473</v>
      </c>
      <c r="O116">
        <v>39.357936859130859</v>
      </c>
      <c r="P116">
        <v>60.621185302734382</v>
      </c>
      <c r="Q116">
        <v>243.05999755859381</v>
      </c>
      <c r="R116">
        <v>126.97121429443359</v>
      </c>
      <c r="S116">
        <v>128.18864440917969</v>
      </c>
      <c r="T116">
        <v>145.53422546386719</v>
      </c>
      <c r="U116">
        <v>31.367683410644531</v>
      </c>
      <c r="V116">
        <v>96.325935363769517</v>
      </c>
      <c r="W116">
        <v>89.370002746582031</v>
      </c>
      <c r="X116">
        <v>56.987422943115227</v>
      </c>
      <c r="Y116">
        <v>59.113361358642578</v>
      </c>
      <c r="Z116">
        <v>62.066429138183587</v>
      </c>
      <c r="AA116">
        <v>123.0068283081055</v>
      </c>
      <c r="AB116">
        <v>91.7286376953125</v>
      </c>
      <c r="AC116">
        <v>115.880256652832</v>
      </c>
      <c r="AD116">
        <v>42.847579956054688</v>
      </c>
      <c r="AE116">
        <v>126.96584320068359</v>
      </c>
      <c r="AF116">
        <v>196.10453796386719</v>
      </c>
      <c r="AG116">
        <v>95.629257202148438</v>
      </c>
      <c r="AH116">
        <v>188.8265686035156</v>
      </c>
      <c r="AI116">
        <v>374.998291015625</v>
      </c>
      <c r="AJ116">
        <v>220.23609924316409</v>
      </c>
      <c r="AK116">
        <v>166.00004577636719</v>
      </c>
      <c r="AL116">
        <v>283.02725219726563</v>
      </c>
      <c r="AM116">
        <v>68.748138427734375</v>
      </c>
      <c r="AN116">
        <v>20.719999313354489</v>
      </c>
      <c r="AO116">
        <v>58.288017272949219</v>
      </c>
      <c r="AP116">
        <v>114.7770233154297</v>
      </c>
      <c r="AQ116">
        <v>56.283527374267578</v>
      </c>
      <c r="AR116">
        <v>56.453315734863281</v>
      </c>
      <c r="AS116">
        <v>56.216522216796882</v>
      </c>
      <c r="AT116">
        <v>321.4971923828125</v>
      </c>
      <c r="AU116">
        <v>127.5385818481445</v>
      </c>
      <c r="AV116">
        <v>202.0580139160156</v>
      </c>
      <c r="AW116">
        <v>86.911033630371094</v>
      </c>
      <c r="AX116">
        <v>276.0516357421875</v>
      </c>
      <c r="AY116">
        <v>277.88369750976563</v>
      </c>
      <c r="AZ116">
        <v>13.955976486206049</v>
      </c>
      <c r="BA116">
        <v>69.819999694824219</v>
      </c>
      <c r="BB116">
        <v>48.174160003662109</v>
      </c>
      <c r="BC116">
        <v>48.844501495361328</v>
      </c>
      <c r="BD116">
        <v>19.822208404541019</v>
      </c>
      <c r="BE116">
        <v>47.689998626708977</v>
      </c>
      <c r="BF116">
        <v>70.442558288574219</v>
      </c>
      <c r="BG116">
        <v>43.025165557861328</v>
      </c>
      <c r="BH116">
        <v>86.735404968261719</v>
      </c>
      <c r="BI116">
        <v>43.450000762939453</v>
      </c>
      <c r="BJ116">
        <v>114.6613311767578</v>
      </c>
      <c r="BK116">
        <v>57.491214752197273</v>
      </c>
      <c r="BL116">
        <v>67.018257141113281</v>
      </c>
      <c r="BM116">
        <v>29.4362678527832</v>
      </c>
      <c r="BN116">
        <v>28.680366516113281</v>
      </c>
      <c r="BO116">
        <v>487.28424072265619</v>
      </c>
      <c r="BP116">
        <v>89.962493896484375</v>
      </c>
      <c r="BQ116">
        <v>178.7657470703125</v>
      </c>
      <c r="BR116">
        <v>56.762184143066413</v>
      </c>
      <c r="BS116">
        <v>178.5312194824219</v>
      </c>
      <c r="BT116">
        <v>81.523017883300781</v>
      </c>
      <c r="BU116">
        <v>34.287883758544922</v>
      </c>
      <c r="BV116">
        <v>102.2600021362305</v>
      </c>
      <c r="BW116">
        <v>68.016769409179688</v>
      </c>
      <c r="BX116">
        <v>244.3669128417969</v>
      </c>
      <c r="BY116">
        <v>43.299999237060547</v>
      </c>
      <c r="BZ116">
        <v>89.105880737304688</v>
      </c>
      <c r="CA116">
        <v>71.223457336425781</v>
      </c>
      <c r="CB116">
        <v>571.83538818359375</v>
      </c>
      <c r="CC116">
        <v>42.897918701171882</v>
      </c>
      <c r="CD116">
        <v>96.095535278320327</v>
      </c>
      <c r="CE116">
        <v>27.85555267333984</v>
      </c>
      <c r="CF116">
        <v>90.891906738281236</v>
      </c>
      <c r="CG116">
        <v>69.919998168945313</v>
      </c>
      <c r="CH116">
        <v>26.963178634643551</v>
      </c>
      <c r="CI116">
        <v>79.169532775878906</v>
      </c>
      <c r="CJ116">
        <v>96.48647308349608</v>
      </c>
      <c r="CK116">
        <v>127.2244338989258</v>
      </c>
      <c r="CL116">
        <v>124.34963226318359</v>
      </c>
      <c r="CM116">
        <v>90.484664916992202</v>
      </c>
      <c r="CN116">
        <v>95.879966735839844</v>
      </c>
      <c r="CO116">
        <v>90.165603637695327</v>
      </c>
      <c r="CP116">
        <v>87.069549560546875</v>
      </c>
      <c r="CQ116">
        <v>45.127548217773438</v>
      </c>
      <c r="CR116">
        <v>134.76188659667969</v>
      </c>
      <c r="CS116">
        <v>225.39068603515619</v>
      </c>
      <c r="CT116">
        <v>82.374954223632813</v>
      </c>
      <c r="CU116">
        <v>44.194717407226563</v>
      </c>
      <c r="CV116">
        <v>80.116256713867188</v>
      </c>
      <c r="CW116">
        <v>153.3258056640625</v>
      </c>
      <c r="CX116">
        <v>199.99098205566409</v>
      </c>
      <c r="CY116">
        <v>63.647106170654297</v>
      </c>
      <c r="CZ116">
        <v>130.6783447265625</v>
      </c>
      <c r="DA116">
        <v>77.150382995605469</v>
      </c>
      <c r="DB116">
        <v>18189.169921875</v>
      </c>
      <c r="DC116">
        <v>16.729999542236332</v>
      </c>
      <c r="DD116">
        <v>0.4876442850076646</v>
      </c>
      <c r="DE116">
        <v>0.7457198836600526</v>
      </c>
      <c r="DF116">
        <v>1.9859402931958128</v>
      </c>
      <c r="DG116">
        <v>1.7049829768032461</v>
      </c>
      <c r="DH116">
        <v>1.2510749136539501</v>
      </c>
      <c r="DI116">
        <v>8.3118323492139101E-2</v>
      </c>
      <c r="DJ116">
        <v>2.4278129674309188</v>
      </c>
      <c r="DK116">
        <v>2.7361555239625632</v>
      </c>
      <c r="DL116">
        <v>0.38513898194152157</v>
      </c>
      <c r="DM116">
        <v>2.5207838108597396</v>
      </c>
      <c r="DN116">
        <v>0.11663786993429667</v>
      </c>
      <c r="DO116">
        <v>315.8170166015625</v>
      </c>
      <c r="DP116">
        <v>701.15106964111328</v>
      </c>
    </row>
    <row r="117" spans="1:120" x14ac:dyDescent="0.25">
      <c r="A117" s="1">
        <v>45562</v>
      </c>
      <c r="B117">
        <v>37.219608306884773</v>
      </c>
      <c r="C117">
        <v>47.880001068115227</v>
      </c>
      <c r="D117">
        <v>43.758510589599609</v>
      </c>
      <c r="E117">
        <v>36.192562103271477</v>
      </c>
      <c r="F117">
        <v>59.106037139892578</v>
      </c>
      <c r="G117">
        <v>15.069999694824221</v>
      </c>
      <c r="H117">
        <v>47.410709381103523</v>
      </c>
      <c r="I117">
        <v>28.639999389648441</v>
      </c>
      <c r="J117">
        <v>21.18879508972168</v>
      </c>
      <c r="K117">
        <v>420.54449462890619</v>
      </c>
      <c r="L117">
        <v>76.08026123046875</v>
      </c>
      <c r="M117">
        <v>35.765289306640618</v>
      </c>
      <c r="N117">
        <v>23.565252304077148</v>
      </c>
      <c r="O117">
        <v>39.891674041748047</v>
      </c>
      <c r="P117">
        <v>60.778411865234382</v>
      </c>
      <c r="Q117">
        <v>245.02000427246091</v>
      </c>
      <c r="R117">
        <v>127.440185546875</v>
      </c>
      <c r="S117">
        <v>128.20860290527341</v>
      </c>
      <c r="T117">
        <v>144.83453369140619</v>
      </c>
      <c r="U117">
        <v>31.634347915649411</v>
      </c>
      <c r="V117">
        <v>96.591003417968764</v>
      </c>
      <c r="W117">
        <v>89.239997863769531</v>
      </c>
      <c r="X117">
        <v>56.767890930175781</v>
      </c>
      <c r="Y117">
        <v>58.644207000732422</v>
      </c>
      <c r="Z117">
        <v>62.016632080078118</v>
      </c>
      <c r="AA117">
        <v>122.68841552734381</v>
      </c>
      <c r="AB117">
        <v>91.648811340332045</v>
      </c>
      <c r="AC117">
        <v>115.48394775390619</v>
      </c>
      <c r="AD117">
        <v>43.077404022216797</v>
      </c>
      <c r="AE117">
        <v>126.6361846923828</v>
      </c>
      <c r="AF117">
        <v>195.43815612792969</v>
      </c>
      <c r="AG117">
        <v>95.139877319335938</v>
      </c>
      <c r="AH117">
        <v>188.31916809082031</v>
      </c>
      <c r="AI117">
        <v>373.25009155273438</v>
      </c>
      <c r="AJ117">
        <v>219.6777648925781</v>
      </c>
      <c r="AK117">
        <v>165.55224609375</v>
      </c>
      <c r="AL117">
        <v>282.44924926757813</v>
      </c>
      <c r="AM117">
        <v>68.558586120605469</v>
      </c>
      <c r="AN117">
        <v>20.840000152587891</v>
      </c>
      <c r="AO117">
        <v>57.929996490478523</v>
      </c>
      <c r="AP117">
        <v>114.56842041015619</v>
      </c>
      <c r="AQ117">
        <v>55.568439483642578</v>
      </c>
      <c r="AR117">
        <v>56.184726715087891</v>
      </c>
      <c r="AS117">
        <v>55.541130065917969</v>
      </c>
      <c r="AT117">
        <v>319.90939331054688</v>
      </c>
      <c r="AU117">
        <v>127.0911865234375</v>
      </c>
      <c r="AV117">
        <v>201.24085998535159</v>
      </c>
      <c r="AW117">
        <v>87.587692260742188</v>
      </c>
      <c r="AX117">
        <v>274.6651611328125</v>
      </c>
      <c r="AY117">
        <v>277.168701171875</v>
      </c>
      <c r="AZ117">
        <v>14.02570629119873</v>
      </c>
      <c r="BA117">
        <v>69.80999755859375</v>
      </c>
      <c r="BB117">
        <v>48.184127807617188</v>
      </c>
      <c r="BC117">
        <v>48.943801879882813</v>
      </c>
      <c r="BD117">
        <v>19.9013786315918</v>
      </c>
      <c r="BE117">
        <v>47.759998321533203</v>
      </c>
      <c r="BF117">
        <v>70.41259765625</v>
      </c>
      <c r="BG117">
        <v>42.895328521728523</v>
      </c>
      <c r="BH117">
        <v>85.927589416503906</v>
      </c>
      <c r="BI117">
        <v>43.400001525878913</v>
      </c>
      <c r="BJ117">
        <v>114.0828857421875</v>
      </c>
      <c r="BK117">
        <v>57.881019592285163</v>
      </c>
      <c r="BL117">
        <v>67.322799682617188</v>
      </c>
      <c r="BM117">
        <v>29.4660530090332</v>
      </c>
      <c r="BN117">
        <v>28.531558990478519</v>
      </c>
      <c r="BO117">
        <v>485.96636962890619</v>
      </c>
      <c r="BP117">
        <v>90.132057189941406</v>
      </c>
      <c r="BQ117">
        <v>178.1575622558594</v>
      </c>
      <c r="BR117">
        <v>57.020786285400391</v>
      </c>
      <c r="BS117">
        <v>178.30201721191409</v>
      </c>
      <c r="BT117">
        <v>81.640670776367188</v>
      </c>
      <c r="BU117">
        <v>35.265022277832031</v>
      </c>
      <c r="BV117">
        <v>102.0800018310547</v>
      </c>
      <c r="BW117">
        <v>68.432090759277344</v>
      </c>
      <c r="BX117">
        <v>246.6468200683594</v>
      </c>
      <c r="BY117">
        <v>43.349998474121087</v>
      </c>
      <c r="BZ117">
        <v>89.455436706542969</v>
      </c>
      <c r="CA117">
        <v>71.024856567382813</v>
      </c>
      <c r="CB117">
        <v>569.55303955078125</v>
      </c>
      <c r="CC117">
        <v>42.788459777832031</v>
      </c>
      <c r="CD117">
        <v>96.555931091308594</v>
      </c>
      <c r="CE117">
        <v>28.3326301574707</v>
      </c>
      <c r="CF117">
        <v>90.653007507324219</v>
      </c>
      <c r="CG117">
        <v>70.269996643066406</v>
      </c>
      <c r="CH117">
        <v>26.857927322387699</v>
      </c>
      <c r="CI117">
        <v>79.413200378417969</v>
      </c>
      <c r="CJ117">
        <v>95.7337646484375</v>
      </c>
      <c r="CK117">
        <v>126.78778076171881</v>
      </c>
      <c r="CL117">
        <v>124.0601272583008</v>
      </c>
      <c r="CM117">
        <v>89.814849853515625</v>
      </c>
      <c r="CN117">
        <v>96.417167663574219</v>
      </c>
      <c r="CO117">
        <v>89.776611328125</v>
      </c>
      <c r="CP117">
        <v>86.464622497558594</v>
      </c>
      <c r="CQ117">
        <v>44.958271026611328</v>
      </c>
      <c r="CR117">
        <v>134.1549377441406</v>
      </c>
      <c r="CS117">
        <v>224.7317810058594</v>
      </c>
      <c r="CT117">
        <v>82.394805908203125</v>
      </c>
      <c r="CU117">
        <v>43.818763732910163</v>
      </c>
      <c r="CV117">
        <v>79.75921630859375</v>
      </c>
      <c r="CW117">
        <v>152.33030700683591</v>
      </c>
      <c r="CX117">
        <v>200.46009826660159</v>
      </c>
      <c r="CY117">
        <v>64.126556396484375</v>
      </c>
      <c r="CZ117">
        <v>130.30076599121091</v>
      </c>
      <c r="DA117">
        <v>77.30926513671875</v>
      </c>
      <c r="DB117">
        <v>18119.58984375</v>
      </c>
      <c r="DC117">
        <v>16.95999908447266</v>
      </c>
      <c r="DD117">
        <v>0.48680298261235838</v>
      </c>
      <c r="DE117">
        <v>0.74700460468418128</v>
      </c>
      <c r="DF117">
        <v>1.9820079673075435</v>
      </c>
      <c r="DG117">
        <v>1.706103395949282</v>
      </c>
      <c r="DH117">
        <v>1.2594947885839751</v>
      </c>
      <c r="DI117">
        <v>8.4065921421259057E-2</v>
      </c>
      <c r="DJ117">
        <v>2.4329215422867332</v>
      </c>
      <c r="DK117">
        <v>2.7274993675722148</v>
      </c>
      <c r="DL117">
        <v>0.38570203236180195</v>
      </c>
      <c r="DM117">
        <v>2.5171642665524319</v>
      </c>
      <c r="DN117">
        <v>0.11688841274282616</v>
      </c>
      <c r="DO117">
        <v>314.48432922363281</v>
      </c>
      <c r="DP117">
        <v>700.72225570678711</v>
      </c>
    </row>
    <row r="118" spans="1:120" x14ac:dyDescent="0.25">
      <c r="A118" s="1">
        <v>45561</v>
      </c>
      <c r="B118">
        <v>37.309581756591797</v>
      </c>
      <c r="C118">
        <v>47.270000457763672</v>
      </c>
      <c r="D118">
        <v>43.233406066894531</v>
      </c>
      <c r="E118">
        <v>36.060268402099609</v>
      </c>
      <c r="F118">
        <v>59.355724334716797</v>
      </c>
      <c r="G118">
        <v>14.939999580383301</v>
      </c>
      <c r="H118">
        <v>47.746116638183587</v>
      </c>
      <c r="I118">
        <v>28.979999542236332</v>
      </c>
      <c r="J118">
        <v>21.084369659423832</v>
      </c>
      <c r="K118">
        <v>419.2220458984375</v>
      </c>
      <c r="L118">
        <v>76.378959655761719</v>
      </c>
      <c r="M118">
        <v>35.797145843505859</v>
      </c>
      <c r="N118">
        <v>22.938302993774411</v>
      </c>
      <c r="O118">
        <v>41.156818389892578</v>
      </c>
      <c r="P118">
        <v>60.581878662109382</v>
      </c>
      <c r="Q118">
        <v>246.97999572753909</v>
      </c>
      <c r="R118">
        <v>128.25837707519531</v>
      </c>
      <c r="S118">
        <v>127.38099670410161</v>
      </c>
      <c r="T118">
        <v>144.17485046386719</v>
      </c>
      <c r="U118">
        <v>30.942995071411129</v>
      </c>
      <c r="V118">
        <v>96.2081298828125</v>
      </c>
      <c r="W118">
        <v>89.319999694824219</v>
      </c>
      <c r="X118">
        <v>56.418643951416023</v>
      </c>
      <c r="Y118">
        <v>58.664173126220703</v>
      </c>
      <c r="Z118">
        <v>61.907081604003913</v>
      </c>
      <c r="AA118">
        <v>122.5391540527344</v>
      </c>
      <c r="AB118">
        <v>91.578964233398438</v>
      </c>
      <c r="AC118">
        <v>114.6219787597656</v>
      </c>
      <c r="AD118">
        <v>42.957496643066413</v>
      </c>
      <c r="AE118">
        <v>124.7381973266602</v>
      </c>
      <c r="AF118">
        <v>194.7021484375</v>
      </c>
      <c r="AG118">
        <v>95.699172973632798</v>
      </c>
      <c r="AH118">
        <v>187.6327209472656</v>
      </c>
      <c r="AI118">
        <v>375.22805786132813</v>
      </c>
      <c r="AJ118">
        <v>218.2021484375</v>
      </c>
      <c r="AK118">
        <v>164.45765686035159</v>
      </c>
      <c r="AL118">
        <v>280.75506591796881</v>
      </c>
      <c r="AM118">
        <v>68.498725891113281</v>
      </c>
      <c r="AN118">
        <v>20.79999923706055</v>
      </c>
      <c r="AO118">
        <v>57.860382080078118</v>
      </c>
      <c r="AP118">
        <v>114.5783615112305</v>
      </c>
      <c r="AQ118">
        <v>55.310211181640618</v>
      </c>
      <c r="AR118">
        <v>56.125038146972663</v>
      </c>
      <c r="AS118">
        <v>55.471603393554688</v>
      </c>
      <c r="AT118">
        <v>322.13629150390619</v>
      </c>
      <c r="AU118">
        <v>126.6736145019531</v>
      </c>
      <c r="AV118">
        <v>202.59614562988281</v>
      </c>
      <c r="AW118">
        <v>88.244453430175781</v>
      </c>
      <c r="AX118">
        <v>275.34341430664063</v>
      </c>
      <c r="AY118">
        <v>270.25369262695313</v>
      </c>
      <c r="AZ118">
        <v>13.83644008636475</v>
      </c>
      <c r="BA118">
        <v>69.529998779296875</v>
      </c>
      <c r="BB118">
        <v>47.935035705566413</v>
      </c>
      <c r="BC118">
        <v>49.236499786376953</v>
      </c>
      <c r="BD118">
        <v>19.386772155761719</v>
      </c>
      <c r="BE118">
        <v>47.939998626708977</v>
      </c>
      <c r="BF118">
        <v>70.103019714355469</v>
      </c>
      <c r="BG118">
        <v>42.995201110839837</v>
      </c>
      <c r="BH118">
        <v>85.688232421875</v>
      </c>
      <c r="BI118">
        <v>43.479999542236328</v>
      </c>
      <c r="BJ118">
        <v>113.7039108276367</v>
      </c>
      <c r="BK118">
        <v>58.850536346435547</v>
      </c>
      <c r="BL118">
        <v>67.362091064453125</v>
      </c>
      <c r="BM118">
        <v>28.82073974609375</v>
      </c>
      <c r="BN118">
        <v>28.045450210571289</v>
      </c>
      <c r="BO118">
        <v>488.6820068359375</v>
      </c>
      <c r="BP118">
        <v>90.142021179199219</v>
      </c>
      <c r="BQ118">
        <v>178.5563659667969</v>
      </c>
      <c r="BR118">
        <v>57.100353240966797</v>
      </c>
      <c r="BS118">
        <v>177.6642761230469</v>
      </c>
      <c r="BT118">
        <v>81.513214111328125</v>
      </c>
      <c r="BU118">
        <v>36.593936920166023</v>
      </c>
      <c r="BV118">
        <v>102.48000335693359</v>
      </c>
      <c r="BW118">
        <v>67.968475341796875</v>
      </c>
      <c r="BX118">
        <v>251.50526428222659</v>
      </c>
      <c r="BY118">
        <v>43.119998931884773</v>
      </c>
      <c r="BZ118">
        <v>89.595252990722656</v>
      </c>
      <c r="CA118">
        <v>70.776626586914063</v>
      </c>
      <c r="CB118">
        <v>570.38031005859375</v>
      </c>
      <c r="CC118">
        <v>41.733673095703118</v>
      </c>
      <c r="CD118">
        <v>96.056343078613281</v>
      </c>
      <c r="CE118">
        <v>28.371574401855469</v>
      </c>
      <c r="CF118">
        <v>90.543510437011719</v>
      </c>
      <c r="CG118">
        <v>69.010002136230469</v>
      </c>
      <c r="CH118">
        <v>26.867496490478519</v>
      </c>
      <c r="CI118">
        <v>79.00384521484375</v>
      </c>
      <c r="CJ118">
        <v>95.611930847167955</v>
      </c>
      <c r="CK118">
        <v>126.43051910400391</v>
      </c>
      <c r="CL118">
        <v>122.2332229614258</v>
      </c>
      <c r="CM118">
        <v>88.995079040527344</v>
      </c>
      <c r="CN118">
        <v>96.58628082275392</v>
      </c>
      <c r="CO118">
        <v>89.238014221191406</v>
      </c>
      <c r="CP118">
        <v>84.739097595214844</v>
      </c>
      <c r="CQ118">
        <v>44.828823089599609</v>
      </c>
      <c r="CR118">
        <v>133.96589660644531</v>
      </c>
      <c r="CS118">
        <v>226.8482971191406</v>
      </c>
      <c r="CT118">
        <v>82.245941162109375</v>
      </c>
      <c r="CU118">
        <v>43.7593994140625</v>
      </c>
      <c r="CV118">
        <v>78.975700378417969</v>
      </c>
      <c r="CW118">
        <v>152.4099426269531</v>
      </c>
      <c r="CX118">
        <v>200.16065979003909</v>
      </c>
      <c r="CY118">
        <v>64.166511535644531</v>
      </c>
      <c r="CZ118">
        <v>127.1311798095703</v>
      </c>
      <c r="DA118">
        <v>76.862396240234375</v>
      </c>
      <c r="DB118">
        <v>18190.2890625</v>
      </c>
      <c r="DC118">
        <v>15.36999988555908</v>
      </c>
      <c r="DD118">
        <v>0.49151575235109718</v>
      </c>
      <c r="DE118">
        <v>0.74734451156719806</v>
      </c>
      <c r="DF118">
        <v>1.9998007595209708</v>
      </c>
      <c r="DG118">
        <v>1.7071571569110375</v>
      </c>
      <c r="DH118">
        <v>1.265887586217453</v>
      </c>
      <c r="DI118">
        <v>8.2874530596800833E-2</v>
      </c>
      <c r="DJ118">
        <v>2.4336843491828497</v>
      </c>
      <c r="DK118">
        <v>2.7581701165290986</v>
      </c>
      <c r="DL118">
        <v>0.38255554160886907</v>
      </c>
      <c r="DM118">
        <v>2.5430417594892218</v>
      </c>
      <c r="DN118">
        <v>0.11733743640600836</v>
      </c>
      <c r="DO118">
        <v>313.63158416748047</v>
      </c>
      <c r="DP118">
        <v>702.38995742797852</v>
      </c>
    </row>
    <row r="119" spans="1:120" x14ac:dyDescent="0.25">
      <c r="A119" s="1">
        <v>45560</v>
      </c>
      <c r="B119">
        <v>36.529800415039063</v>
      </c>
      <c r="C119">
        <v>46.860000610351563</v>
      </c>
      <c r="D119">
        <v>41.765068054199219</v>
      </c>
      <c r="E119">
        <v>35.134189605712891</v>
      </c>
      <c r="F119">
        <v>59.174949645996087</v>
      </c>
      <c r="G119">
        <v>14.87600040435791</v>
      </c>
      <c r="H119">
        <v>45.348945617675781</v>
      </c>
      <c r="I119">
        <v>28.059999465942379</v>
      </c>
      <c r="J119">
        <v>21.274234771728519</v>
      </c>
      <c r="K119">
        <v>416.73623657226563</v>
      </c>
      <c r="L119">
        <v>74.387596130371094</v>
      </c>
      <c r="M119">
        <v>35.93450927734375</v>
      </c>
      <c r="N119">
        <v>23.675712585449219</v>
      </c>
      <c r="O119">
        <v>40.830650329589837</v>
      </c>
      <c r="P119">
        <v>60.483608245849609</v>
      </c>
      <c r="Q119">
        <v>245.72999572753909</v>
      </c>
      <c r="R119">
        <v>126.2019119262695</v>
      </c>
      <c r="S119">
        <v>126.79270172119141</v>
      </c>
      <c r="T119">
        <v>142.61553955078119</v>
      </c>
      <c r="U119">
        <v>29.896089553833011</v>
      </c>
      <c r="V119">
        <v>96.276847839355483</v>
      </c>
      <c r="W119">
        <v>88.860000610351563</v>
      </c>
      <c r="X119">
        <v>56.448581695556641</v>
      </c>
      <c r="Y119">
        <v>58.404640197753913</v>
      </c>
      <c r="Z119">
        <v>61.409114837646477</v>
      </c>
      <c r="AA119">
        <v>121.27545166015619</v>
      </c>
      <c r="AB119">
        <v>90.940368652343764</v>
      </c>
      <c r="AC119">
        <v>113.88880920410161</v>
      </c>
      <c r="AD119">
        <v>42.947502136230469</v>
      </c>
      <c r="AE119">
        <v>124.1088562011719</v>
      </c>
      <c r="AF119">
        <v>193.70756530761719</v>
      </c>
      <c r="AG119">
        <v>95.409538269042955</v>
      </c>
      <c r="AH119">
        <v>186.3393859863281</v>
      </c>
      <c r="AI119">
        <v>374.53878784179688</v>
      </c>
      <c r="AJ119">
        <v>217.04557800292969</v>
      </c>
      <c r="AK119">
        <v>163.47251892089841</v>
      </c>
      <c r="AL119">
        <v>279.41964721679688</v>
      </c>
      <c r="AM119">
        <v>68.0797119140625</v>
      </c>
      <c r="AN119">
        <v>19.889999389648441</v>
      </c>
      <c r="AO119">
        <v>57.144332885742188</v>
      </c>
      <c r="AP119">
        <v>114.36976623535161</v>
      </c>
      <c r="AQ119">
        <v>54.962600708007813</v>
      </c>
      <c r="AR119">
        <v>56.045459747314453</v>
      </c>
      <c r="AS119">
        <v>54.865737915039063</v>
      </c>
      <c r="AT119">
        <v>321.26351928710938</v>
      </c>
      <c r="AU119">
        <v>126.06414794921881</v>
      </c>
      <c r="AV119">
        <v>202.24736022949219</v>
      </c>
      <c r="AW119">
        <v>86.800575256347656</v>
      </c>
      <c r="AX119">
        <v>274.38589477539063</v>
      </c>
      <c r="AY119">
        <v>278.96109008789063</v>
      </c>
      <c r="AZ119">
        <v>13.388174057006839</v>
      </c>
      <c r="BA119">
        <v>68.459999084472656</v>
      </c>
      <c r="BB119">
        <v>47.685943603515618</v>
      </c>
      <c r="BC119">
        <v>48.585399627685547</v>
      </c>
      <c r="BD119">
        <v>18.842477798461911</v>
      </c>
      <c r="BE119">
        <v>47.430000305175781</v>
      </c>
      <c r="BF119">
        <v>69.264190673828125</v>
      </c>
      <c r="BG119">
        <v>42.356014251708977</v>
      </c>
      <c r="BH119">
        <v>85.049957275390625</v>
      </c>
      <c r="BI119">
        <v>43.150001525878913</v>
      </c>
      <c r="BJ119">
        <v>113.6839599609375</v>
      </c>
      <c r="BK119">
        <v>56.081920623779297</v>
      </c>
      <c r="BL119">
        <v>66.035873413085938</v>
      </c>
      <c r="BM119">
        <v>29.475980758666989</v>
      </c>
      <c r="BN119">
        <v>28.739889144897461</v>
      </c>
      <c r="BO119">
        <v>485.03787231445313</v>
      </c>
      <c r="BP119">
        <v>89.194526672363281</v>
      </c>
      <c r="BQ119">
        <v>177.748779296875</v>
      </c>
      <c r="BR119">
        <v>55.140975952148438</v>
      </c>
      <c r="BS119">
        <v>176.18946838378909</v>
      </c>
      <c r="BT119">
        <v>81.591644287109375</v>
      </c>
      <c r="BU119">
        <v>36.017421722412109</v>
      </c>
      <c r="BV119">
        <v>101.9599990844727</v>
      </c>
      <c r="BW119">
        <v>66.336151123046875</v>
      </c>
      <c r="BX119">
        <v>244.4565124511719</v>
      </c>
      <c r="BY119">
        <v>41.340000152587891</v>
      </c>
      <c r="BZ119">
        <v>88.057220458984375</v>
      </c>
      <c r="CA119">
        <v>70.587974548339844</v>
      </c>
      <c r="CB119">
        <v>568.12786865234375</v>
      </c>
      <c r="CC119">
        <v>40.380367279052727</v>
      </c>
      <c r="CD119">
        <v>95.831047058105483</v>
      </c>
      <c r="CE119">
        <v>28.11843109130859</v>
      </c>
      <c r="CF119">
        <v>90.274749755859375</v>
      </c>
      <c r="CG119">
        <v>71.480003356933594</v>
      </c>
      <c r="CH119">
        <v>26.99188232421875</v>
      </c>
      <c r="CI119">
        <v>78.925872802734375</v>
      </c>
      <c r="CJ119">
        <v>96.486045837402344</v>
      </c>
      <c r="CK119">
        <v>125.87477874755859</v>
      </c>
      <c r="CL119">
        <v>121.1450576782227</v>
      </c>
      <c r="CM119">
        <v>88.775146484375</v>
      </c>
      <c r="CN119">
        <v>94.626510620117202</v>
      </c>
      <c r="CO119">
        <v>88.739311218261719</v>
      </c>
      <c r="CP119">
        <v>86.43487548828125</v>
      </c>
      <c r="CQ119">
        <v>44.599800109863281</v>
      </c>
      <c r="CR119">
        <v>133.29925537109381</v>
      </c>
      <c r="CS119">
        <v>223.88316345214841</v>
      </c>
      <c r="CT119">
        <v>82.057365417480469</v>
      </c>
      <c r="CU119">
        <v>44.194717407226563</v>
      </c>
      <c r="CV119">
        <v>79.521186828613281</v>
      </c>
      <c r="CW119">
        <v>151.90223693847659</v>
      </c>
      <c r="CX119">
        <v>199.31227111816409</v>
      </c>
      <c r="CY119">
        <v>62.768112182617188</v>
      </c>
      <c r="CZ119">
        <v>130.26103210449219</v>
      </c>
      <c r="DA119">
        <v>75.889198303222656</v>
      </c>
      <c r="DB119">
        <v>18082.2109375</v>
      </c>
      <c r="DC119">
        <v>15.409999847412109</v>
      </c>
      <c r="DD119">
        <v>0.49254420248134295</v>
      </c>
      <c r="DE119">
        <v>0.74986625411366148</v>
      </c>
      <c r="DF119">
        <v>2.0099818718372142</v>
      </c>
      <c r="DG119">
        <v>1.7092759630871248</v>
      </c>
      <c r="DH119">
        <v>1.2474818979071469</v>
      </c>
      <c r="DI119">
        <v>8.2481432782919417E-2</v>
      </c>
      <c r="DJ119">
        <v>2.4289382202819922</v>
      </c>
      <c r="DK119">
        <v>2.728373770143675</v>
      </c>
      <c r="DL119">
        <v>0.38203649209777996</v>
      </c>
      <c r="DM119">
        <v>2.5484130461621874</v>
      </c>
      <c r="DN119">
        <v>0.11419037135806079</v>
      </c>
      <c r="DO119">
        <v>313.48078918457031</v>
      </c>
      <c r="DP119">
        <v>695.72100067138672</v>
      </c>
    </row>
    <row r="120" spans="1:120" x14ac:dyDescent="0.25">
      <c r="A120" s="1">
        <v>45559</v>
      </c>
      <c r="B120">
        <v>36.6397705078125</v>
      </c>
      <c r="C120">
        <v>47.450000762939453</v>
      </c>
      <c r="D120">
        <v>42.017894744873047</v>
      </c>
      <c r="E120">
        <v>35.446029663085938</v>
      </c>
      <c r="F120">
        <v>59.574378967285163</v>
      </c>
      <c r="G120">
        <v>15.086000442504879</v>
      </c>
      <c r="H120">
        <v>46.167728424072273</v>
      </c>
      <c r="I120">
        <v>28.29999923706055</v>
      </c>
      <c r="J120">
        <v>21.454605102539059</v>
      </c>
      <c r="K120">
        <v>419.7291259765625</v>
      </c>
      <c r="L120">
        <v>75.383277893066406</v>
      </c>
      <c r="M120">
        <v>36.15350341796875</v>
      </c>
      <c r="N120">
        <v>24.267604827880859</v>
      </c>
      <c r="O120">
        <v>40.929489135742188</v>
      </c>
      <c r="P120">
        <v>60.847198486328118</v>
      </c>
      <c r="Q120">
        <v>246.07000732421881</v>
      </c>
      <c r="R120">
        <v>126.81932067871089</v>
      </c>
      <c r="S120">
        <v>127.70904541015619</v>
      </c>
      <c r="T120">
        <v>144.81455993652341</v>
      </c>
      <c r="U120">
        <v>30.459047317504879</v>
      </c>
      <c r="V120">
        <v>96.669540405273438</v>
      </c>
      <c r="W120">
        <v>89.319999694824219</v>
      </c>
      <c r="X120">
        <v>56.733966827392578</v>
      </c>
      <c r="Y120">
        <v>58.853832244873047</v>
      </c>
      <c r="Z120">
        <v>62.037548065185547</v>
      </c>
      <c r="AA120">
        <v>122.56005859375</v>
      </c>
      <c r="AB120">
        <v>91.824424743652344</v>
      </c>
      <c r="AC120">
        <v>115.3799209594727</v>
      </c>
      <c r="AD120">
        <v>43.257270812988281</v>
      </c>
      <c r="AE120">
        <v>126.2665710449219</v>
      </c>
      <c r="AF120">
        <v>194.9527893066406</v>
      </c>
      <c r="AG120">
        <v>95.264724731445327</v>
      </c>
      <c r="AH120">
        <v>187.59989929199219</v>
      </c>
      <c r="AI120">
        <v>373.9913330078125</v>
      </c>
      <c r="AJ120">
        <v>219.7256164550781</v>
      </c>
      <c r="AK120">
        <v>165.84877014160159</v>
      </c>
      <c r="AL120">
        <v>282.0595703125</v>
      </c>
      <c r="AM120">
        <v>68.513687133789063</v>
      </c>
      <c r="AN120">
        <v>20.110000610351559</v>
      </c>
      <c r="AO120">
        <v>57.731094360351563</v>
      </c>
      <c r="AP120">
        <v>114.81674957275391</v>
      </c>
      <c r="AQ120">
        <v>55.856464385986328</v>
      </c>
      <c r="AR120">
        <v>56.085250854492188</v>
      </c>
      <c r="AS120">
        <v>55.700050354003913</v>
      </c>
      <c r="AT120">
        <v>320.64508056640619</v>
      </c>
      <c r="AU120">
        <v>126.8550262451172</v>
      </c>
      <c r="AV120">
        <v>201.85870361328119</v>
      </c>
      <c r="AW120">
        <v>87.147270202636719</v>
      </c>
      <c r="AX120">
        <v>274.56243896484381</v>
      </c>
      <c r="AY120">
        <v>287.87423706054688</v>
      </c>
      <c r="AZ120">
        <v>13.69697952270508</v>
      </c>
      <c r="BA120">
        <v>69.680000305175781</v>
      </c>
      <c r="BB120">
        <v>47.935035705566413</v>
      </c>
      <c r="BC120">
        <v>48.619598388671882</v>
      </c>
      <c r="BD120">
        <v>19.258119583129879</v>
      </c>
      <c r="BE120">
        <v>47.819999694824219</v>
      </c>
      <c r="BF120">
        <v>69.763496398925781</v>
      </c>
      <c r="BG120">
        <v>42.256145477294922</v>
      </c>
      <c r="BH120">
        <v>86.416267395019531</v>
      </c>
      <c r="BI120">
        <v>43.319999694824219</v>
      </c>
      <c r="BJ120">
        <v>113.91334533691411</v>
      </c>
      <c r="BK120">
        <v>55.722099304199219</v>
      </c>
      <c r="BL120">
        <v>66.959320068359375</v>
      </c>
      <c r="BM120">
        <v>30.17093467712402</v>
      </c>
      <c r="BN120">
        <v>29.712106704711911</v>
      </c>
      <c r="BO120">
        <v>484.58859252929688</v>
      </c>
      <c r="BP120">
        <v>89.493743896484375</v>
      </c>
      <c r="BQ120">
        <v>178.0149841308594</v>
      </c>
      <c r="BR120">
        <v>55.190708160400391</v>
      </c>
      <c r="BS120">
        <v>177.2856140136719</v>
      </c>
      <c r="BT120">
        <v>81.6602783203125</v>
      </c>
      <c r="BU120">
        <v>36.056510925292969</v>
      </c>
      <c r="BV120">
        <v>102.34999847412109</v>
      </c>
      <c r="BW120">
        <v>66.790107727050781</v>
      </c>
      <c r="BX120">
        <v>242.3259582519531</v>
      </c>
      <c r="BY120">
        <v>41.770000457763672</v>
      </c>
      <c r="BZ120">
        <v>88.516632080078125</v>
      </c>
      <c r="CA120">
        <v>70.756782531738281</v>
      </c>
      <c r="CB120">
        <v>569.38360595703125</v>
      </c>
      <c r="CC120">
        <v>41.305789947509773</v>
      </c>
      <c r="CD120">
        <v>96.634300231933594</v>
      </c>
      <c r="CE120">
        <v>28.06974983215332</v>
      </c>
      <c r="CF120">
        <v>90.645050048828125</v>
      </c>
      <c r="CG120">
        <v>73.290000915527344</v>
      </c>
      <c r="CH120">
        <v>26.810087203979489</v>
      </c>
      <c r="CI120">
        <v>79.598365783691406</v>
      </c>
      <c r="CJ120">
        <v>97.134262084960938</v>
      </c>
      <c r="CK120">
        <v>126.7580108642578</v>
      </c>
      <c r="CL120">
        <v>123.0019149780273</v>
      </c>
      <c r="CM120">
        <v>89.734878540039063</v>
      </c>
      <c r="CN120">
        <v>95.263191223144517</v>
      </c>
      <c r="CO120">
        <v>89.018585205078125</v>
      </c>
      <c r="CP120">
        <v>88.160400390625</v>
      </c>
      <c r="CQ120">
        <v>44.86865234375</v>
      </c>
      <c r="CR120">
        <v>133.92610168457031</v>
      </c>
      <c r="CS120">
        <v>223.24420166015619</v>
      </c>
      <c r="CT120">
        <v>82.265785217285156</v>
      </c>
      <c r="CU120">
        <v>44.382698059082031</v>
      </c>
      <c r="CV120">
        <v>79.104637145996094</v>
      </c>
      <c r="CW120">
        <v>153.3954772949219</v>
      </c>
      <c r="CX120">
        <v>200.0309143066406</v>
      </c>
      <c r="CY120">
        <v>63.177642822265618</v>
      </c>
      <c r="CZ120">
        <v>133.42066955566409</v>
      </c>
      <c r="DA120">
        <v>76.594268798828125</v>
      </c>
      <c r="DB120">
        <v>18074.51953125</v>
      </c>
      <c r="DC120">
        <v>15.39000034332275</v>
      </c>
      <c r="DD120">
        <v>0.48865535635709084</v>
      </c>
      <c r="DE120">
        <v>0.74921981759182166</v>
      </c>
      <c r="DF120">
        <v>1.9935582823832387</v>
      </c>
      <c r="DG120">
        <v>1.7007034183713132</v>
      </c>
      <c r="DH120">
        <v>1.2509985461870539</v>
      </c>
      <c r="DI120">
        <v>8.3335734057858143E-2</v>
      </c>
      <c r="DJ120">
        <v>2.4315201487265616</v>
      </c>
      <c r="DK120">
        <v>2.7136944122092883</v>
      </c>
      <c r="DL120">
        <v>0.38590084813867959</v>
      </c>
      <c r="DM120">
        <v>2.5276497909261848</v>
      </c>
      <c r="DN120">
        <v>0.11500791805062541</v>
      </c>
      <c r="DO120">
        <v>314.76589965820313</v>
      </c>
      <c r="DP120">
        <v>697.33306121826161</v>
      </c>
    </row>
    <row r="121" spans="1:120" x14ac:dyDescent="0.25">
      <c r="A121" s="1">
        <v>45558</v>
      </c>
      <c r="B121">
        <v>36.109916687011719</v>
      </c>
      <c r="C121">
        <v>46.939998626708977</v>
      </c>
      <c r="D121">
        <v>41.667823791503913</v>
      </c>
      <c r="E121">
        <v>34.708950042724609</v>
      </c>
      <c r="F121">
        <v>59.464534759521477</v>
      </c>
      <c r="G121">
        <v>15.090000152587891</v>
      </c>
      <c r="H121">
        <v>43.099742889404297</v>
      </c>
      <c r="I121">
        <v>27.20999908447266</v>
      </c>
      <c r="J121">
        <v>21.10335731506348</v>
      </c>
      <c r="K121">
        <v>418.71493530273438</v>
      </c>
      <c r="L121">
        <v>73.113121032714844</v>
      </c>
      <c r="M121">
        <v>35.795150756835938</v>
      </c>
      <c r="N121">
        <v>24.385984420776371</v>
      </c>
      <c r="O121">
        <v>39.862022399902337</v>
      </c>
      <c r="P121">
        <v>60.729278564453118</v>
      </c>
      <c r="Q121">
        <v>242.67999267578119</v>
      </c>
      <c r="R121">
        <v>125.823486328125</v>
      </c>
      <c r="S121">
        <v>127.35109710693359</v>
      </c>
      <c r="T121">
        <v>145.31364440917969</v>
      </c>
      <c r="U121">
        <v>29.244241714477539</v>
      </c>
      <c r="V121">
        <v>96.561546325683594</v>
      </c>
      <c r="W121">
        <v>89.209999084472656</v>
      </c>
      <c r="X121">
        <v>56.922981262207031</v>
      </c>
      <c r="Y121">
        <v>59.232631683349609</v>
      </c>
      <c r="Z121">
        <v>62.047470092773438</v>
      </c>
      <c r="AA121">
        <v>122.283088684082</v>
      </c>
      <c r="AB121">
        <v>92.003601074218764</v>
      </c>
      <c r="AC121">
        <v>115.3503341674805</v>
      </c>
      <c r="AD121">
        <v>43.067409515380859</v>
      </c>
      <c r="AE121">
        <v>126.38633728027339</v>
      </c>
      <c r="AF121">
        <v>194.9527893066406</v>
      </c>
      <c r="AG121">
        <v>94.815971374511719</v>
      </c>
      <c r="AH121">
        <v>187.5108337402344</v>
      </c>
      <c r="AI121">
        <v>372.50503540039063</v>
      </c>
      <c r="AJ121">
        <v>219.35797119140619</v>
      </c>
      <c r="AK121">
        <v>165.8289794921875</v>
      </c>
      <c r="AL121">
        <v>281.27377319335938</v>
      </c>
      <c r="AM121">
        <v>67.170867919921875</v>
      </c>
      <c r="AN121">
        <v>19.770000457763668</v>
      </c>
      <c r="AO121">
        <v>58.138839721679688</v>
      </c>
      <c r="AP121">
        <v>115.2836074829102</v>
      </c>
      <c r="AQ121">
        <v>56.571552276611328</v>
      </c>
      <c r="AR121">
        <v>56.393627166748047</v>
      </c>
      <c r="AS121">
        <v>56.464828491210938</v>
      </c>
      <c r="AT121">
        <v>319.09909057617188</v>
      </c>
      <c r="AU121">
        <v>126.7660446166992</v>
      </c>
      <c r="AV121">
        <v>201.5603942871094</v>
      </c>
      <c r="AW121">
        <v>86.255783081054688</v>
      </c>
      <c r="AX121">
        <v>273.627685546875</v>
      </c>
      <c r="AY121">
        <v>287.28656005859381</v>
      </c>
      <c r="AZ121">
        <v>13.41805934906006</v>
      </c>
      <c r="BA121">
        <v>70.120002746582031</v>
      </c>
      <c r="BB121">
        <v>47.905143737792969</v>
      </c>
      <c r="BC121">
        <v>47.866100311279297</v>
      </c>
      <c r="BD121">
        <v>18.921648025512699</v>
      </c>
      <c r="BE121">
        <v>47.439998626708977</v>
      </c>
      <c r="BF121">
        <v>69.673614501953125</v>
      </c>
      <c r="BG121">
        <v>42.316066741943359</v>
      </c>
      <c r="BH121">
        <v>86.76531982421875</v>
      </c>
      <c r="BI121">
        <v>42.770000457763672</v>
      </c>
      <c r="BJ121">
        <v>114.2823486328125</v>
      </c>
      <c r="BK121">
        <v>55.082420349121087</v>
      </c>
      <c r="BL121">
        <v>66.802131652832031</v>
      </c>
      <c r="BM121">
        <v>30.448915481567379</v>
      </c>
      <c r="BN121">
        <v>29.722024917602539</v>
      </c>
      <c r="BO121">
        <v>482.26235961914063</v>
      </c>
      <c r="BP121">
        <v>89.224449157714844</v>
      </c>
      <c r="BQ121">
        <v>177.95533752441409</v>
      </c>
      <c r="BR121">
        <v>54.882381439208977</v>
      </c>
      <c r="BS121">
        <v>177.0265197753906</v>
      </c>
      <c r="BT121">
        <v>81.58184814453125</v>
      </c>
      <c r="BU121">
        <v>34.336738586425781</v>
      </c>
      <c r="BV121">
        <v>102.2099990844727</v>
      </c>
      <c r="BW121">
        <v>64.655532836914063</v>
      </c>
      <c r="BX121">
        <v>237.8955993652344</v>
      </c>
      <c r="BY121">
        <v>40.200000762939453</v>
      </c>
      <c r="BZ121">
        <v>88.067214965820313</v>
      </c>
      <c r="CA121">
        <v>71.0050048828125</v>
      </c>
      <c r="CB121">
        <v>567.75909423828125</v>
      </c>
      <c r="CC121">
        <v>40.738594055175781</v>
      </c>
      <c r="CD121">
        <v>96.653884887695327</v>
      </c>
      <c r="CE121">
        <v>27.261636734008789</v>
      </c>
      <c r="CF121">
        <v>90.833335876464844</v>
      </c>
      <c r="CG121">
        <v>72.25</v>
      </c>
      <c r="CH121">
        <v>26.963178634643551</v>
      </c>
      <c r="CI121">
        <v>79.413200378417969</v>
      </c>
      <c r="CJ121">
        <v>96.996765136718764</v>
      </c>
      <c r="CK121">
        <v>126.59922790527339</v>
      </c>
      <c r="CL121">
        <v>123.1516647338867</v>
      </c>
      <c r="CM121">
        <v>90.204750061035156</v>
      </c>
      <c r="CN121">
        <v>93.97988128662108</v>
      </c>
      <c r="CO121">
        <v>88.59967041015625</v>
      </c>
      <c r="CP121">
        <v>88.378570556640625</v>
      </c>
      <c r="CQ121">
        <v>45.247035980224609</v>
      </c>
      <c r="CR121">
        <v>132.97090148925781</v>
      </c>
      <c r="CS121">
        <v>221.7266845703125</v>
      </c>
      <c r="CT121">
        <v>82.464279174804688</v>
      </c>
      <c r="CU121">
        <v>44.382698059082031</v>
      </c>
      <c r="CV121">
        <v>79.669952392578125</v>
      </c>
      <c r="CW121">
        <v>153.7040710449219</v>
      </c>
      <c r="CX121">
        <v>198.29420471191409</v>
      </c>
      <c r="CY121">
        <v>60.620571136474609</v>
      </c>
      <c r="CZ121">
        <v>134.27516174316409</v>
      </c>
      <c r="DA121">
        <v>75.988502502441406</v>
      </c>
      <c r="DB121">
        <v>17974.26953125</v>
      </c>
      <c r="DC121">
        <v>15.89000034332275</v>
      </c>
      <c r="DD121">
        <v>0.48635349979720471</v>
      </c>
      <c r="DE121">
        <v>0.75238205106112244</v>
      </c>
      <c r="DF121">
        <v>1.9865787377194186</v>
      </c>
      <c r="DG121">
        <v>1.6961677871666012</v>
      </c>
      <c r="DH121">
        <v>1.2402958792998815</v>
      </c>
      <c r="DI121">
        <v>8.2675907974111396E-2</v>
      </c>
      <c r="DJ121">
        <v>2.4046072638502967</v>
      </c>
      <c r="DK121">
        <v>2.6887603552600585</v>
      </c>
      <c r="DL121">
        <v>0.38635747699594652</v>
      </c>
      <c r="DM121">
        <v>2.51722842296632</v>
      </c>
      <c r="DN121">
        <v>0.1121229598882716</v>
      </c>
      <c r="DO121">
        <v>315.83830261230469</v>
      </c>
      <c r="DP121">
        <v>692.21870803833008</v>
      </c>
    </row>
    <row r="122" spans="1:120" x14ac:dyDescent="0.25">
      <c r="A122" s="1">
        <v>45555</v>
      </c>
      <c r="B122">
        <v>35.889980316162109</v>
      </c>
      <c r="C122">
        <v>46.900001525878913</v>
      </c>
      <c r="D122">
        <v>41.512237548828118</v>
      </c>
      <c r="E122">
        <v>34.463260650634773</v>
      </c>
      <c r="F122">
        <v>59.214893341064453</v>
      </c>
      <c r="G122">
        <v>15.689999580383301</v>
      </c>
      <c r="H122">
        <v>42.813667297363281</v>
      </c>
      <c r="I122">
        <v>27.110000610351559</v>
      </c>
      <c r="J122">
        <v>21.093864440917969</v>
      </c>
      <c r="K122">
        <v>418.17803955078119</v>
      </c>
      <c r="L122">
        <v>73.0135498046875</v>
      </c>
      <c r="M122">
        <v>35.588104248046882</v>
      </c>
      <c r="N122">
        <v>24.09003829956055</v>
      </c>
      <c r="O122">
        <v>40.039928436279297</v>
      </c>
      <c r="P122">
        <v>60.070888519287109</v>
      </c>
      <c r="Q122">
        <v>242.21000671386719</v>
      </c>
      <c r="R122">
        <v>124.92723083496089</v>
      </c>
      <c r="S122">
        <v>127.2914352416992</v>
      </c>
      <c r="T122">
        <v>147.70924377441409</v>
      </c>
      <c r="U122">
        <v>29.017082214355469</v>
      </c>
      <c r="V122">
        <v>96.620452880859375</v>
      </c>
      <c r="W122">
        <v>89.199996948242188</v>
      </c>
      <c r="X122">
        <v>57.03240966796875</v>
      </c>
      <c r="Y122">
        <v>58.933578491210938</v>
      </c>
      <c r="Z122">
        <v>61.710147857666023</v>
      </c>
      <c r="AA122">
        <v>121.8775100708008</v>
      </c>
      <c r="AB122">
        <v>91.296875</v>
      </c>
      <c r="AC122">
        <v>115.3601913452148</v>
      </c>
      <c r="AD122">
        <v>42.887546539306641</v>
      </c>
      <c r="AE122">
        <v>125.33843994140619</v>
      </c>
      <c r="AF122">
        <v>194.07270812988281</v>
      </c>
      <c r="AG122">
        <v>94.636474609375</v>
      </c>
      <c r="AH122">
        <v>186.65986633300781</v>
      </c>
      <c r="AI122">
        <v>372.0960693359375</v>
      </c>
      <c r="AJ122">
        <v>220.162841796875</v>
      </c>
      <c r="AK122">
        <v>166.24476623535159</v>
      </c>
      <c r="AL122">
        <v>282.49725341796881</v>
      </c>
      <c r="AM122">
        <v>66.922195434570313</v>
      </c>
      <c r="AN122">
        <v>19.79000091552734</v>
      </c>
      <c r="AO122">
        <v>58.433212280273438</v>
      </c>
      <c r="AP122">
        <v>114.3777160644531</v>
      </c>
      <c r="AQ122">
        <v>56.818859100341797</v>
      </c>
      <c r="AR122">
        <v>55.997707366943359</v>
      </c>
      <c r="AS122">
        <v>56.919727325439453</v>
      </c>
      <c r="AT122">
        <v>318.5006103515625</v>
      </c>
      <c r="AU122">
        <v>126.3508377075195</v>
      </c>
      <c r="AV122">
        <v>200.436767578125</v>
      </c>
      <c r="AW122">
        <v>85.740707397460938</v>
      </c>
      <c r="AX122">
        <v>272.95147705078119</v>
      </c>
      <c r="AY122">
        <v>284.916259765625</v>
      </c>
      <c r="AZ122">
        <v>13.35729312896729</v>
      </c>
      <c r="BA122">
        <v>71.349998474121094</v>
      </c>
      <c r="BB122">
        <v>47.752696990966797</v>
      </c>
      <c r="BC122">
        <v>47.326519012451172</v>
      </c>
      <c r="BD122">
        <v>18.86226844787598</v>
      </c>
      <c r="BE122">
        <v>47.515998840332031</v>
      </c>
      <c r="BF122">
        <v>69.154335021972656</v>
      </c>
      <c r="BG122">
        <v>42.158267974853523</v>
      </c>
      <c r="BH122">
        <v>87.632972717285156</v>
      </c>
      <c r="BI122">
        <v>42.630001068115227</v>
      </c>
      <c r="BJ122">
        <v>113.2222061157227</v>
      </c>
      <c r="BK122">
        <v>54.845539093017578</v>
      </c>
      <c r="BL122">
        <v>66.663619995117188</v>
      </c>
      <c r="BM122">
        <v>30.22553825378418</v>
      </c>
      <c r="BN122">
        <v>29.390678405761719</v>
      </c>
      <c r="BO122">
        <v>480.98739624023438</v>
      </c>
      <c r="BP122">
        <v>89.085067749023438</v>
      </c>
      <c r="BQ122">
        <v>177.3291320800781</v>
      </c>
      <c r="BR122">
        <v>54.961948394775391</v>
      </c>
      <c r="BS122">
        <v>176.12471008300781</v>
      </c>
      <c r="BT122">
        <v>81.58184814453125</v>
      </c>
      <c r="BU122">
        <v>34.717823028564453</v>
      </c>
      <c r="BV122">
        <v>101.8000030517578</v>
      </c>
      <c r="BW122">
        <v>64.307815551757813</v>
      </c>
      <c r="BX122">
        <v>236.8502197265625</v>
      </c>
      <c r="BY122">
        <v>39.349998474121087</v>
      </c>
      <c r="BZ122">
        <v>87.636764526367188</v>
      </c>
      <c r="CA122">
        <v>70.560165405273438</v>
      </c>
      <c r="CB122">
        <v>566.3438720703125</v>
      </c>
      <c r="CC122">
        <v>40.459972381591797</v>
      </c>
      <c r="CD122">
        <v>96.859588623046875</v>
      </c>
      <c r="CE122">
        <v>26.463260650634769</v>
      </c>
      <c r="CF122">
        <v>90.4666748046875</v>
      </c>
      <c r="CG122">
        <v>72.919998168945313</v>
      </c>
      <c r="CH122">
        <v>26.92490386962891</v>
      </c>
      <c r="CI122">
        <v>79.627601623535156</v>
      </c>
      <c r="CJ122">
        <v>96.044082641601563</v>
      </c>
      <c r="CK122">
        <v>126.033561706543</v>
      </c>
      <c r="CL122">
        <v>121.8977890014648</v>
      </c>
      <c r="CM122">
        <v>90.557640075683594</v>
      </c>
      <c r="CN122">
        <v>93.166122436523438</v>
      </c>
      <c r="CO122">
        <v>88.401191711425781</v>
      </c>
      <c r="CP122">
        <v>87.300613403320313</v>
      </c>
      <c r="CQ122">
        <v>45.301803588867188</v>
      </c>
      <c r="CR122">
        <v>132.0843505859375</v>
      </c>
      <c r="CS122">
        <v>221.76762390136719</v>
      </c>
      <c r="CT122">
        <v>81.988883972167969</v>
      </c>
      <c r="CU122">
        <v>43.896919250488281</v>
      </c>
      <c r="CV122">
        <v>78.887435913085938</v>
      </c>
      <c r="CW122">
        <v>154.0057067871094</v>
      </c>
      <c r="CX122">
        <v>195.9137268066406</v>
      </c>
      <c r="CY122">
        <v>60.205051422119141</v>
      </c>
      <c r="CZ122">
        <v>133.05702209472659</v>
      </c>
      <c r="DA122">
        <v>75.915023803710938</v>
      </c>
      <c r="DB122">
        <v>17948.3203125</v>
      </c>
      <c r="DC122">
        <v>16.14999961853027</v>
      </c>
      <c r="DD122">
        <v>0.48763412187786709</v>
      </c>
      <c r="DE122">
        <v>0.74908713631386159</v>
      </c>
      <c r="DF122">
        <v>1.9934444219096619</v>
      </c>
      <c r="DG122">
        <v>1.699285095195354</v>
      </c>
      <c r="DH122">
        <v>1.2420147263404444</v>
      </c>
      <c r="DI122">
        <v>8.281188133003442E-2</v>
      </c>
      <c r="DJ122">
        <v>2.3895157162176481</v>
      </c>
      <c r="DK122">
        <v>2.7048498913175676</v>
      </c>
      <c r="DL122">
        <v>0.38874410522365715</v>
      </c>
      <c r="DM122">
        <v>2.5207637411066219</v>
      </c>
      <c r="DN122">
        <v>0.11192766549227562</v>
      </c>
      <c r="DO122">
        <v>314.88202667236328</v>
      </c>
      <c r="DP122">
        <v>688.23362731933594</v>
      </c>
    </row>
    <row r="123" spans="1:120" x14ac:dyDescent="0.25">
      <c r="A123" s="1">
        <v>45554</v>
      </c>
      <c r="B123">
        <v>35.999946594238281</v>
      </c>
      <c r="C123">
        <v>47.419998168945313</v>
      </c>
      <c r="D123">
        <v>41.910926818847663</v>
      </c>
      <c r="E123">
        <v>34.491607666015618</v>
      </c>
      <c r="F123">
        <v>58.445999145507813</v>
      </c>
      <c r="G123">
        <v>15.77000045776367</v>
      </c>
      <c r="H123">
        <v>43.080013275146477</v>
      </c>
      <c r="I123">
        <v>27.180000305175781</v>
      </c>
      <c r="J123">
        <v>21.093864440917969</v>
      </c>
      <c r="K123">
        <v>417.77230834960938</v>
      </c>
      <c r="L123">
        <v>72.904022216796875</v>
      </c>
      <c r="M123">
        <v>35.763301849365227</v>
      </c>
      <c r="N123">
        <v>24.060441970825199</v>
      </c>
      <c r="O123">
        <v>39.259098052978523</v>
      </c>
      <c r="P123">
        <v>59.726951599121087</v>
      </c>
      <c r="Q123">
        <v>239.16999816894531</v>
      </c>
      <c r="R123">
        <v>125.3753662109375</v>
      </c>
      <c r="S123">
        <v>127.71897888183589</v>
      </c>
      <c r="T123">
        <v>149.19651794433591</v>
      </c>
      <c r="U123">
        <v>29.56028938293457</v>
      </c>
      <c r="V123">
        <v>96.649894714355483</v>
      </c>
      <c r="W123">
        <v>89.19000244140625</v>
      </c>
      <c r="X123">
        <v>57.231369018554688</v>
      </c>
      <c r="Y123">
        <v>59.202724456787109</v>
      </c>
      <c r="Z123">
        <v>62.156604766845703</v>
      </c>
      <c r="AA123">
        <v>122.9359436035156</v>
      </c>
      <c r="AB123">
        <v>91.804519653320327</v>
      </c>
      <c r="AC123">
        <v>116.514289855957</v>
      </c>
      <c r="AD123">
        <v>43.157344818115227</v>
      </c>
      <c r="AE123">
        <v>128.32244873046881</v>
      </c>
      <c r="AF123">
        <v>194.45835876464841</v>
      </c>
      <c r="AG123">
        <v>94.845886230468764</v>
      </c>
      <c r="AH123">
        <v>187.2139892578125</v>
      </c>
      <c r="AI123">
        <v>372.415283203125</v>
      </c>
      <c r="AJ123">
        <v>222.5475769042969</v>
      </c>
      <c r="AK123">
        <v>168.6800842285156</v>
      </c>
      <c r="AL123">
        <v>284.24783325195313</v>
      </c>
      <c r="AM123">
        <v>68.513687133789063</v>
      </c>
      <c r="AN123">
        <v>19.809999465942379</v>
      </c>
      <c r="AO123">
        <v>58.778797149658203</v>
      </c>
      <c r="AP123">
        <v>114.29848480224609</v>
      </c>
      <c r="AQ123">
        <v>58.061550140380859</v>
      </c>
      <c r="AR123">
        <v>56.225822448730469</v>
      </c>
      <c r="AS123">
        <v>58.093837738037109</v>
      </c>
      <c r="AT123">
        <v>319.498046875</v>
      </c>
      <c r="AU123">
        <v>126.51890563964839</v>
      </c>
      <c r="AV123">
        <v>199.2534484863281</v>
      </c>
      <c r="AW123">
        <v>85.968528747558594</v>
      </c>
      <c r="AX123">
        <v>273.44869995117188</v>
      </c>
      <c r="AY123">
        <v>284.94564819335938</v>
      </c>
      <c r="AZ123">
        <v>13.634744644165041</v>
      </c>
      <c r="BA123">
        <v>71.970001220703125</v>
      </c>
      <c r="BB123">
        <v>47.941524505615227</v>
      </c>
      <c r="BC123">
        <v>48.485454559326172</v>
      </c>
      <c r="BD123">
        <v>19.118631362915039</v>
      </c>
      <c r="BE123">
        <v>47.605934143066413</v>
      </c>
      <c r="BF123">
        <v>69.992568969726563</v>
      </c>
      <c r="BG123">
        <v>42.467670440673828</v>
      </c>
      <c r="BH123">
        <v>88.090690612792969</v>
      </c>
      <c r="BI123">
        <v>42.610000610351563</v>
      </c>
      <c r="BJ123">
        <v>112.76397705078119</v>
      </c>
      <c r="BK123">
        <v>55.555091857910163</v>
      </c>
      <c r="BL123">
        <v>67.287643432617188</v>
      </c>
      <c r="BM123">
        <v>30.452352523803711</v>
      </c>
      <c r="BN123">
        <v>29.518508911132809</v>
      </c>
      <c r="BO123">
        <v>481.90463256835938</v>
      </c>
      <c r="BP123">
        <v>89.423568725585938</v>
      </c>
      <c r="BQ123">
        <v>177.9056396484375</v>
      </c>
      <c r="BR123">
        <v>55.270275115966797</v>
      </c>
      <c r="BS123">
        <v>176.76988220214841</v>
      </c>
      <c r="BT123">
        <v>81.55242919921875</v>
      </c>
      <c r="BU123">
        <v>34.229251861572273</v>
      </c>
      <c r="BV123">
        <v>101.370002746582</v>
      </c>
      <c r="BW123">
        <v>65.621406555175781</v>
      </c>
      <c r="BX123">
        <v>240.0261535644531</v>
      </c>
      <c r="BY123">
        <v>39.790000915527337</v>
      </c>
      <c r="BZ123">
        <v>87.816230773925781</v>
      </c>
      <c r="CA123">
        <v>70.560165405273438</v>
      </c>
      <c r="CB123">
        <v>567.3245849609375</v>
      </c>
      <c r="CC123">
        <v>40.937610626220703</v>
      </c>
      <c r="CD123">
        <v>97.231826782226563</v>
      </c>
      <c r="CE123">
        <v>25.411741256713871</v>
      </c>
      <c r="CF123">
        <v>90.456756591796875</v>
      </c>
      <c r="CG123">
        <v>72.75</v>
      </c>
      <c r="CH123">
        <v>26.8770637512207</v>
      </c>
      <c r="CI123">
        <v>79.588623046875</v>
      </c>
      <c r="CJ123">
        <v>96.4271240234375</v>
      </c>
      <c r="CK123">
        <v>126.2509078979492</v>
      </c>
      <c r="CL123">
        <v>124.65028381347661</v>
      </c>
      <c r="CM123">
        <v>90.917510986328125</v>
      </c>
      <c r="CN123">
        <v>93.829681396484375</v>
      </c>
      <c r="CO123">
        <v>88.401191711425781</v>
      </c>
      <c r="CP123">
        <v>87.497322082519531</v>
      </c>
      <c r="CQ123">
        <v>45.331569671630859</v>
      </c>
      <c r="CR123">
        <v>133.0166320800781</v>
      </c>
      <c r="CS123">
        <v>222.8538818359375</v>
      </c>
      <c r="CT123">
        <v>81.593994140625</v>
      </c>
      <c r="CU123">
        <v>43.975517272949219</v>
      </c>
      <c r="CV123">
        <v>76.858108520507813</v>
      </c>
      <c r="CW123">
        <v>154.64045715332031</v>
      </c>
      <c r="CX123">
        <v>196.3619384765625</v>
      </c>
      <c r="CY123">
        <v>60.234962463378913</v>
      </c>
      <c r="CZ123">
        <v>133.06689453125</v>
      </c>
      <c r="DA123">
        <v>76.549545288085938</v>
      </c>
      <c r="DB123">
        <v>18013.98046875</v>
      </c>
      <c r="DC123">
        <v>16.329999923706051</v>
      </c>
      <c r="DD123">
        <v>0.48774394082622113</v>
      </c>
      <c r="DE123">
        <v>0.74676711271198137</v>
      </c>
      <c r="DF123">
        <v>1.9892492258699306</v>
      </c>
      <c r="DG123">
        <v>1.6851297801516074</v>
      </c>
      <c r="DH123">
        <v>1.2445581762675784</v>
      </c>
      <c r="DI123">
        <v>8.3585304472941824E-2</v>
      </c>
      <c r="DJ123">
        <v>2.4065734315951994</v>
      </c>
      <c r="DK123">
        <v>2.7312534970632147</v>
      </c>
      <c r="DL123">
        <v>0.39227557346139014</v>
      </c>
      <c r="DM123">
        <v>2.5252988496833471</v>
      </c>
      <c r="DN123">
        <v>0.1136430175743712</v>
      </c>
      <c r="DO123">
        <v>313.09255981445313</v>
      </c>
      <c r="DP123">
        <v>691.39370346069336</v>
      </c>
    </row>
    <row r="124" spans="1:120" x14ac:dyDescent="0.25">
      <c r="A124" s="1">
        <v>45553</v>
      </c>
      <c r="B124">
        <v>35.030220031738281</v>
      </c>
      <c r="C124">
        <v>46.180000305175781</v>
      </c>
      <c r="D124">
        <v>41.239963531494141</v>
      </c>
      <c r="E124">
        <v>33.735626220703118</v>
      </c>
      <c r="F124">
        <v>57.237739562988281</v>
      </c>
      <c r="G124">
        <v>15.39999961853027</v>
      </c>
      <c r="H124">
        <v>41.590415954589837</v>
      </c>
      <c r="I124">
        <v>26.64999961853027</v>
      </c>
      <c r="J124">
        <v>20.723628997802731</v>
      </c>
      <c r="K124">
        <v>412.59738159179688</v>
      </c>
      <c r="L124">
        <v>71.500106811523438</v>
      </c>
      <c r="M124">
        <v>35.058544158935547</v>
      </c>
      <c r="N124">
        <v>23.79409217834473</v>
      </c>
      <c r="O124">
        <v>38.606758117675781</v>
      </c>
      <c r="P124">
        <v>59.795738220214837</v>
      </c>
      <c r="Q124">
        <v>235.50999450683591</v>
      </c>
      <c r="R124">
        <v>122.8359832763672</v>
      </c>
      <c r="S124">
        <v>125.4817810058594</v>
      </c>
      <c r="T124">
        <v>147.25010681152341</v>
      </c>
      <c r="U124">
        <v>28.770170211791989</v>
      </c>
      <c r="V124">
        <v>96.728446960449219</v>
      </c>
      <c r="W124">
        <v>86.870002746582031</v>
      </c>
      <c r="X124">
        <v>57.330852508544922</v>
      </c>
      <c r="Y124">
        <v>58.644493103027337</v>
      </c>
      <c r="Z124">
        <v>61.104953765869141</v>
      </c>
      <c r="AA124">
        <v>120.88832855224609</v>
      </c>
      <c r="AB124">
        <v>90.241767883300781</v>
      </c>
      <c r="AC124">
        <v>114.28501129150391</v>
      </c>
      <c r="AD124">
        <v>42.787624359130859</v>
      </c>
      <c r="AE124">
        <v>125.30849456787109</v>
      </c>
      <c r="AF124">
        <v>193.0838623046875</v>
      </c>
      <c r="AG124">
        <v>92.562248229980483</v>
      </c>
      <c r="AH124">
        <v>185.33392333984381</v>
      </c>
      <c r="AI124">
        <v>363.8468017578125</v>
      </c>
      <c r="AJ124">
        <v>218.05628967285159</v>
      </c>
      <c r="AK124">
        <v>165.6408996582031</v>
      </c>
      <c r="AL124">
        <v>278.1903076171875</v>
      </c>
      <c r="AM124">
        <v>67.707992553710938</v>
      </c>
      <c r="AN124">
        <v>19.680000305175781</v>
      </c>
      <c r="AO124">
        <v>57.149623870849609</v>
      </c>
      <c r="AP124">
        <v>114.57579040527339</v>
      </c>
      <c r="AQ124">
        <v>56.730094909667969</v>
      </c>
      <c r="AR124">
        <v>56.166316986083977</v>
      </c>
      <c r="AS124">
        <v>56.495464324951172</v>
      </c>
      <c r="AT124">
        <v>311.63827514648438</v>
      </c>
      <c r="AU124">
        <v>125.4215774536133</v>
      </c>
      <c r="AV124">
        <v>195.45491027832031</v>
      </c>
      <c r="AW124">
        <v>84.680831909179688</v>
      </c>
      <c r="AX124">
        <v>268.53619384765619</v>
      </c>
      <c r="AY124">
        <v>277.88369750976563</v>
      </c>
      <c r="AZ124">
        <v>13.287930488586429</v>
      </c>
      <c r="BA124">
        <v>71.199996948242188</v>
      </c>
      <c r="BB124">
        <v>47.603630065917969</v>
      </c>
      <c r="BC124">
        <v>46.767036437988281</v>
      </c>
      <c r="BD124">
        <v>18.970731735229489</v>
      </c>
      <c r="BE124">
        <v>46.886447906494141</v>
      </c>
      <c r="BF124">
        <v>68.864952087402344</v>
      </c>
      <c r="BG124">
        <v>41.90875244140625</v>
      </c>
      <c r="BH124">
        <v>87.971290588378906</v>
      </c>
      <c r="BI124">
        <v>41.450000762939453</v>
      </c>
      <c r="BJ124">
        <v>111.3992538452148</v>
      </c>
      <c r="BK124">
        <v>53.246540069580078</v>
      </c>
      <c r="BL124">
        <v>65.620330810546875</v>
      </c>
      <c r="BM124">
        <v>29.988861083984379</v>
      </c>
      <c r="BN124">
        <v>28.761369705200199</v>
      </c>
      <c r="BO124">
        <v>470.02053833007813</v>
      </c>
      <c r="BP124">
        <v>87.770889282226563</v>
      </c>
      <c r="BQ124">
        <v>175.3113098144531</v>
      </c>
      <c r="BR124">
        <v>53.907665252685547</v>
      </c>
      <c r="BS124">
        <v>174.90382385253909</v>
      </c>
      <c r="BT124">
        <v>81.483802795410156</v>
      </c>
      <c r="BU124">
        <v>33.515941619873047</v>
      </c>
      <c r="BV124">
        <v>99.089996337890625</v>
      </c>
      <c r="BW124">
        <v>63.332283020019531</v>
      </c>
      <c r="BX124">
        <v>230.0404052734375</v>
      </c>
      <c r="BY124">
        <v>38.409999847412109</v>
      </c>
      <c r="BZ124">
        <v>85.582931518554688</v>
      </c>
      <c r="CA124">
        <v>70.361885070800781</v>
      </c>
      <c r="CB124">
        <v>557.80596923828125</v>
      </c>
      <c r="CC124">
        <v>41.246086120605469</v>
      </c>
      <c r="CD124">
        <v>97.555084228515625</v>
      </c>
      <c r="CE124">
        <v>24.516000747680661</v>
      </c>
      <c r="CF124">
        <v>90.020721435546875</v>
      </c>
      <c r="CG124">
        <v>70.660003662109375</v>
      </c>
      <c r="CH124">
        <v>26.99188232421875</v>
      </c>
      <c r="CI124">
        <v>79.608108520507813</v>
      </c>
      <c r="CJ124">
        <v>96.407478332519517</v>
      </c>
      <c r="CK124">
        <v>124.9200820922852</v>
      </c>
      <c r="CL124">
        <v>121.30938720703119</v>
      </c>
      <c r="CM124">
        <v>89.737937927246094</v>
      </c>
      <c r="CN124">
        <v>92.433235168457045</v>
      </c>
      <c r="CO124">
        <v>87.217864990234375</v>
      </c>
      <c r="CP124">
        <v>86.464584350585938</v>
      </c>
      <c r="CQ124">
        <v>44.835487365722663</v>
      </c>
      <c r="CR124">
        <v>130.76530456542969</v>
      </c>
      <c r="CS124">
        <v>216.4259948730469</v>
      </c>
      <c r="CT124">
        <v>82.077735900878906</v>
      </c>
      <c r="CU124">
        <v>44.083587646484382</v>
      </c>
      <c r="CV124">
        <v>77.311264038085938</v>
      </c>
      <c r="CW124">
        <v>154.08506774902341</v>
      </c>
      <c r="CX124">
        <v>191.9892578125</v>
      </c>
      <c r="CY124">
        <v>58.260696411132813</v>
      </c>
      <c r="CZ124">
        <v>130.94483947753909</v>
      </c>
      <c r="DA124">
        <v>75.657241821289063</v>
      </c>
      <c r="DB124">
        <v>17573.30078125</v>
      </c>
      <c r="DC124">
        <v>18.229999542236332</v>
      </c>
      <c r="DD124">
        <v>0.47938883718783648</v>
      </c>
      <c r="DE124">
        <v>0.74648867234771688</v>
      </c>
      <c r="DF124">
        <v>1.9631959179466165</v>
      </c>
      <c r="DG124">
        <v>1.6794783667030788</v>
      </c>
      <c r="DH124">
        <v>1.2163251657120602</v>
      </c>
      <c r="DI124">
        <v>8.2788644890691016E-2</v>
      </c>
      <c r="DJ124">
        <v>2.3391149342174304</v>
      </c>
      <c r="DK124">
        <v>2.6368416781673112</v>
      </c>
      <c r="DL124">
        <v>0.39091781317905405</v>
      </c>
      <c r="DM124">
        <v>2.4847261649355561</v>
      </c>
      <c r="DN124">
        <v>0.11315867793354616</v>
      </c>
      <c r="DO124">
        <v>313.47406768798828</v>
      </c>
      <c r="DP124">
        <v>676.44927978515625</v>
      </c>
    </row>
    <row r="125" spans="1:120" x14ac:dyDescent="0.25">
      <c r="A125" s="1">
        <v>45552</v>
      </c>
      <c r="B125">
        <v>35.150184631347663</v>
      </c>
      <c r="C125">
        <v>46.060001373291023</v>
      </c>
      <c r="D125">
        <v>41.346931457519531</v>
      </c>
      <c r="E125">
        <v>33.707275390625</v>
      </c>
      <c r="F125">
        <v>57.776962280273438</v>
      </c>
      <c r="G125">
        <v>15.64999961853027</v>
      </c>
      <c r="H125">
        <v>41.373386383056641</v>
      </c>
      <c r="I125">
        <v>26.79999923706055</v>
      </c>
      <c r="J125">
        <v>20.856533050537109</v>
      </c>
      <c r="K125">
        <v>413.65814208984381</v>
      </c>
      <c r="L125">
        <v>72.246871948242188</v>
      </c>
      <c r="M125">
        <v>35.504489898681641</v>
      </c>
      <c r="N125">
        <v>23.774362564086911</v>
      </c>
      <c r="O125">
        <v>39.031768798828118</v>
      </c>
      <c r="P125">
        <v>60.120021820068359</v>
      </c>
      <c r="Q125">
        <v>237.3399963378906</v>
      </c>
      <c r="R125">
        <v>122.9056930541992</v>
      </c>
      <c r="S125">
        <v>125.9391708374023</v>
      </c>
      <c r="T125">
        <v>147.55952453613281</v>
      </c>
      <c r="U125">
        <v>29.077329635620121</v>
      </c>
      <c r="V125">
        <v>97.150573730468764</v>
      </c>
      <c r="W125">
        <v>87.620002746582031</v>
      </c>
      <c r="X125">
        <v>57.161731719970703</v>
      </c>
      <c r="Y125">
        <v>59.073139190673828</v>
      </c>
      <c r="Z125">
        <v>61.045421600341797</v>
      </c>
      <c r="AA125">
        <v>120.7993087768555</v>
      </c>
      <c r="AB125">
        <v>90.291526794433594</v>
      </c>
      <c r="AC125">
        <v>114.1370468139648</v>
      </c>
      <c r="AD125">
        <v>42.687702178955078</v>
      </c>
      <c r="AE125">
        <v>125.47816467285161</v>
      </c>
      <c r="AF125">
        <v>193.54862976074219</v>
      </c>
      <c r="AG125">
        <v>92.881355285644517</v>
      </c>
      <c r="AH125">
        <v>185.67036437988281</v>
      </c>
      <c r="AI125">
        <v>365.10360717773438</v>
      </c>
      <c r="AJ125">
        <v>218.01655578613281</v>
      </c>
      <c r="AK125">
        <v>165.42311096191409</v>
      </c>
      <c r="AL125">
        <v>278.1903076171875</v>
      </c>
      <c r="AM125">
        <v>67.519004821777344</v>
      </c>
      <c r="AN125">
        <v>19.659999847412109</v>
      </c>
      <c r="AO125">
        <v>57.090377807617188</v>
      </c>
      <c r="AP125">
        <v>114.82337951660161</v>
      </c>
      <c r="AQ125">
        <v>56.335586547851563</v>
      </c>
      <c r="AR125">
        <v>56.156398773193359</v>
      </c>
      <c r="AS125">
        <v>56.248802185058587</v>
      </c>
      <c r="AT125">
        <v>313.14443969726563</v>
      </c>
      <c r="AU125">
        <v>125.718147277832</v>
      </c>
      <c r="AV125">
        <v>196.07142639160159</v>
      </c>
      <c r="AW125">
        <v>85.195915222167969</v>
      </c>
      <c r="AX125">
        <v>269.22238159179688</v>
      </c>
      <c r="AY125">
        <v>279.84262084960938</v>
      </c>
      <c r="AZ125">
        <v>13.37711143493652</v>
      </c>
      <c r="BA125">
        <v>71.169998168945313</v>
      </c>
      <c r="BB125">
        <v>47.693073272705078</v>
      </c>
      <c r="BC125">
        <v>46.841865539550781</v>
      </c>
      <c r="BD125">
        <v>19.266532897949219</v>
      </c>
      <c r="BE125">
        <v>46.896446228027337</v>
      </c>
      <c r="BF125">
        <v>69.124397277832031</v>
      </c>
      <c r="BG125">
        <v>41.818923950195313</v>
      </c>
      <c r="BH125">
        <v>87.861831665039063</v>
      </c>
      <c r="BI125">
        <v>41.479999542236328</v>
      </c>
      <c r="BJ125">
        <v>111.5486755371094</v>
      </c>
      <c r="BK125">
        <v>53.816181182861328</v>
      </c>
      <c r="BL125">
        <v>65.893333435058594</v>
      </c>
      <c r="BM125">
        <v>29.860662460327148</v>
      </c>
      <c r="BN125">
        <v>29.007194519042969</v>
      </c>
      <c r="BO125">
        <v>472.06436157226563</v>
      </c>
      <c r="BP125">
        <v>88.119354248046875</v>
      </c>
      <c r="BQ125">
        <v>176.07670593261719</v>
      </c>
      <c r="BR125">
        <v>54.076747894287109</v>
      </c>
      <c r="BS125">
        <v>175.23136901855469</v>
      </c>
      <c r="BT125">
        <v>81.513214111328125</v>
      </c>
      <c r="BU125">
        <v>34.082683563232422</v>
      </c>
      <c r="BV125">
        <v>99.330001831054673</v>
      </c>
      <c r="BW125">
        <v>63.264675140380859</v>
      </c>
      <c r="BX125">
        <v>232.68867492675781</v>
      </c>
      <c r="BY125">
        <v>38.619998931884773</v>
      </c>
      <c r="BZ125">
        <v>85.911941528320313</v>
      </c>
      <c r="CA125">
        <v>70.867515563964844</v>
      </c>
      <c r="CB125">
        <v>559.4652099609375</v>
      </c>
      <c r="CC125">
        <v>41.256034851074219</v>
      </c>
      <c r="CD125">
        <v>98.779541015625</v>
      </c>
      <c r="CE125">
        <v>24.603628158569339</v>
      </c>
      <c r="CF125">
        <v>90.4666748046875</v>
      </c>
      <c r="CG125">
        <v>71.720001220703125</v>
      </c>
      <c r="CH125">
        <v>26.963178634643551</v>
      </c>
      <c r="CI125">
        <v>80.11492919921875</v>
      </c>
      <c r="CJ125">
        <v>96.525329589843764</v>
      </c>
      <c r="CK125">
        <v>125.23553466796881</v>
      </c>
      <c r="CL125">
        <v>121.5387649536133</v>
      </c>
      <c r="CM125">
        <v>89.847900390625</v>
      </c>
      <c r="CN125">
        <v>92.829391479492202</v>
      </c>
      <c r="CO125">
        <v>87.287467956542969</v>
      </c>
      <c r="CP125">
        <v>86.297378540039063</v>
      </c>
      <c r="CQ125">
        <v>44.974395751953118</v>
      </c>
      <c r="CR125">
        <v>130.87440490722659</v>
      </c>
      <c r="CS125">
        <v>218.41914367675781</v>
      </c>
      <c r="CT125">
        <v>82.393646240234375</v>
      </c>
      <c r="CU125">
        <v>44.211311340332031</v>
      </c>
      <c r="CV125">
        <v>77.902328491210938</v>
      </c>
      <c r="CW125">
        <v>154.3429260253906</v>
      </c>
      <c r="CX125">
        <v>192.3677673339844</v>
      </c>
      <c r="CY125">
        <v>58.490028381347663</v>
      </c>
      <c r="CZ125">
        <v>130.47108459472659</v>
      </c>
      <c r="DA125">
        <v>75.607673645019531</v>
      </c>
      <c r="DB125">
        <v>17628.060546875</v>
      </c>
      <c r="DC125">
        <v>17.610000610351559</v>
      </c>
      <c r="DD125">
        <v>0.47988640064494953</v>
      </c>
      <c r="DE125">
        <v>0.74745069080836468</v>
      </c>
      <c r="DF125">
        <v>1.9664075545773689</v>
      </c>
      <c r="DG125">
        <v>1.6816894930795745</v>
      </c>
      <c r="DH125">
        <v>1.2122894508807269</v>
      </c>
      <c r="DI125">
        <v>8.2328624824601668E-2</v>
      </c>
      <c r="DJ125">
        <v>2.3347403120514842</v>
      </c>
      <c r="DK125">
        <v>2.6509221723227929</v>
      </c>
      <c r="DL125">
        <v>0.38968742274672447</v>
      </c>
      <c r="DM125">
        <v>2.4908451681619925</v>
      </c>
      <c r="DN125">
        <v>0.1129181749834805</v>
      </c>
      <c r="DO125">
        <v>314.63890075683594</v>
      </c>
      <c r="DP125">
        <v>679.46510314941406</v>
      </c>
    </row>
    <row r="126" spans="1:120" x14ac:dyDescent="0.25">
      <c r="A126" s="1">
        <v>45551</v>
      </c>
      <c r="B126">
        <v>35.190174102783203</v>
      </c>
      <c r="C126">
        <v>45.689998626708977</v>
      </c>
      <c r="D126">
        <v>41.006584167480469</v>
      </c>
      <c r="E126">
        <v>33.442684173583977</v>
      </c>
      <c r="F126">
        <v>58.166400909423828</v>
      </c>
      <c r="G126">
        <v>15.85000038146973</v>
      </c>
      <c r="H126">
        <v>41.235279083251953</v>
      </c>
      <c r="I126">
        <v>26.64999961853027</v>
      </c>
      <c r="J126">
        <v>20.71413612365723</v>
      </c>
      <c r="K126">
        <v>413.77713012695313</v>
      </c>
      <c r="L126">
        <v>71.768943786621094</v>
      </c>
      <c r="M126">
        <v>35.825016021728523</v>
      </c>
      <c r="N126">
        <v>23.399496078491211</v>
      </c>
      <c r="O126">
        <v>39.4271240234375</v>
      </c>
      <c r="P126">
        <v>59.952964782714837</v>
      </c>
      <c r="Q126">
        <v>238.6600036621094</v>
      </c>
      <c r="R126">
        <v>122.0891189575195</v>
      </c>
      <c r="S126">
        <v>125.8894577026367</v>
      </c>
      <c r="T126">
        <v>147.81904602050781</v>
      </c>
      <c r="U126">
        <v>28.86893463134766</v>
      </c>
      <c r="V126">
        <v>97.327285766601563</v>
      </c>
      <c r="W126">
        <v>88.019996643066406</v>
      </c>
      <c r="X126">
        <v>57.937686920166023</v>
      </c>
      <c r="Y126">
        <v>59.581531524658203</v>
      </c>
      <c r="Z126">
        <v>60.737865447998047</v>
      </c>
      <c r="AA126">
        <v>120.1662292480469</v>
      </c>
      <c r="AB126">
        <v>89.78387451171875</v>
      </c>
      <c r="AC126">
        <v>113.259147644043</v>
      </c>
      <c r="AD126">
        <v>42.467864990234382</v>
      </c>
      <c r="AE126">
        <v>124.4701843261719</v>
      </c>
      <c r="AF126">
        <v>193.63763427734381</v>
      </c>
      <c r="AG126">
        <v>92.8514404296875</v>
      </c>
      <c r="AH126">
        <v>185.65057373046881</v>
      </c>
      <c r="AI126">
        <v>364.714599609375</v>
      </c>
      <c r="AJ126">
        <v>216.22798156738281</v>
      </c>
      <c r="AK126">
        <v>164.20542907714841</v>
      </c>
      <c r="AL126">
        <v>276.15121459960938</v>
      </c>
      <c r="AM126">
        <v>66.703361511230469</v>
      </c>
      <c r="AN126">
        <v>19.309999465942379</v>
      </c>
      <c r="AO126">
        <v>56.695423126220703</v>
      </c>
      <c r="AP126">
        <v>114.734245300293</v>
      </c>
      <c r="AQ126">
        <v>55.881900787353523</v>
      </c>
      <c r="AR126">
        <v>56.067134857177727</v>
      </c>
      <c r="AS126">
        <v>55.785079956054688</v>
      </c>
      <c r="AT126">
        <v>312.96484375</v>
      </c>
      <c r="AU126">
        <v>125.8861999511719</v>
      </c>
      <c r="AV126">
        <v>196.1907653808594</v>
      </c>
      <c r="AW126">
        <v>85.433647155761719</v>
      </c>
      <c r="AX126">
        <v>269.20245361328119</v>
      </c>
      <c r="AY126">
        <v>271.42901611328119</v>
      </c>
      <c r="AZ126">
        <v>13.21856784820557</v>
      </c>
      <c r="BA126">
        <v>71.220001220703125</v>
      </c>
      <c r="BB126">
        <v>47.643379211425781</v>
      </c>
      <c r="BC126">
        <v>46.477302551269531</v>
      </c>
      <c r="BD126">
        <v>18.83268928527832</v>
      </c>
      <c r="BE126">
        <v>46.506725311279297</v>
      </c>
      <c r="BF126">
        <v>68.695304870605469</v>
      </c>
      <c r="BG126">
        <v>41.90875244140625</v>
      </c>
      <c r="BH126">
        <v>87.603118896484375</v>
      </c>
      <c r="BI126">
        <v>41.200000762939453</v>
      </c>
      <c r="BJ126">
        <v>111.7180252075195</v>
      </c>
      <c r="BK126">
        <v>53.406440734863281</v>
      </c>
      <c r="BL126">
        <v>65.454559326171875</v>
      </c>
      <c r="BM126">
        <v>29.27883338928223</v>
      </c>
      <c r="BN126">
        <v>28.240224838256839</v>
      </c>
      <c r="BO126">
        <v>471.81509399414063</v>
      </c>
      <c r="BP126">
        <v>88.159172058105469</v>
      </c>
      <c r="BQ126">
        <v>176.0965881347656</v>
      </c>
      <c r="BR126">
        <v>53.907665252685547</v>
      </c>
      <c r="BS126">
        <v>174.9732971191406</v>
      </c>
      <c r="BT126">
        <v>81.572044372558594</v>
      </c>
      <c r="BU126">
        <v>34.385597229003913</v>
      </c>
      <c r="BV126">
        <v>99.360000610351563</v>
      </c>
      <c r="BW126">
        <v>62.8590087890625</v>
      </c>
      <c r="BX126">
        <v>232.76832580566409</v>
      </c>
      <c r="BY126">
        <v>38.299999237060547</v>
      </c>
      <c r="BZ126">
        <v>85.323715209960938</v>
      </c>
      <c r="CA126">
        <v>71.145118713378906</v>
      </c>
      <c r="CB126">
        <v>559.2366943359375</v>
      </c>
      <c r="CC126">
        <v>40.370414733886719</v>
      </c>
      <c r="CD126">
        <v>99.259536743164063</v>
      </c>
      <c r="CE126">
        <v>24.934661865234379</v>
      </c>
      <c r="CF126">
        <v>90.991889953613281</v>
      </c>
      <c r="CG126">
        <v>70.879997253417969</v>
      </c>
      <c r="CH126">
        <v>26.8770637512207</v>
      </c>
      <c r="CI126">
        <v>80.105186462402344</v>
      </c>
      <c r="CJ126">
        <v>97.203010559082045</v>
      </c>
      <c r="CK126">
        <v>125.1468048095703</v>
      </c>
      <c r="CL126">
        <v>120.1325988769531</v>
      </c>
      <c r="CM126">
        <v>90.177780151367202</v>
      </c>
      <c r="CN126">
        <v>92.651123046875</v>
      </c>
      <c r="CO126">
        <v>87.287467956542969</v>
      </c>
      <c r="CP126">
        <v>85.146621704101563</v>
      </c>
      <c r="CQ126">
        <v>44.736278533935547</v>
      </c>
      <c r="CR126">
        <v>130.16032409667969</v>
      </c>
      <c r="CS126">
        <v>218.84767150878909</v>
      </c>
      <c r="CT126">
        <v>83.183425903320313</v>
      </c>
      <c r="CU126">
        <v>44.56500244140625</v>
      </c>
      <c r="CV126">
        <v>77.961433410644531</v>
      </c>
      <c r="CW126">
        <v>155.94963073730469</v>
      </c>
      <c r="CX126">
        <v>191.39161682128909</v>
      </c>
      <c r="CY126">
        <v>58.440174102783203</v>
      </c>
      <c r="CZ126">
        <v>128.17138671875</v>
      </c>
      <c r="DA126">
        <v>74.992973327636719</v>
      </c>
      <c r="DB126">
        <v>17592.130859375</v>
      </c>
      <c r="DC126">
        <v>17.139999389648441</v>
      </c>
      <c r="DD126">
        <v>0.47951133454098083</v>
      </c>
      <c r="DE126">
        <v>0.74716395008440384</v>
      </c>
      <c r="DF126">
        <v>1.9645218017956405</v>
      </c>
      <c r="DG126">
        <v>1.6817422916623885</v>
      </c>
      <c r="DH126">
        <v>1.1992912058197991</v>
      </c>
      <c r="DI126">
        <v>8.170064498532828E-2</v>
      </c>
      <c r="DJ126">
        <v>2.3008383550316074</v>
      </c>
      <c r="DK126">
        <v>2.6309047641671328</v>
      </c>
      <c r="DL126">
        <v>0.38664841516549897</v>
      </c>
      <c r="DM126">
        <v>2.4860933436023265</v>
      </c>
      <c r="DN126">
        <v>0.11166512699907968</v>
      </c>
      <c r="DO126">
        <v>317.09449005126953</v>
      </c>
      <c r="DP126">
        <v>677.78701400756836</v>
      </c>
    </row>
    <row r="127" spans="1:120" x14ac:dyDescent="0.25">
      <c r="A127" s="1">
        <v>45548</v>
      </c>
      <c r="B127">
        <v>35.080204010009773</v>
      </c>
      <c r="C127">
        <v>45.759998321533203</v>
      </c>
      <c r="D127">
        <v>40.695411682128913</v>
      </c>
      <c r="E127">
        <v>33.678928375244141</v>
      </c>
      <c r="F127">
        <v>57.886806488037109</v>
      </c>
      <c r="G127">
        <v>16.110000610351559</v>
      </c>
      <c r="H127">
        <v>40.791358947753913</v>
      </c>
      <c r="I127">
        <v>26.39999961853027</v>
      </c>
      <c r="J127">
        <v>20.562246322631839</v>
      </c>
      <c r="K127">
        <v>411.35821533203119</v>
      </c>
      <c r="L127">
        <v>71.390579223632813</v>
      </c>
      <c r="M127">
        <v>35.671718597412109</v>
      </c>
      <c r="N127">
        <v>23.1232795715332</v>
      </c>
      <c r="O127">
        <v>39.624805450439453</v>
      </c>
      <c r="P127">
        <v>59.491111755371087</v>
      </c>
      <c r="Q127">
        <v>238.67999267578119</v>
      </c>
      <c r="R127">
        <v>121.2526168823242</v>
      </c>
      <c r="S127">
        <v>124.3383407592773</v>
      </c>
      <c r="T127">
        <v>147.53955078125</v>
      </c>
      <c r="U127">
        <v>28.928195953369141</v>
      </c>
      <c r="V127">
        <v>97.072044372558594</v>
      </c>
      <c r="W127">
        <v>87.330001831054688</v>
      </c>
      <c r="X127">
        <v>57.828258514404297</v>
      </c>
      <c r="Y127">
        <v>59.232631683349609</v>
      </c>
      <c r="Z127">
        <v>60.331092834472663</v>
      </c>
      <c r="AA127">
        <v>119.2957382202148</v>
      </c>
      <c r="AB127">
        <v>89.126922607421875</v>
      </c>
      <c r="AC127">
        <v>112.7955322265625</v>
      </c>
      <c r="AD127">
        <v>42.337963104248047</v>
      </c>
      <c r="AE127">
        <v>123.7216873168945</v>
      </c>
      <c r="AF127">
        <v>192.09501647949219</v>
      </c>
      <c r="AG127">
        <v>93.140640258789063</v>
      </c>
      <c r="AH127">
        <v>184.2256774902344</v>
      </c>
      <c r="AI127">
        <v>365.96148681640619</v>
      </c>
      <c r="AJ127">
        <v>215.45292663574219</v>
      </c>
      <c r="AK127">
        <v>163.18577575683591</v>
      </c>
      <c r="AL127">
        <v>275.75335693359381</v>
      </c>
      <c r="AM127">
        <v>66.454696655273438</v>
      </c>
      <c r="AN127">
        <v>19.280000686645511</v>
      </c>
      <c r="AO127">
        <v>55.885768890380859</v>
      </c>
      <c r="AP127">
        <v>113.3477249145508</v>
      </c>
      <c r="AQ127">
        <v>55.201381683349609</v>
      </c>
      <c r="AR127">
        <v>55.462127685546882</v>
      </c>
      <c r="AS127">
        <v>55.074695587158203</v>
      </c>
      <c r="AT127">
        <v>314.15179443359381</v>
      </c>
      <c r="AU127">
        <v>124.8284225463867</v>
      </c>
      <c r="AV127">
        <v>195.65379333496091</v>
      </c>
      <c r="AW127">
        <v>85.16619873046875</v>
      </c>
      <c r="AX127">
        <v>269.3814697265625</v>
      </c>
      <c r="AY127">
        <v>265.66000366210938</v>
      </c>
      <c r="AZ127">
        <v>13.169023513793951</v>
      </c>
      <c r="BA127">
        <v>71.129997253417969</v>
      </c>
      <c r="BB127">
        <v>47.335296630859382</v>
      </c>
      <c r="BC127">
        <v>46.969646453857422</v>
      </c>
      <c r="BD127">
        <v>18.9411506652832</v>
      </c>
      <c r="BE127">
        <v>46.107009887695313</v>
      </c>
      <c r="BF127">
        <v>67.986793518066406</v>
      </c>
      <c r="BG127">
        <v>41.449642181396477</v>
      </c>
      <c r="BH127">
        <v>86.807090759277344</v>
      </c>
      <c r="BI127">
        <v>41.270000457763672</v>
      </c>
      <c r="BJ127">
        <v>111.3096008300781</v>
      </c>
      <c r="BK127">
        <v>54.625675201416023</v>
      </c>
      <c r="BL127">
        <v>64.440513610839844</v>
      </c>
      <c r="BM127">
        <v>28.973125457763668</v>
      </c>
      <c r="BN127">
        <v>27.61091423034668</v>
      </c>
      <c r="BO127">
        <v>473.90878295898438</v>
      </c>
      <c r="BP127">
        <v>88.059608459472656</v>
      </c>
      <c r="BQ127">
        <v>175.75862121582031</v>
      </c>
      <c r="BR127">
        <v>53.678905487060547</v>
      </c>
      <c r="BS127">
        <v>173.71270751953119</v>
      </c>
      <c r="BT127">
        <v>81.523017883300781</v>
      </c>
      <c r="BU127">
        <v>34.395370483398438</v>
      </c>
      <c r="BV127">
        <v>98.430000305175781</v>
      </c>
      <c r="BW127">
        <v>62.772075653076172</v>
      </c>
      <c r="BX127">
        <v>235.86460876464841</v>
      </c>
      <c r="BY127">
        <v>38.189998626708977</v>
      </c>
      <c r="BZ127">
        <v>85.094398498535156</v>
      </c>
      <c r="CA127">
        <v>70.619651794433594</v>
      </c>
      <c r="CB127">
        <v>558.4119873046875</v>
      </c>
      <c r="CC127">
        <v>40.380367279052727</v>
      </c>
      <c r="CD127">
        <v>98.358337402343764</v>
      </c>
      <c r="CE127">
        <v>24.759408950805661</v>
      </c>
      <c r="CF127">
        <v>90.51621246337892</v>
      </c>
      <c r="CG127">
        <v>69.839996337890625</v>
      </c>
      <c r="CH127">
        <v>26.963178634643551</v>
      </c>
      <c r="CI127">
        <v>79.530143737792969</v>
      </c>
      <c r="CJ127">
        <v>96.87890625</v>
      </c>
      <c r="CK127">
        <v>124.2300109863281</v>
      </c>
      <c r="CL127">
        <v>119.2051162719727</v>
      </c>
      <c r="CM127">
        <v>89.747932434082031</v>
      </c>
      <c r="CN127">
        <v>91.799377441406236</v>
      </c>
      <c r="CO127">
        <v>86.382575988769531</v>
      </c>
      <c r="CP127">
        <v>84.182731628417969</v>
      </c>
      <c r="CQ127">
        <v>44.160823822021477</v>
      </c>
      <c r="CR127">
        <v>129.49583435058591</v>
      </c>
      <c r="CS127">
        <v>219.68479919433591</v>
      </c>
      <c r="CT127">
        <v>82.857643127441406</v>
      </c>
      <c r="CU127">
        <v>44.417629241943359</v>
      </c>
      <c r="CV127">
        <v>77.370376586914063</v>
      </c>
      <c r="CW127">
        <v>154.87849426269531</v>
      </c>
      <c r="CX127">
        <v>191.72032165527341</v>
      </c>
      <c r="CY127">
        <v>58.480060577392578</v>
      </c>
      <c r="CZ127">
        <v>126.87841796875</v>
      </c>
      <c r="DA127">
        <v>74.874000549316406</v>
      </c>
      <c r="DB127">
        <v>17683.98046875</v>
      </c>
      <c r="DC127">
        <v>16.559999465942379</v>
      </c>
      <c r="DD127">
        <v>0.48486755130751991</v>
      </c>
      <c r="DE127">
        <v>0.74710902448918515</v>
      </c>
      <c r="DF127">
        <v>1.986484684447994</v>
      </c>
      <c r="DG127">
        <v>1.6898124585594734</v>
      </c>
      <c r="DH127">
        <v>1.2049676872697705</v>
      </c>
      <c r="DI127">
        <v>8.1946661894571907E-2</v>
      </c>
      <c r="DJ127">
        <v>2.3138519805637348</v>
      </c>
      <c r="DK127">
        <v>2.6513522579497444</v>
      </c>
      <c r="DL127">
        <v>0.38583148559485375</v>
      </c>
      <c r="DM127">
        <v>2.5166687844417313</v>
      </c>
      <c r="DN127">
        <v>0.11060834769838282</v>
      </c>
      <c r="DO127">
        <v>315.10651397705078</v>
      </c>
      <c r="DP127">
        <v>676.86115646362293</v>
      </c>
    </row>
    <row r="128" spans="1:120" x14ac:dyDescent="0.25">
      <c r="A128" s="1">
        <v>45547</v>
      </c>
      <c r="B128">
        <v>35.000225067138672</v>
      </c>
      <c r="C128">
        <v>44.979999542236328</v>
      </c>
      <c r="D128">
        <v>40.335620880126953</v>
      </c>
      <c r="E128">
        <v>33.074146270751953</v>
      </c>
      <c r="F128">
        <v>57.447433471679688</v>
      </c>
      <c r="G128">
        <v>15.451999664306641</v>
      </c>
      <c r="H128">
        <v>40.347438812255859</v>
      </c>
      <c r="I128">
        <v>26.319999694824219</v>
      </c>
      <c r="J128">
        <v>20.524272918701168</v>
      </c>
      <c r="K128">
        <v>408.413818359375</v>
      </c>
      <c r="L128">
        <v>70.753341674804688</v>
      </c>
      <c r="M128">
        <v>35.116279602050781</v>
      </c>
      <c r="N128">
        <v>22.925983428955082</v>
      </c>
      <c r="O128">
        <v>38.755016326904297</v>
      </c>
      <c r="P128">
        <v>58.980117797851563</v>
      </c>
      <c r="Q128">
        <v>236.33000183105469</v>
      </c>
      <c r="R128">
        <v>120.26673889160161</v>
      </c>
      <c r="S128">
        <v>123.5727157592773</v>
      </c>
      <c r="T128">
        <v>145.29368591308591</v>
      </c>
      <c r="U128">
        <v>28.61214637756348</v>
      </c>
      <c r="V128">
        <v>96.885520935058594</v>
      </c>
      <c r="W128">
        <v>87.589996337890625</v>
      </c>
      <c r="X128">
        <v>57.241321563720703</v>
      </c>
      <c r="Y128">
        <v>59.292446136474609</v>
      </c>
      <c r="Z128">
        <v>59.269519805908203</v>
      </c>
      <c r="AA128">
        <v>117.08985900878911</v>
      </c>
      <c r="AB128">
        <v>87.693572998046875</v>
      </c>
      <c r="AC128">
        <v>109.93495941162109</v>
      </c>
      <c r="AD128">
        <v>41.799369812011719</v>
      </c>
      <c r="AE128">
        <v>120.1388702392578</v>
      </c>
      <c r="AF128">
        <v>190.94793701171881</v>
      </c>
      <c r="AG128">
        <v>92.66196441650392</v>
      </c>
      <c r="AH128">
        <v>182.7315368652344</v>
      </c>
      <c r="AI128">
        <v>364.25579833984381</v>
      </c>
      <c r="AJ128">
        <v>210.2660827636719</v>
      </c>
      <c r="AK128">
        <v>159.11701965332031</v>
      </c>
      <c r="AL128">
        <v>269.07907104492188</v>
      </c>
      <c r="AM128">
        <v>65.529647827148438</v>
      </c>
      <c r="AN128">
        <v>19.190000534057621</v>
      </c>
      <c r="AO128">
        <v>55.34271240234375</v>
      </c>
      <c r="AP128">
        <v>112.22861480712891</v>
      </c>
      <c r="AQ128">
        <v>53.633213043212891</v>
      </c>
      <c r="AR128">
        <v>54.837287902832031</v>
      </c>
      <c r="AS128">
        <v>53.634189605712891</v>
      </c>
      <c r="AT128">
        <v>313.244140625</v>
      </c>
      <c r="AU128">
        <v>124.0968704223633</v>
      </c>
      <c r="AV128">
        <v>194.06278991699219</v>
      </c>
      <c r="AW128">
        <v>84.542160034179688</v>
      </c>
      <c r="AX128">
        <v>268.33731079101563</v>
      </c>
      <c r="AY128">
        <v>265.2584228515625</v>
      </c>
      <c r="AZ128">
        <v>13.01047897338867</v>
      </c>
      <c r="BA128">
        <v>69.930000305175781</v>
      </c>
      <c r="BB128">
        <v>46.868209838867188</v>
      </c>
      <c r="BC128">
        <v>46.981838226318359</v>
      </c>
      <c r="BD128">
        <v>18.64534950256348</v>
      </c>
      <c r="BE128">
        <v>45.407508850097663</v>
      </c>
      <c r="BF128">
        <v>67.24835205078125</v>
      </c>
      <c r="BG128">
        <v>41.180164337158203</v>
      </c>
      <c r="BH128">
        <v>85.961311340332031</v>
      </c>
      <c r="BI128">
        <v>41.099998474121087</v>
      </c>
      <c r="BJ128">
        <v>110.6521453857422</v>
      </c>
      <c r="BK128">
        <v>53.396450042724609</v>
      </c>
      <c r="BL128">
        <v>63.650737762451172</v>
      </c>
      <c r="BM128">
        <v>28.637836456298832</v>
      </c>
      <c r="BN128">
        <v>27.4732551574707</v>
      </c>
      <c r="BO128">
        <v>471.795166015625</v>
      </c>
      <c r="BP128">
        <v>87.432395935058594</v>
      </c>
      <c r="BQ128">
        <v>175.003173828125</v>
      </c>
      <c r="BR128">
        <v>53.320846557617188</v>
      </c>
      <c r="BS128">
        <v>172.0650329589844</v>
      </c>
      <c r="BT128">
        <v>81.405364990234375</v>
      </c>
      <c r="BU128">
        <v>32.763542175292969</v>
      </c>
      <c r="BV128">
        <v>97.720001220703125</v>
      </c>
      <c r="BW128">
        <v>61.506786346435547</v>
      </c>
      <c r="BX128">
        <v>232.86787414550781</v>
      </c>
      <c r="BY128">
        <v>37.930000305175781</v>
      </c>
      <c r="BZ128">
        <v>83.638771057128906</v>
      </c>
      <c r="CA128">
        <v>70.213165283203125</v>
      </c>
      <c r="CB128">
        <v>555.5107421875</v>
      </c>
      <c r="CC128">
        <v>39.843021392822273</v>
      </c>
      <c r="CD128">
        <v>98.09384918212892</v>
      </c>
      <c r="CE128">
        <v>25.129386901855469</v>
      </c>
      <c r="CF128">
        <v>89.95135498046875</v>
      </c>
      <c r="CG128">
        <v>69.889999389648438</v>
      </c>
      <c r="CH128">
        <v>27.001449584960941</v>
      </c>
      <c r="CI128">
        <v>79.21826171875</v>
      </c>
      <c r="CJ128">
        <v>95.877120971679673</v>
      </c>
      <c r="CK128">
        <v>123.0963592529297</v>
      </c>
      <c r="CL128">
        <v>115.3955078125</v>
      </c>
      <c r="CM128">
        <v>88.588356018066406</v>
      </c>
      <c r="CN128">
        <v>90.977355957031236</v>
      </c>
      <c r="CO128">
        <v>85.557228088378906</v>
      </c>
      <c r="CP128">
        <v>83.710624694824219</v>
      </c>
      <c r="CQ128">
        <v>44.031845092773438</v>
      </c>
      <c r="CR128">
        <v>128.19659423828119</v>
      </c>
      <c r="CS128">
        <v>218.58854675292969</v>
      </c>
      <c r="CT128">
        <v>82.275177001953125</v>
      </c>
      <c r="CU128">
        <v>44.103240966796882</v>
      </c>
      <c r="CV128">
        <v>76.296600341796875</v>
      </c>
      <c r="CW128">
        <v>154.56111145019531</v>
      </c>
      <c r="CX128">
        <v>190.4254455566406</v>
      </c>
      <c r="CY128">
        <v>57.024288177490227</v>
      </c>
      <c r="CZ128">
        <v>125.59532165527339</v>
      </c>
      <c r="DA128">
        <v>72.772140502929688</v>
      </c>
      <c r="DB128">
        <v>17569.6796875</v>
      </c>
      <c r="DC128">
        <v>17.069999694824219</v>
      </c>
      <c r="DD128">
        <v>0.48527345132205896</v>
      </c>
      <c r="DE128">
        <v>0.74894251082379681</v>
      </c>
      <c r="DF128">
        <v>1.9933931744277105</v>
      </c>
      <c r="DG128">
        <v>1.6910766153814583</v>
      </c>
      <c r="DH128">
        <v>1.1912120856505175</v>
      </c>
      <c r="DI128">
        <v>8.0970530587965397E-2</v>
      </c>
      <c r="DJ128">
        <v>2.3144945109278843</v>
      </c>
      <c r="DK128">
        <v>2.6567982557818213</v>
      </c>
      <c r="DL128">
        <v>0.37850948108704868</v>
      </c>
      <c r="DM128">
        <v>2.5241904937560036</v>
      </c>
      <c r="DN128">
        <v>0.11136969276393273</v>
      </c>
      <c r="DO128">
        <v>313.13288879394531</v>
      </c>
      <c r="DP128">
        <v>672.21978759765625</v>
      </c>
    </row>
    <row r="129" spans="1:120" x14ac:dyDescent="0.25">
      <c r="A129" s="1">
        <v>45546</v>
      </c>
      <c r="B129">
        <v>34.650325775146477</v>
      </c>
      <c r="C129">
        <v>44.229999542236328</v>
      </c>
      <c r="D129">
        <v>40.034172058105469</v>
      </c>
      <c r="E129">
        <v>32.592208862304688</v>
      </c>
      <c r="F129">
        <v>56.768409729003913</v>
      </c>
      <c r="G129">
        <v>15.21199989318848</v>
      </c>
      <c r="H129">
        <v>39.183383941650391</v>
      </c>
      <c r="I129">
        <v>26.020000457763668</v>
      </c>
      <c r="J129">
        <v>20.135051727294918</v>
      </c>
      <c r="K129">
        <v>405.73709106445313</v>
      </c>
      <c r="L129">
        <v>69.588394165039063</v>
      </c>
      <c r="M129">
        <v>34.702186584472663</v>
      </c>
      <c r="N129">
        <v>22.856927871704102</v>
      </c>
      <c r="O129">
        <v>36.956134796142578</v>
      </c>
      <c r="P129">
        <v>58.665664672851563</v>
      </c>
      <c r="Q129">
        <v>232.25</v>
      </c>
      <c r="R129">
        <v>119.13148498535161</v>
      </c>
      <c r="S129">
        <v>123.00595855712891</v>
      </c>
      <c r="T129">
        <v>145.35356140136719</v>
      </c>
      <c r="U129">
        <v>28.780046463012699</v>
      </c>
      <c r="V129">
        <v>97.042594909667955</v>
      </c>
      <c r="W129">
        <v>86.669998168945313</v>
      </c>
      <c r="X129">
        <v>56.9627685546875</v>
      </c>
      <c r="Y129">
        <v>58.963485717773438</v>
      </c>
      <c r="Z129">
        <v>58.773460388183587</v>
      </c>
      <c r="AA129">
        <v>116.04132080078119</v>
      </c>
      <c r="AB129">
        <v>87.066474914550781</v>
      </c>
      <c r="AC129">
        <v>108.5441207885742</v>
      </c>
      <c r="AD129">
        <v>41.239913940429688</v>
      </c>
      <c r="AE129">
        <v>117.5740203857422</v>
      </c>
      <c r="AF129">
        <v>190.07774353027341</v>
      </c>
      <c r="AG129">
        <v>91.62485504150392</v>
      </c>
      <c r="AH129">
        <v>181.9102478027344</v>
      </c>
      <c r="AI129">
        <v>360.25579833984381</v>
      </c>
      <c r="AJ129">
        <v>207.5931701660156</v>
      </c>
      <c r="AK129">
        <v>157.2558898925781</v>
      </c>
      <c r="AL129">
        <v>265.70712280273438</v>
      </c>
      <c r="AM129">
        <v>65.509750366210938</v>
      </c>
      <c r="AN129">
        <v>18.930000305175781</v>
      </c>
      <c r="AO129">
        <v>55.480941772460938</v>
      </c>
      <c r="AP129">
        <v>111.1590194702148</v>
      </c>
      <c r="AQ129">
        <v>53.465545654296882</v>
      </c>
      <c r="AR129">
        <v>54.232284545898438</v>
      </c>
      <c r="AS129">
        <v>53.426994323730469</v>
      </c>
      <c r="AT129">
        <v>310.21194458007813</v>
      </c>
      <c r="AU129">
        <v>123.3752059936523</v>
      </c>
      <c r="AV129">
        <v>191.5271301269531</v>
      </c>
      <c r="AW129">
        <v>84.245002746582031</v>
      </c>
      <c r="AX129">
        <v>265.65237426757813</v>
      </c>
      <c r="AY129">
        <v>263.09378051757813</v>
      </c>
      <c r="AZ129">
        <v>13.000570297241209</v>
      </c>
      <c r="BA129">
        <v>69.769996643066406</v>
      </c>
      <c r="BB129">
        <v>46.420989990234382</v>
      </c>
      <c r="BC129">
        <v>46.674518585205078</v>
      </c>
      <c r="BD129">
        <v>18.694648742675781</v>
      </c>
      <c r="BE129">
        <v>44.817928314208977</v>
      </c>
      <c r="BF129">
        <v>66.839210510253906</v>
      </c>
      <c r="BG129">
        <v>40.681129455566413</v>
      </c>
      <c r="BH129">
        <v>85.404090881347656</v>
      </c>
      <c r="BI129">
        <v>40.680000305175781</v>
      </c>
      <c r="BJ129">
        <v>109.3372344970703</v>
      </c>
      <c r="BK129">
        <v>53.836174011230469</v>
      </c>
      <c r="BL129">
        <v>62.42218017578125</v>
      </c>
      <c r="BM129">
        <v>28.549081802368161</v>
      </c>
      <c r="BN129">
        <v>27.138935089111332</v>
      </c>
      <c r="BO129">
        <v>467.20901489257813</v>
      </c>
      <c r="BP129">
        <v>86.914688110351563</v>
      </c>
      <c r="BQ129">
        <v>173.74078369140619</v>
      </c>
      <c r="BR129">
        <v>52.863330841064453</v>
      </c>
      <c r="BS129">
        <v>171.00294494628909</v>
      </c>
      <c r="BT129">
        <v>81.395561218261719</v>
      </c>
      <c r="BU129">
        <v>30.740859985351559</v>
      </c>
      <c r="BV129">
        <v>96.34999847412108</v>
      </c>
      <c r="BW129">
        <v>60.405689239501953</v>
      </c>
      <c r="BX129">
        <v>232.3700866699219</v>
      </c>
      <c r="BY129">
        <v>37.919998168945313</v>
      </c>
      <c r="BZ129">
        <v>83.100395202636719</v>
      </c>
      <c r="CA129">
        <v>69.846328735351563</v>
      </c>
      <c r="CB129">
        <v>550.87054443359375</v>
      </c>
      <c r="CC129">
        <v>40.290809631347663</v>
      </c>
      <c r="CD129">
        <v>98.554252624511719</v>
      </c>
      <c r="CE129">
        <v>24.671781539916989</v>
      </c>
      <c r="CF129">
        <v>89.426139831542969</v>
      </c>
      <c r="CG129">
        <v>67.849998474121094</v>
      </c>
      <c r="CH129">
        <v>27.116270065307621</v>
      </c>
      <c r="CI129">
        <v>79.354698181152344</v>
      </c>
      <c r="CJ129">
        <v>95.474433898925781</v>
      </c>
      <c r="CK129">
        <v>122.4358673095703</v>
      </c>
      <c r="CL129">
        <v>112.9421920776367</v>
      </c>
      <c r="CM129">
        <v>87.958572387695313</v>
      </c>
      <c r="CN129">
        <v>90.145423889160156</v>
      </c>
      <c r="CO129">
        <v>83.986091613769531</v>
      </c>
      <c r="CP129">
        <v>82.963119506835938</v>
      </c>
      <c r="CQ129">
        <v>43.932628631591797</v>
      </c>
      <c r="CR129">
        <v>127.2147521972656</v>
      </c>
      <c r="CS129">
        <v>216.7947082519531</v>
      </c>
      <c r="CT129">
        <v>81.771697998046875</v>
      </c>
      <c r="CU129">
        <v>44.024642944335938</v>
      </c>
      <c r="CV129">
        <v>76.129127502441406</v>
      </c>
      <c r="CW129">
        <v>154.0057067871094</v>
      </c>
      <c r="CX129">
        <v>188.30387878417969</v>
      </c>
      <c r="CY129">
        <v>55.189620971679688</v>
      </c>
      <c r="CZ129">
        <v>125.2202606201172</v>
      </c>
      <c r="DA129">
        <v>71.661712646484375</v>
      </c>
      <c r="DB129">
        <v>17395.529296875</v>
      </c>
      <c r="DC129">
        <v>17.690000534057621</v>
      </c>
      <c r="DD129">
        <v>0.48203884021229948</v>
      </c>
      <c r="DE129">
        <v>0.75030579033158207</v>
      </c>
      <c r="DF129">
        <v>1.9804040876823465</v>
      </c>
      <c r="DG129">
        <v>1.689648145988297</v>
      </c>
      <c r="DH129">
        <v>1.1897603883735242</v>
      </c>
      <c r="DI129">
        <v>8.0291095592547435E-2</v>
      </c>
      <c r="DJ129">
        <v>2.302800154506726</v>
      </c>
      <c r="DK129">
        <v>2.6512193529004531</v>
      </c>
      <c r="DL129">
        <v>0.37684565323684777</v>
      </c>
      <c r="DM129">
        <v>2.5143783313807688</v>
      </c>
      <c r="DN129">
        <v>0.11203444761146897</v>
      </c>
      <c r="DO129">
        <v>311.90653228759766</v>
      </c>
      <c r="DP129">
        <v>666.39139175415039</v>
      </c>
    </row>
    <row r="130" spans="1:120" x14ac:dyDescent="0.25">
      <c r="A130" s="1">
        <v>45545</v>
      </c>
      <c r="B130">
        <v>34.010505676269531</v>
      </c>
      <c r="C130">
        <v>43.290000915527337</v>
      </c>
      <c r="D130">
        <v>39.966102600097663</v>
      </c>
      <c r="E130">
        <v>32.355964660644531</v>
      </c>
      <c r="F130">
        <v>56.099372863769531</v>
      </c>
      <c r="G130">
        <v>15.22999954223633</v>
      </c>
      <c r="H130">
        <v>38.443515777587891</v>
      </c>
      <c r="I130">
        <v>25.639999389648441</v>
      </c>
      <c r="J130">
        <v>19.954681396484379</v>
      </c>
      <c r="K130">
        <v>404.73583984375</v>
      </c>
      <c r="L130">
        <v>69.309600830078125</v>
      </c>
      <c r="M130">
        <v>34.196514129638672</v>
      </c>
      <c r="N130">
        <v>22.7484130859375</v>
      </c>
      <c r="O130">
        <v>36.788108825683587</v>
      </c>
      <c r="P130">
        <v>58.547744750976563</v>
      </c>
      <c r="Q130">
        <v>232.6199951171875</v>
      </c>
      <c r="R130">
        <v>117.010368347168</v>
      </c>
      <c r="S130">
        <v>123.06561279296881</v>
      </c>
      <c r="T130">
        <v>144.65484619140619</v>
      </c>
      <c r="U130">
        <v>27.792398452758789</v>
      </c>
      <c r="V130">
        <v>97.111312866210938</v>
      </c>
      <c r="W130">
        <v>85.75</v>
      </c>
      <c r="X130">
        <v>57.072196960449219</v>
      </c>
      <c r="Y130">
        <v>58.933578491210938</v>
      </c>
      <c r="Z130">
        <v>58.535350799560547</v>
      </c>
      <c r="AA130">
        <v>116.0512161254883</v>
      </c>
      <c r="AB130">
        <v>86.379661560058594</v>
      </c>
      <c r="AC130">
        <v>108.3468399047852</v>
      </c>
      <c r="AD130">
        <v>40.160964965820313</v>
      </c>
      <c r="AE130">
        <v>118.22271728515619</v>
      </c>
      <c r="AF130">
        <v>190.6413879394531</v>
      </c>
      <c r="AG130">
        <v>89.809906005859375</v>
      </c>
      <c r="AH130">
        <v>182.1378479003906</v>
      </c>
      <c r="AI130">
        <v>352.80447387695313</v>
      </c>
      <c r="AJ130">
        <v>206.9870300292969</v>
      </c>
      <c r="AK130">
        <v>157.4637756347656</v>
      </c>
      <c r="AL130">
        <v>263.79736328125</v>
      </c>
      <c r="AM130">
        <v>65.678848266601563</v>
      </c>
      <c r="AN130">
        <v>18.909999847412109</v>
      </c>
      <c r="AO130">
        <v>55.708042144775391</v>
      </c>
      <c r="AP130">
        <v>112.6643753051758</v>
      </c>
      <c r="AQ130">
        <v>53.869915008544922</v>
      </c>
      <c r="AR130">
        <v>54.797615051269531</v>
      </c>
      <c r="AS130">
        <v>54.058448791503913</v>
      </c>
      <c r="AT130">
        <v>303.76849365234381</v>
      </c>
      <c r="AU130">
        <v>123.5432662963867</v>
      </c>
      <c r="AV130">
        <v>188.51417541503909</v>
      </c>
      <c r="AW130">
        <v>83.095977783203125</v>
      </c>
      <c r="AX130">
        <v>262.24142456054688</v>
      </c>
      <c r="AY130">
        <v>263.11337280273438</v>
      </c>
      <c r="AZ130">
        <v>12.52494049072266</v>
      </c>
      <c r="BA130">
        <v>69.459999084472656</v>
      </c>
      <c r="BB130">
        <v>46.778762817382813</v>
      </c>
      <c r="BC130">
        <v>45.388301849365227</v>
      </c>
      <c r="BD130">
        <v>17.836824417114261</v>
      </c>
      <c r="BE130">
        <v>44.727993011474609</v>
      </c>
      <c r="BF130">
        <v>67.02880859375</v>
      </c>
      <c r="BG130">
        <v>40.760974884033203</v>
      </c>
      <c r="BH130">
        <v>85.9215087890625</v>
      </c>
      <c r="BI130">
        <v>40.049999237060547</v>
      </c>
      <c r="BJ130">
        <v>109.1678771972656</v>
      </c>
      <c r="BK130">
        <v>51.697517395019531</v>
      </c>
      <c r="BL130">
        <v>61.837154388427727</v>
      </c>
      <c r="BM130">
        <v>28.697004318237301</v>
      </c>
      <c r="BN130">
        <v>27.158601760864261</v>
      </c>
      <c r="BO130">
        <v>457.27902221679688</v>
      </c>
      <c r="BP130">
        <v>85.899185180664063</v>
      </c>
      <c r="BQ130">
        <v>171.95161437988281</v>
      </c>
      <c r="BR130">
        <v>52.107425689697273</v>
      </c>
      <c r="BS130">
        <v>170.92353820800781</v>
      </c>
      <c r="BT130">
        <v>81.464179992675781</v>
      </c>
      <c r="BU130">
        <v>30.095947265625</v>
      </c>
      <c r="BV130">
        <v>94.580001831054673</v>
      </c>
      <c r="BW130">
        <v>59.449474334716797</v>
      </c>
      <c r="BX130">
        <v>220.9606628417969</v>
      </c>
      <c r="BY130">
        <v>37.279998779296882</v>
      </c>
      <c r="BZ130">
        <v>81.206077575683594</v>
      </c>
      <c r="CA130">
        <v>70.27264404296875</v>
      </c>
      <c r="CB130">
        <v>545.27667236328125</v>
      </c>
      <c r="CC130">
        <v>37.912563323974609</v>
      </c>
      <c r="CD130">
        <v>98.632614135742202</v>
      </c>
      <c r="CE130">
        <v>23.464481353759769</v>
      </c>
      <c r="CF130">
        <v>89.515327453613281</v>
      </c>
      <c r="CG130">
        <v>66.959999084472656</v>
      </c>
      <c r="CH130">
        <v>27.087564468383789</v>
      </c>
      <c r="CI130">
        <v>79.208511352539063</v>
      </c>
      <c r="CJ130">
        <v>95.661041259765625</v>
      </c>
      <c r="CK130">
        <v>122.465446472168</v>
      </c>
      <c r="CL130">
        <v>112.7128143310547</v>
      </c>
      <c r="CM130">
        <v>87.578712463378906</v>
      </c>
      <c r="CN130">
        <v>89.927543640136719</v>
      </c>
      <c r="CO130">
        <v>83.6380615234375</v>
      </c>
      <c r="CP130">
        <v>83.740127563476563</v>
      </c>
      <c r="CQ130">
        <v>44.140987396240227</v>
      </c>
      <c r="CR130">
        <v>126.9866409301758</v>
      </c>
      <c r="CS130">
        <v>209.6393127441406</v>
      </c>
      <c r="CT130">
        <v>82.541732788085938</v>
      </c>
      <c r="CU130">
        <v>44.142539978027337</v>
      </c>
      <c r="CV130">
        <v>75.892707824707031</v>
      </c>
      <c r="CW130">
        <v>154.4619445800781</v>
      </c>
      <c r="CX130">
        <v>186.44123840332031</v>
      </c>
      <c r="CY130">
        <v>54.132694244384773</v>
      </c>
      <c r="CZ130">
        <v>125.2696075439453</v>
      </c>
      <c r="DA130">
        <v>71.731117248535156</v>
      </c>
      <c r="DB130">
        <v>17025.880859375</v>
      </c>
      <c r="DC130">
        <v>19.079999923706051</v>
      </c>
      <c r="DD130">
        <v>0.47109343346987498</v>
      </c>
      <c r="DE130">
        <v>0.74432362231046933</v>
      </c>
      <c r="DF130">
        <v>1.9370190102932281</v>
      </c>
      <c r="DG130">
        <v>1.6752892036141902</v>
      </c>
      <c r="DH130">
        <v>1.1555859137167162</v>
      </c>
      <c r="DI130">
        <v>7.9390891101033784E-2</v>
      </c>
      <c r="DJ130">
        <v>2.2587512050659448</v>
      </c>
      <c r="DK130">
        <v>2.5397978169704709</v>
      </c>
      <c r="DL130">
        <v>0.3796000095368014</v>
      </c>
      <c r="DM130">
        <v>2.4588025131502307</v>
      </c>
      <c r="DN130">
        <v>0.11022268045673254</v>
      </c>
      <c r="DO130">
        <v>312.89638519287109</v>
      </c>
      <c r="DP130">
        <v>657.13572311401367</v>
      </c>
    </row>
    <row r="131" spans="1:120" x14ac:dyDescent="0.25">
      <c r="A131" s="1">
        <v>45544</v>
      </c>
      <c r="B131">
        <v>33.710590362548828</v>
      </c>
      <c r="C131">
        <v>42.639999389648438</v>
      </c>
      <c r="D131">
        <v>39.907760620117188</v>
      </c>
      <c r="E131">
        <v>31.656681060791019</v>
      </c>
      <c r="F131">
        <v>55.620059967041023</v>
      </c>
      <c r="G131">
        <v>14.960000038146971</v>
      </c>
      <c r="H131">
        <v>38.611217498779297</v>
      </c>
      <c r="I131">
        <v>25.840000152587891</v>
      </c>
      <c r="J131">
        <v>20.248970031738281</v>
      </c>
      <c r="K131">
        <v>405.51901245117188</v>
      </c>
      <c r="L131">
        <v>69.219985961914063</v>
      </c>
      <c r="M131">
        <v>34.136787414550781</v>
      </c>
      <c r="N131">
        <v>22.985170364379879</v>
      </c>
      <c r="O131">
        <v>36.333442687988281</v>
      </c>
      <c r="P131">
        <v>58.528091430664063</v>
      </c>
      <c r="Q131">
        <v>231.6000061035156</v>
      </c>
      <c r="R131">
        <v>116.6618270874023</v>
      </c>
      <c r="S131">
        <v>123.8212966918945</v>
      </c>
      <c r="T131">
        <v>144.26556396484381</v>
      </c>
      <c r="U131">
        <v>27.822029113769531</v>
      </c>
      <c r="V131">
        <v>96.698989868164063</v>
      </c>
      <c r="W131">
        <v>84.410003662109375</v>
      </c>
      <c r="X131">
        <v>56.893135070800781</v>
      </c>
      <c r="Y131">
        <v>58.524871826171882</v>
      </c>
      <c r="Z131">
        <v>58.664329528808587</v>
      </c>
      <c r="AA131">
        <v>116.6051483154297</v>
      </c>
      <c r="AB131">
        <v>86.270164489746094</v>
      </c>
      <c r="AC131">
        <v>108.71180725097661</v>
      </c>
      <c r="AD131">
        <v>40.23089599609375</v>
      </c>
      <c r="AE131">
        <v>117.6139450073242</v>
      </c>
      <c r="AF131">
        <v>190.97761535644531</v>
      </c>
      <c r="AG131">
        <v>89.002159118652344</v>
      </c>
      <c r="AH131">
        <v>182.4940490722656</v>
      </c>
      <c r="AI131">
        <v>349.5028076171875</v>
      </c>
      <c r="AJ131">
        <v>207.15594482421881</v>
      </c>
      <c r="AK131">
        <v>157.4538879394531</v>
      </c>
      <c r="AL131">
        <v>264.33447265625</v>
      </c>
      <c r="AM131">
        <v>65.798210144042969</v>
      </c>
      <c r="AN131">
        <v>19.079999923706051</v>
      </c>
      <c r="AO131">
        <v>56.744792938232422</v>
      </c>
      <c r="AP131">
        <v>113.59532165527339</v>
      </c>
      <c r="AQ131">
        <v>54.510990142822273</v>
      </c>
      <c r="AR131">
        <v>55.065406799316413</v>
      </c>
      <c r="AS131">
        <v>54.532039642333977</v>
      </c>
      <c r="AT131">
        <v>301.55419921875</v>
      </c>
      <c r="AU131">
        <v>123.3554306030273</v>
      </c>
      <c r="AV131">
        <v>188.13630676269531</v>
      </c>
      <c r="AW131">
        <v>83.115791320800781</v>
      </c>
      <c r="AX131">
        <v>260.7000732421875</v>
      </c>
      <c r="AY131">
        <v>268.85302734375</v>
      </c>
      <c r="AZ131">
        <v>12.574484825134279</v>
      </c>
      <c r="BA131">
        <v>69.269996643066406</v>
      </c>
      <c r="BB131">
        <v>46.967586517333977</v>
      </c>
      <c r="BC131">
        <v>45.488910675048828</v>
      </c>
      <c r="BD131">
        <v>17.56074333190918</v>
      </c>
      <c r="BE131">
        <v>44.947837829589837</v>
      </c>
      <c r="BF131">
        <v>66.509910583496094</v>
      </c>
      <c r="BG131">
        <v>40.511463165283203</v>
      </c>
      <c r="BH131">
        <v>85.831954956054688</v>
      </c>
      <c r="BI131">
        <v>39.880001068115227</v>
      </c>
      <c r="BJ131">
        <v>109.61614990234381</v>
      </c>
      <c r="BK131">
        <v>51.317752838134773</v>
      </c>
      <c r="BL131">
        <v>61.837154388427727</v>
      </c>
      <c r="BM131">
        <v>28.923818588256839</v>
      </c>
      <c r="BN131">
        <v>27.679746627807621</v>
      </c>
      <c r="BO131">
        <v>453.09164428710938</v>
      </c>
      <c r="BP131">
        <v>85.7896728515625</v>
      </c>
      <c r="BQ131">
        <v>171.52418518066409</v>
      </c>
      <c r="BR131">
        <v>52.097484588623047</v>
      </c>
      <c r="BS131">
        <v>170.82427978515619</v>
      </c>
      <c r="BT131">
        <v>81.346542358398438</v>
      </c>
      <c r="BU131">
        <v>29.666006088256839</v>
      </c>
      <c r="BV131">
        <v>94.160003662109375</v>
      </c>
      <c r="BW131">
        <v>60.357398986816413</v>
      </c>
      <c r="BX131">
        <v>218.88983154296881</v>
      </c>
      <c r="BY131">
        <v>37.659999847412109</v>
      </c>
      <c r="BZ131">
        <v>80.757423400878906</v>
      </c>
      <c r="CA131">
        <v>70.332138061523438</v>
      </c>
      <c r="CB131">
        <v>542.91180419921875</v>
      </c>
      <c r="CC131">
        <v>37.982219696044922</v>
      </c>
      <c r="CD131">
        <v>97.946914672851563</v>
      </c>
      <c r="CE131">
        <v>22.967929840087891</v>
      </c>
      <c r="CF131">
        <v>89.307220458984375</v>
      </c>
      <c r="CG131">
        <v>69.269996643066406</v>
      </c>
      <c r="CH131">
        <v>27.077995300292969</v>
      </c>
      <c r="CI131">
        <v>78.9063720703125</v>
      </c>
      <c r="CJ131">
        <v>94.295860290527344</v>
      </c>
      <c r="CK131">
        <v>122.6823196411133</v>
      </c>
      <c r="CL131">
        <v>112.134391784668</v>
      </c>
      <c r="CM131">
        <v>87.348793029785156</v>
      </c>
      <c r="CN131">
        <v>89.887931823730469</v>
      </c>
      <c r="CO131">
        <v>83.657951354980469</v>
      </c>
      <c r="CP131">
        <v>85.20562744140625</v>
      </c>
      <c r="CQ131">
        <v>44.597377777099609</v>
      </c>
      <c r="CR131">
        <v>126.76845550537109</v>
      </c>
      <c r="CS131">
        <v>206.5499267578125</v>
      </c>
      <c r="CT131">
        <v>82.561470031738281</v>
      </c>
      <c r="CU131">
        <v>43.376209259033203</v>
      </c>
      <c r="CV131">
        <v>75.538063049316406</v>
      </c>
      <c r="CW131">
        <v>153.75776672363281</v>
      </c>
      <c r="CX131">
        <v>184.32960510253909</v>
      </c>
      <c r="CY131">
        <v>54.371997833251953</v>
      </c>
      <c r="CZ131">
        <v>126.6514129638672</v>
      </c>
      <c r="DA131">
        <v>71.929412841796875</v>
      </c>
      <c r="DB131">
        <v>16884.599609375</v>
      </c>
      <c r="DC131">
        <v>19.45000076293945</v>
      </c>
      <c r="DD131">
        <v>0.46603450856026518</v>
      </c>
      <c r="DE131">
        <v>0.73984867508916374</v>
      </c>
      <c r="DF131">
        <v>1.9151463261072601</v>
      </c>
      <c r="DG131">
        <v>1.6788056243990399</v>
      </c>
      <c r="DH131">
        <v>1.1482293248391779</v>
      </c>
      <c r="DI131">
        <v>7.8539459005761286E-2</v>
      </c>
      <c r="DJ131">
        <v>2.2326347269698457</v>
      </c>
      <c r="DK131">
        <v>2.501771427742391</v>
      </c>
      <c r="DL131">
        <v>0.38156463576946648</v>
      </c>
      <c r="DM131">
        <v>2.4445960566518381</v>
      </c>
      <c r="DN131">
        <v>0.11157167302076185</v>
      </c>
      <c r="DO131">
        <v>311.8572998046875</v>
      </c>
      <c r="DP131">
        <v>652.13329696655273</v>
      </c>
    </row>
    <row r="132" spans="1:120" x14ac:dyDescent="0.25">
      <c r="A132" s="1">
        <v>45541</v>
      </c>
      <c r="B132">
        <v>33.340690612792969</v>
      </c>
      <c r="C132">
        <v>41.590000152587891</v>
      </c>
      <c r="D132">
        <v>39.343761444091797</v>
      </c>
      <c r="E132">
        <v>30.5699577331543</v>
      </c>
      <c r="F132">
        <v>55.310504913330078</v>
      </c>
      <c r="G132">
        <v>14.180000305175779</v>
      </c>
      <c r="H132">
        <v>38.058784484863281</v>
      </c>
      <c r="I132">
        <v>25.409999847412109</v>
      </c>
      <c r="J132">
        <v>20.192012786865231</v>
      </c>
      <c r="K132">
        <v>400.97854614257813</v>
      </c>
      <c r="L132">
        <v>68.114784240722656</v>
      </c>
      <c r="M132">
        <v>33.911827087402337</v>
      </c>
      <c r="N132">
        <v>23.152873992919918</v>
      </c>
      <c r="O132">
        <v>35.898551940917969</v>
      </c>
      <c r="P132">
        <v>58.193981170654297</v>
      </c>
      <c r="Q132">
        <v>230.6300048828125</v>
      </c>
      <c r="R132">
        <v>115.09836578369141</v>
      </c>
      <c r="S132">
        <v>122.31988525390619</v>
      </c>
      <c r="T132">
        <v>142.48881530761719</v>
      </c>
      <c r="U132">
        <v>27.37758636474609</v>
      </c>
      <c r="V132">
        <v>96.561546325683594</v>
      </c>
      <c r="W132">
        <v>83.360000610351563</v>
      </c>
      <c r="X132">
        <v>57.0224609375</v>
      </c>
      <c r="Y132">
        <v>57.876922607421882</v>
      </c>
      <c r="Z132">
        <v>58.426216125488281</v>
      </c>
      <c r="AA132">
        <v>116.1699142456055</v>
      </c>
      <c r="AB132">
        <v>85.901878356933594</v>
      </c>
      <c r="AC132">
        <v>108.9781494140625</v>
      </c>
      <c r="AD132">
        <v>39.571537017822273</v>
      </c>
      <c r="AE132">
        <v>117.1249237060547</v>
      </c>
      <c r="AF132">
        <v>189.0987854003906</v>
      </c>
      <c r="AG132">
        <v>87.975021362304688</v>
      </c>
      <c r="AH132">
        <v>180.68327331542969</v>
      </c>
      <c r="AI132">
        <v>345.25344848632813</v>
      </c>
      <c r="AJ132">
        <v>206.57963562011719</v>
      </c>
      <c r="AK132">
        <v>157.69146728515619</v>
      </c>
      <c r="AL132">
        <v>262.335205078125</v>
      </c>
      <c r="AM132">
        <v>64.992507934570313</v>
      </c>
      <c r="AN132">
        <v>18.590000152587891</v>
      </c>
      <c r="AO132">
        <v>55.727787017822273</v>
      </c>
      <c r="AP132">
        <v>112.5950469970703</v>
      </c>
      <c r="AQ132">
        <v>54.274284362792969</v>
      </c>
      <c r="AR132">
        <v>54.728191375732422</v>
      </c>
      <c r="AS132">
        <v>54.107780456542969</v>
      </c>
      <c r="AT132">
        <v>297.8836669921875</v>
      </c>
      <c r="AU132">
        <v>122.1295852661133</v>
      </c>
      <c r="AV132">
        <v>184.98411560058591</v>
      </c>
      <c r="AW132">
        <v>82.204490661621094</v>
      </c>
      <c r="AX132">
        <v>257.99520874023438</v>
      </c>
      <c r="AY132">
        <v>268.8040771484375</v>
      </c>
      <c r="AZ132">
        <v>12.515030860900881</v>
      </c>
      <c r="BA132">
        <v>68.019996643066406</v>
      </c>
      <c r="BB132">
        <v>46.898017883300781</v>
      </c>
      <c r="BC132">
        <v>44.964191436767578</v>
      </c>
      <c r="BD132">
        <v>17.57060432434082</v>
      </c>
      <c r="BE132">
        <v>44.598091125488281</v>
      </c>
      <c r="BF132">
        <v>65.951080322265625</v>
      </c>
      <c r="BG132">
        <v>40.072311401367188</v>
      </c>
      <c r="BH132">
        <v>85.593147277832031</v>
      </c>
      <c r="BI132">
        <v>39.479999542236328</v>
      </c>
      <c r="BJ132">
        <v>107.5142822265625</v>
      </c>
      <c r="BK132">
        <v>50.748111724853523</v>
      </c>
      <c r="BL132">
        <v>60.940120697021477</v>
      </c>
      <c r="BM132">
        <v>29.180217742919918</v>
      </c>
      <c r="BN132">
        <v>27.83707237243652</v>
      </c>
      <c r="BO132">
        <v>447.33901977539063</v>
      </c>
      <c r="BP132">
        <v>84.804046630859375</v>
      </c>
      <c r="BQ132">
        <v>169.6355895996094</v>
      </c>
      <c r="BR132">
        <v>51.411201477050781</v>
      </c>
      <c r="BS132">
        <v>169.18650817871091</v>
      </c>
      <c r="BT132">
        <v>81.33673095703125</v>
      </c>
      <c r="BU132">
        <v>29.460805892944339</v>
      </c>
      <c r="BV132">
        <v>93.470001220703125</v>
      </c>
      <c r="BW132">
        <v>59.913093566894531</v>
      </c>
      <c r="BX132">
        <v>214.05128479003909</v>
      </c>
      <c r="BY132">
        <v>37.139999389648438</v>
      </c>
      <c r="BZ132">
        <v>79.570991516113281</v>
      </c>
      <c r="CA132">
        <v>69.568733215332031</v>
      </c>
      <c r="CB132">
        <v>536.90057373046875</v>
      </c>
      <c r="CC132">
        <v>38.778285980224609</v>
      </c>
      <c r="CD132">
        <v>97.525695800781236</v>
      </c>
      <c r="CE132">
        <v>22.568740844726559</v>
      </c>
      <c r="CF132">
        <v>88.514434814453125</v>
      </c>
      <c r="CG132">
        <v>68.930000305175781</v>
      </c>
      <c r="CH132">
        <v>26.963178634643551</v>
      </c>
      <c r="CI132">
        <v>78.604240417480469</v>
      </c>
      <c r="CJ132">
        <v>93.25478363037108</v>
      </c>
      <c r="CK132">
        <v>121.3317794799805</v>
      </c>
      <c r="CL132">
        <v>111.9149932861328</v>
      </c>
      <c r="CM132">
        <v>87.418769836425781</v>
      </c>
      <c r="CN132">
        <v>89.026283264160156</v>
      </c>
      <c r="CO132">
        <v>83.299964904785156</v>
      </c>
      <c r="CP132">
        <v>84.5958251953125</v>
      </c>
      <c r="CQ132">
        <v>43.942550659179688</v>
      </c>
      <c r="CR132">
        <v>124.8543319702148</v>
      </c>
      <c r="CS132">
        <v>203.22138977050781</v>
      </c>
      <c r="CT132">
        <v>81.929649353027344</v>
      </c>
      <c r="CU132">
        <v>42.865322113037109</v>
      </c>
      <c r="CV132">
        <v>74.779541015625</v>
      </c>
      <c r="CW132">
        <v>152.68663024902341</v>
      </c>
      <c r="CX132">
        <v>181.68009948730469</v>
      </c>
      <c r="CY132">
        <v>54.042957305908203</v>
      </c>
      <c r="CZ132">
        <v>127.4409942626953</v>
      </c>
      <c r="DA132">
        <v>71.899658203125</v>
      </c>
      <c r="DB132">
        <v>16690.830078125</v>
      </c>
      <c r="DC132">
        <v>22.379999160766602</v>
      </c>
      <c r="DD132">
        <v>0.465233138203557</v>
      </c>
      <c r="DE132">
        <v>0.73945030358996855</v>
      </c>
      <c r="DF132">
        <v>1.91082130709243</v>
      </c>
      <c r="DG132">
        <v>1.6635979713711442</v>
      </c>
      <c r="DH132">
        <v>1.1437751966795464</v>
      </c>
      <c r="DI132">
        <v>7.746313225857461E-2</v>
      </c>
      <c r="DJ132">
        <v>2.2175134511373509</v>
      </c>
      <c r="DK132">
        <v>2.4804376849563394</v>
      </c>
      <c r="DL132">
        <v>0.38476329832313222</v>
      </c>
      <c r="DM132">
        <v>2.4390786748609377</v>
      </c>
      <c r="DN132">
        <v>0.11017647014456516</v>
      </c>
      <c r="DO132">
        <v>309.39582061767578</v>
      </c>
      <c r="DP132">
        <v>642.72465515136719</v>
      </c>
    </row>
    <row r="133" spans="1:120" x14ac:dyDescent="0.25">
      <c r="A133" s="1">
        <v>45540</v>
      </c>
      <c r="B133">
        <v>34.260433197021477</v>
      </c>
      <c r="C133">
        <v>43.599998474121087</v>
      </c>
      <c r="D133">
        <v>39.936931610107422</v>
      </c>
      <c r="E133">
        <v>31.78897666931152</v>
      </c>
      <c r="F133">
        <v>56.908214569091797</v>
      </c>
      <c r="G133">
        <v>14.465999603271481</v>
      </c>
      <c r="H133">
        <v>39.291896820068359</v>
      </c>
      <c r="I133">
        <v>25.809999465942379</v>
      </c>
      <c r="J133">
        <v>20.467313766479489</v>
      </c>
      <c r="K133">
        <v>404.93408203125</v>
      </c>
      <c r="L133">
        <v>69.259819030761719</v>
      </c>
      <c r="M133">
        <v>34.662368774414063</v>
      </c>
      <c r="N133">
        <v>23.58692741394043</v>
      </c>
      <c r="O133">
        <v>36.896831512451172</v>
      </c>
      <c r="P133">
        <v>58.734451293945313</v>
      </c>
      <c r="Q133">
        <v>232.3500061035156</v>
      </c>
      <c r="R133">
        <v>117.856819152832</v>
      </c>
      <c r="S133">
        <v>124.8653182983398</v>
      </c>
      <c r="T133">
        <v>144.52507019042969</v>
      </c>
      <c r="U133">
        <v>28.4195556640625</v>
      </c>
      <c r="V133">
        <v>96.424118041992202</v>
      </c>
      <c r="W133">
        <v>84.389999389648438</v>
      </c>
      <c r="X133">
        <v>57.529815673828118</v>
      </c>
      <c r="Y133">
        <v>57.886886596679688</v>
      </c>
      <c r="Z133">
        <v>59.209991455078118</v>
      </c>
      <c r="AA133">
        <v>117.88121032714839</v>
      </c>
      <c r="AB133">
        <v>87.096343994140625</v>
      </c>
      <c r="AC133">
        <v>110.8819122314453</v>
      </c>
      <c r="AD133">
        <v>40.500637054443359</v>
      </c>
      <c r="AE133">
        <v>116.5460891723633</v>
      </c>
      <c r="AF133">
        <v>190.76994323730469</v>
      </c>
      <c r="AG133">
        <v>89.949516296386719</v>
      </c>
      <c r="AH133">
        <v>182.4940490722656</v>
      </c>
      <c r="AI133">
        <v>353.26333618164063</v>
      </c>
      <c r="AJ133">
        <v>210.58404541015619</v>
      </c>
      <c r="AK133">
        <v>160.25547790527341</v>
      </c>
      <c r="AL133">
        <v>267.84567260742188</v>
      </c>
      <c r="AM133">
        <v>65.678848266601563</v>
      </c>
      <c r="AN133">
        <v>18.75</v>
      </c>
      <c r="AO133">
        <v>57.159492492675781</v>
      </c>
      <c r="AP133">
        <v>113.4170455932617</v>
      </c>
      <c r="AQ133">
        <v>55.270416259765618</v>
      </c>
      <c r="AR133">
        <v>55.402618408203118</v>
      </c>
      <c r="AS133">
        <v>55.104293823242188</v>
      </c>
      <c r="AT133">
        <v>304.28717041015619</v>
      </c>
      <c r="AU133">
        <v>123.6124649047852</v>
      </c>
      <c r="AV133">
        <v>189.11079406738281</v>
      </c>
      <c r="AW133">
        <v>83.967643737792969</v>
      </c>
      <c r="AX133">
        <v>262.86795043945313</v>
      </c>
      <c r="AY133">
        <v>274.01483154296881</v>
      </c>
      <c r="AZ133">
        <v>12.960935592651371</v>
      </c>
      <c r="BA133">
        <v>69.269996643066406</v>
      </c>
      <c r="BB133">
        <v>47.206100463867188</v>
      </c>
      <c r="BC133">
        <v>45.929904937744141</v>
      </c>
      <c r="BD133">
        <v>18.172065734863281</v>
      </c>
      <c r="BE133">
        <v>45.277603149414063</v>
      </c>
      <c r="BF133">
        <v>66.629646301269531</v>
      </c>
      <c r="BG133">
        <v>40.750999450683587</v>
      </c>
      <c r="BH133">
        <v>86.488677978515625</v>
      </c>
      <c r="BI133">
        <v>40.439998626708977</v>
      </c>
      <c r="BJ133">
        <v>109.4368362426758</v>
      </c>
      <c r="BK133">
        <v>52.906757354736328</v>
      </c>
      <c r="BL133">
        <v>61.856658935546882</v>
      </c>
      <c r="BM133">
        <v>29.653570175170898</v>
      </c>
      <c r="BN133">
        <v>28.269723892211911</v>
      </c>
      <c r="BO133">
        <v>459.65182495117188</v>
      </c>
      <c r="BP133">
        <v>86.317329406738281</v>
      </c>
      <c r="BQ133">
        <v>171.67329406738281</v>
      </c>
      <c r="BR133">
        <v>52.664409637451172</v>
      </c>
      <c r="BS133">
        <v>171.02281188964841</v>
      </c>
      <c r="BT133">
        <v>81.189666748046875</v>
      </c>
      <c r="BU133">
        <v>30.379318237304691</v>
      </c>
      <c r="BV133">
        <v>95.419998168945327</v>
      </c>
      <c r="BW133">
        <v>60.53125</v>
      </c>
      <c r="BX133">
        <v>223.2704162597656</v>
      </c>
      <c r="BY133">
        <v>38.509998321533203</v>
      </c>
      <c r="BZ133">
        <v>81.505180358886719</v>
      </c>
      <c r="CA133">
        <v>70.173507690429688</v>
      </c>
      <c r="CB133">
        <v>546.0914306640625</v>
      </c>
      <c r="CC133">
        <v>39.793270111083977</v>
      </c>
      <c r="CD133">
        <v>97.535491943359375</v>
      </c>
      <c r="CE133">
        <v>23.425535202026371</v>
      </c>
      <c r="CF133">
        <v>89.396408081054688</v>
      </c>
      <c r="CG133">
        <v>69.889999389648438</v>
      </c>
      <c r="CH133">
        <v>26.92490386962891</v>
      </c>
      <c r="CI133">
        <v>78.789421081542969</v>
      </c>
      <c r="CJ133">
        <v>93.343185424804673</v>
      </c>
      <c r="CK133">
        <v>123.0667724609375</v>
      </c>
      <c r="CL133">
        <v>111.805290222168</v>
      </c>
      <c r="CM133">
        <v>87.858612060546875</v>
      </c>
      <c r="CN133">
        <v>90.165229797363281</v>
      </c>
      <c r="CO133">
        <v>85.079925537109375</v>
      </c>
      <c r="CP133">
        <v>85.667900085449219</v>
      </c>
      <c r="CQ133">
        <v>44.597377777099609</v>
      </c>
      <c r="CR133">
        <v>126.1337203979492</v>
      </c>
      <c r="CS133">
        <v>208.6327819824219</v>
      </c>
      <c r="CT133">
        <v>82.097480773925781</v>
      </c>
      <c r="CU133">
        <v>42.865322113037109</v>
      </c>
      <c r="CV133">
        <v>75.498664855957031</v>
      </c>
      <c r="CW133">
        <v>153.2122802734375</v>
      </c>
      <c r="CX133">
        <v>186.3914489746094</v>
      </c>
      <c r="CY133">
        <v>55.249446868896477</v>
      </c>
      <c r="CZ133">
        <v>129.46434020996091</v>
      </c>
      <c r="DA133">
        <v>73.138969421386719</v>
      </c>
      <c r="DB133">
        <v>17127.66015625</v>
      </c>
      <c r="DC133">
        <v>19.89999961853027</v>
      </c>
      <c r="DD133">
        <v>0.47150780028537154</v>
      </c>
      <c r="DE133">
        <v>0.73884840300186561</v>
      </c>
      <c r="DF133">
        <v>1.935752634003711</v>
      </c>
      <c r="DG133">
        <v>1.6713667208664451</v>
      </c>
      <c r="DH133">
        <v>1.161480778735569</v>
      </c>
      <c r="DI133">
        <v>7.9840107399418936E-2</v>
      </c>
      <c r="DJ133">
        <v>2.2703674609441542</v>
      </c>
      <c r="DK133">
        <v>2.5412811698441766</v>
      </c>
      <c r="DL133">
        <v>0.38562049060920089</v>
      </c>
      <c r="DM133">
        <v>2.4616220592683677</v>
      </c>
      <c r="DN133">
        <v>0.11108241354830702</v>
      </c>
      <c r="DO133">
        <v>310.80842590332031</v>
      </c>
      <c r="DP133">
        <v>655.92055892944336</v>
      </c>
    </row>
    <row r="134" spans="1:120" x14ac:dyDescent="0.25">
      <c r="A134" s="1">
        <v>45539</v>
      </c>
      <c r="B134">
        <v>34.220443725585938</v>
      </c>
      <c r="C134">
        <v>42.869998931884773</v>
      </c>
      <c r="D134">
        <v>39.791069030761719</v>
      </c>
      <c r="E134">
        <v>31.911825180053711</v>
      </c>
      <c r="F134">
        <v>57.167835235595703</v>
      </c>
      <c r="G134">
        <v>14.48499965667725</v>
      </c>
      <c r="H134">
        <v>39.508922576904297</v>
      </c>
      <c r="I134">
        <v>25.45000076293945</v>
      </c>
      <c r="J134">
        <v>20.41984748840332</v>
      </c>
      <c r="K134">
        <v>406.87716674804688</v>
      </c>
      <c r="L134">
        <v>68.682327270507813</v>
      </c>
      <c r="M134">
        <v>34.998821258544922</v>
      </c>
      <c r="N134">
        <v>23.6461181640625</v>
      </c>
      <c r="O134">
        <v>36.481704711914063</v>
      </c>
      <c r="P134">
        <v>58.675487518310547</v>
      </c>
      <c r="Q134">
        <v>230.42999267578119</v>
      </c>
      <c r="R134">
        <v>117.7472839355469</v>
      </c>
      <c r="S134">
        <v>124.9150314331055</v>
      </c>
      <c r="T134">
        <v>145.23377990722659</v>
      </c>
      <c r="U134">
        <v>28.143014907836911</v>
      </c>
      <c r="V134">
        <v>96.198310852050781</v>
      </c>
      <c r="W134">
        <v>84.709999084472656</v>
      </c>
      <c r="X134">
        <v>58.086906433105469</v>
      </c>
      <c r="Y134">
        <v>58.465061187744141</v>
      </c>
      <c r="Z134">
        <v>59.616764068603523</v>
      </c>
      <c r="AA134">
        <v>118.56374359130859</v>
      </c>
      <c r="AB134">
        <v>87.574127197265625</v>
      </c>
      <c r="AC134">
        <v>111.3553848266602</v>
      </c>
      <c r="AD134">
        <v>40.330799102783203</v>
      </c>
      <c r="AE134">
        <v>117.3544616699219</v>
      </c>
      <c r="AF134">
        <v>192.31256103515619</v>
      </c>
      <c r="AG134">
        <v>89.889686584472656</v>
      </c>
      <c r="AH134">
        <v>183.93873596191409</v>
      </c>
      <c r="AI134">
        <v>352.89425659179688</v>
      </c>
      <c r="AJ134">
        <v>211.63731384277341</v>
      </c>
      <c r="AK134">
        <v>161.0474548339844</v>
      </c>
      <c r="AL134">
        <v>269.71566772460938</v>
      </c>
      <c r="AM134">
        <v>66.743156433105469</v>
      </c>
      <c r="AN134">
        <v>18.559999465942379</v>
      </c>
      <c r="AO134">
        <v>57.643314361572273</v>
      </c>
      <c r="AP134">
        <v>114.7639541625977</v>
      </c>
      <c r="AQ134">
        <v>55.753684997558587</v>
      </c>
      <c r="AR134">
        <v>55.938201904296882</v>
      </c>
      <c r="AS134">
        <v>55.646949768066413</v>
      </c>
      <c r="AT134">
        <v>303.89816284179688</v>
      </c>
      <c r="AU134">
        <v>124.7493362426758</v>
      </c>
      <c r="AV134">
        <v>190.23443603515619</v>
      </c>
      <c r="AW134">
        <v>83.630867004394531</v>
      </c>
      <c r="AX134">
        <v>263.19610595703119</v>
      </c>
      <c r="AY134">
        <v>275.38607788085938</v>
      </c>
      <c r="AZ134">
        <v>12.941118240356451</v>
      </c>
      <c r="BA134">
        <v>69.919998168945313</v>
      </c>
      <c r="BB134">
        <v>47.235916137695313</v>
      </c>
      <c r="BC134">
        <v>45.977760314941413</v>
      </c>
      <c r="BD134">
        <v>18.319967269897461</v>
      </c>
      <c r="BE134">
        <v>45.227638244628913</v>
      </c>
      <c r="BF134">
        <v>67.497825622558594</v>
      </c>
      <c r="BG134">
        <v>40.711074829101563</v>
      </c>
      <c r="BH134">
        <v>87.543426513671875</v>
      </c>
      <c r="BI134">
        <v>40.270000457763672</v>
      </c>
      <c r="BJ134">
        <v>110.1142196655273</v>
      </c>
      <c r="BK134">
        <v>53.296516418457031</v>
      </c>
      <c r="BL134">
        <v>61.593395233154297</v>
      </c>
      <c r="BM134">
        <v>30.038167953491211</v>
      </c>
      <c r="BN134">
        <v>28.495882034301761</v>
      </c>
      <c r="BO134">
        <v>459.22311401367188</v>
      </c>
      <c r="BP134">
        <v>86.675743103027344</v>
      </c>
      <c r="BQ134">
        <v>172.6772155761719</v>
      </c>
      <c r="BR134">
        <v>52.843437194824219</v>
      </c>
      <c r="BS134">
        <v>172.074951171875</v>
      </c>
      <c r="BT134">
        <v>81.160255432128906</v>
      </c>
      <c r="BU134">
        <v>30.125261306762699</v>
      </c>
      <c r="BV134">
        <v>95.379997253417955</v>
      </c>
      <c r="BW134">
        <v>60.656814575195313</v>
      </c>
      <c r="BX134">
        <v>223.65869140625</v>
      </c>
      <c r="BY134">
        <v>38.220001220703118</v>
      </c>
      <c r="BZ134">
        <v>81.814254760742188</v>
      </c>
      <c r="CA134">
        <v>70.669219970703125</v>
      </c>
      <c r="CB134">
        <v>547.4228515625</v>
      </c>
      <c r="CC134">
        <v>40.081840515136719</v>
      </c>
      <c r="CD134">
        <v>96.9869384765625</v>
      </c>
      <c r="CE134">
        <v>23.90261268615723</v>
      </c>
      <c r="CF134">
        <v>90.050460815429688</v>
      </c>
      <c r="CG134">
        <v>69.610000610351563</v>
      </c>
      <c r="CH134">
        <v>26.963178634643551</v>
      </c>
      <c r="CI134">
        <v>78.155906677246094</v>
      </c>
      <c r="CJ134">
        <v>93.647644042968764</v>
      </c>
      <c r="CK134">
        <v>123.9145584106445</v>
      </c>
      <c r="CL134">
        <v>112.662956237793</v>
      </c>
      <c r="CM134">
        <v>88.028549194335938</v>
      </c>
      <c r="CN134">
        <v>90.87831878662108</v>
      </c>
      <c r="CO134">
        <v>84.831329345703125</v>
      </c>
      <c r="CP134">
        <v>86.336723327636719</v>
      </c>
      <c r="CQ134">
        <v>45.093452453613281</v>
      </c>
      <c r="CR134">
        <v>127.6213684082031</v>
      </c>
      <c r="CS134">
        <v>208.95167541503909</v>
      </c>
      <c r="CT134">
        <v>82.41339111328125</v>
      </c>
      <c r="CU134">
        <v>42.983219146728523</v>
      </c>
      <c r="CV134">
        <v>75.685836791992188</v>
      </c>
      <c r="CW134">
        <v>155.34465026855469</v>
      </c>
      <c r="CX134">
        <v>184.29972839355469</v>
      </c>
      <c r="CY134">
        <v>55.608406066894531</v>
      </c>
      <c r="CZ134">
        <v>130.49082946777341</v>
      </c>
      <c r="DA134">
        <v>73.495887756347656</v>
      </c>
      <c r="DB134">
        <v>17084.30078125</v>
      </c>
      <c r="DC134">
        <v>21.319999694824219</v>
      </c>
      <c r="DD134">
        <v>0.46741453652650461</v>
      </c>
      <c r="DE134">
        <v>0.73862484891785518</v>
      </c>
      <c r="DF134">
        <v>1.9185423600217972</v>
      </c>
      <c r="DG134">
        <v>1.6747589584861524</v>
      </c>
      <c r="DH134">
        <v>1.1577070582448679</v>
      </c>
      <c r="DI134">
        <v>7.8312402943212261E-2</v>
      </c>
      <c r="DJ134">
        <v>2.2362837629169472</v>
      </c>
      <c r="DK134">
        <v>2.5354092653198164</v>
      </c>
      <c r="DL134">
        <v>0.38660664829518993</v>
      </c>
      <c r="DM134">
        <v>2.4360703791691649</v>
      </c>
      <c r="DN134">
        <v>0.11044569531687666</v>
      </c>
      <c r="DO134">
        <v>313.44387817382813</v>
      </c>
      <c r="DP134">
        <v>656.84454345703125</v>
      </c>
    </row>
    <row r="135" spans="1:120" x14ac:dyDescent="0.25">
      <c r="A135" s="1">
        <v>45538</v>
      </c>
      <c r="B135">
        <v>34.320419311523438</v>
      </c>
      <c r="C135">
        <v>42.979999542236328</v>
      </c>
      <c r="D135">
        <v>39.450729370117188</v>
      </c>
      <c r="E135">
        <v>31.770076751708981</v>
      </c>
      <c r="F135">
        <v>57.896785736083977</v>
      </c>
      <c r="G135">
        <v>14.52999973297119</v>
      </c>
      <c r="H135">
        <v>39.538520812988281</v>
      </c>
      <c r="I135">
        <v>25.469999313354489</v>
      </c>
      <c r="J135">
        <v>20.57173919677734</v>
      </c>
      <c r="K135">
        <v>406.70864868164063</v>
      </c>
      <c r="L135">
        <v>68.552879333496094</v>
      </c>
      <c r="M135">
        <v>34.716121673583977</v>
      </c>
      <c r="N135">
        <v>24.080173492431641</v>
      </c>
      <c r="O135">
        <v>36.837528228759773</v>
      </c>
      <c r="P135">
        <v>58.302074432373047</v>
      </c>
      <c r="Q135">
        <v>230.28999328613281</v>
      </c>
      <c r="R135">
        <v>117.84686279296881</v>
      </c>
      <c r="S135">
        <v>124.4278259277344</v>
      </c>
      <c r="T135">
        <v>145.39349365234381</v>
      </c>
      <c r="U135">
        <v>28.09857177734375</v>
      </c>
      <c r="V135">
        <v>95.638740539550781</v>
      </c>
      <c r="W135">
        <v>84.900001525878906</v>
      </c>
      <c r="X135">
        <v>58.365451812744141</v>
      </c>
      <c r="Y135">
        <v>58.534839630126953</v>
      </c>
      <c r="Z135">
        <v>59.815189361572273</v>
      </c>
      <c r="AA135">
        <v>119.0781173706055</v>
      </c>
      <c r="AB135">
        <v>87.922515869140625</v>
      </c>
      <c r="AC135">
        <v>111.63157653808589</v>
      </c>
      <c r="AD135">
        <v>40.520618438720703</v>
      </c>
      <c r="AE135">
        <v>117.4842071533203</v>
      </c>
      <c r="AF135">
        <v>192.34222412109381</v>
      </c>
      <c r="AG135">
        <v>90.129020690917955</v>
      </c>
      <c r="AH135">
        <v>184.00801086425781</v>
      </c>
      <c r="AI135">
        <v>353.90176391601563</v>
      </c>
      <c r="AJ135">
        <v>211.9950256347656</v>
      </c>
      <c r="AK135">
        <v>161.54243469238281</v>
      </c>
      <c r="AL135">
        <v>269.656005859375</v>
      </c>
      <c r="AM135">
        <v>66.414901733398438</v>
      </c>
      <c r="AN135">
        <v>18.440000534057621</v>
      </c>
      <c r="AO135">
        <v>57.979022979736328</v>
      </c>
      <c r="AP135">
        <v>114.34799957275391</v>
      </c>
      <c r="AQ135">
        <v>56.394760131835938</v>
      </c>
      <c r="AR135">
        <v>55.819183349609382</v>
      </c>
      <c r="AS135">
        <v>56.327735900878913</v>
      </c>
      <c r="AT135">
        <v>304.6263427734375</v>
      </c>
      <c r="AU135">
        <v>124.6702499389648</v>
      </c>
      <c r="AV135">
        <v>190.4830322265625</v>
      </c>
      <c r="AW135">
        <v>83.472373962402344</v>
      </c>
      <c r="AX135">
        <v>263.62371826171881</v>
      </c>
      <c r="AY135">
        <v>279.57818603515619</v>
      </c>
      <c r="AZ135">
        <v>12.980753898620611</v>
      </c>
      <c r="BA135">
        <v>70.25</v>
      </c>
      <c r="BB135">
        <v>46.927833557128913</v>
      </c>
      <c r="BC135">
        <v>45.886745452880859</v>
      </c>
      <c r="BD135">
        <v>18.142484664916989</v>
      </c>
      <c r="BE135">
        <v>45.087738037109382</v>
      </c>
      <c r="BF135">
        <v>68.365997314453125</v>
      </c>
      <c r="BG135">
        <v>41.250030517578118</v>
      </c>
      <c r="BH135">
        <v>87.513565063476563</v>
      </c>
      <c r="BI135">
        <v>40.310001373291023</v>
      </c>
      <c r="BJ135">
        <v>109.6958465576172</v>
      </c>
      <c r="BK135">
        <v>52.966720581054688</v>
      </c>
      <c r="BL135">
        <v>61.554397583007813</v>
      </c>
      <c r="BM135">
        <v>30.62985992431641</v>
      </c>
      <c r="BN135">
        <v>28.908864974975589</v>
      </c>
      <c r="BO135">
        <v>460.41952514648438</v>
      </c>
      <c r="BP135">
        <v>87.113800048828125</v>
      </c>
      <c r="BQ135">
        <v>172.9058532714844</v>
      </c>
      <c r="BR135">
        <v>53.102035522460938</v>
      </c>
      <c r="BS135">
        <v>172.3230895996094</v>
      </c>
      <c r="BT135">
        <v>80.983779907226563</v>
      </c>
      <c r="BU135">
        <v>30.418403625488281</v>
      </c>
      <c r="BV135">
        <v>95.029998779296875</v>
      </c>
      <c r="BW135">
        <v>61.178390502929688</v>
      </c>
      <c r="BX135">
        <v>224.1963195800781</v>
      </c>
      <c r="BY135">
        <v>38.520000457763672</v>
      </c>
      <c r="BZ135">
        <v>81.894012451171875</v>
      </c>
      <c r="CA135">
        <v>70.530433654785156</v>
      </c>
      <c r="CB135">
        <v>548.54559326171875</v>
      </c>
      <c r="CC135">
        <v>39.624103546142578</v>
      </c>
      <c r="CD135">
        <v>95.752685546875</v>
      </c>
      <c r="CE135">
        <v>23.59105110168457</v>
      </c>
      <c r="CF135">
        <v>89.990997314453125</v>
      </c>
      <c r="CG135">
        <v>71.089996337890625</v>
      </c>
      <c r="CH135">
        <v>27.09713172912598</v>
      </c>
      <c r="CI135">
        <v>77.502899169921875</v>
      </c>
      <c r="CJ135">
        <v>93.382461547851563</v>
      </c>
      <c r="CK135">
        <v>124.03285980224609</v>
      </c>
      <c r="CL135">
        <v>113.0917892456055</v>
      </c>
      <c r="CM135">
        <v>88.168495178222656</v>
      </c>
      <c r="CN135">
        <v>91.254661560058594</v>
      </c>
      <c r="CO135">
        <v>85.239028930664063</v>
      </c>
      <c r="CP135">
        <v>87.546501159667969</v>
      </c>
      <c r="CQ135">
        <v>45.043846130371087</v>
      </c>
      <c r="CR135">
        <v>127.49245452880859</v>
      </c>
      <c r="CS135">
        <v>209.4898376464844</v>
      </c>
      <c r="CT135">
        <v>82.028373718261719</v>
      </c>
      <c r="CU135">
        <v>42.884971618652337</v>
      </c>
      <c r="CV135">
        <v>75.045516967773438</v>
      </c>
      <c r="CW135">
        <v>155.61241149902341</v>
      </c>
      <c r="CX135">
        <v>183.8216247558594</v>
      </c>
      <c r="CY135">
        <v>56.057102203369141</v>
      </c>
      <c r="CZ135">
        <v>132.6424865722656</v>
      </c>
      <c r="DA135">
        <v>74.398109436035156</v>
      </c>
      <c r="DB135">
        <v>17136.30078125</v>
      </c>
      <c r="DC135">
        <v>20.719999313354489</v>
      </c>
      <c r="DD135">
        <v>0.46858676560886087</v>
      </c>
      <c r="DE135">
        <v>0.73835997587617508</v>
      </c>
      <c r="DF135">
        <v>1.9232954166168774</v>
      </c>
      <c r="DG135">
        <v>1.6692580272970843</v>
      </c>
      <c r="DH135">
        <v>1.1611159638122508</v>
      </c>
      <c r="DI135">
        <v>7.835264756512221E-2</v>
      </c>
      <c r="DJ135">
        <v>2.240951714917832</v>
      </c>
      <c r="DK135">
        <v>2.5538704249581672</v>
      </c>
      <c r="DL135">
        <v>0.38646746640369017</v>
      </c>
      <c r="DM135">
        <v>2.4434565818434981</v>
      </c>
      <c r="DN135">
        <v>0.11059967890879345</v>
      </c>
      <c r="DO135">
        <v>312.68630218505859</v>
      </c>
      <c r="DP135">
        <v>657.10242462158203</v>
      </c>
    </row>
    <row r="136" spans="1:120" x14ac:dyDescent="0.25">
      <c r="A136" s="1">
        <v>45534</v>
      </c>
      <c r="B136">
        <v>35.340129852294922</v>
      </c>
      <c r="C136">
        <v>44.819999694824219</v>
      </c>
      <c r="D136">
        <v>39.975830078125</v>
      </c>
      <c r="E136">
        <v>33.423786163330078</v>
      </c>
      <c r="F136">
        <v>59.244853973388672</v>
      </c>
      <c r="G136">
        <v>15.079999923706049</v>
      </c>
      <c r="H136">
        <v>42.754474639892578</v>
      </c>
      <c r="I136">
        <v>26.309999465942379</v>
      </c>
      <c r="J136">
        <v>20.989439010620121</v>
      </c>
      <c r="K136">
        <v>412.61721801757813</v>
      </c>
      <c r="L136">
        <v>70.275421142578125</v>
      </c>
      <c r="M136">
        <v>35.890712738037109</v>
      </c>
      <c r="N136">
        <v>25.027202606201168</v>
      </c>
      <c r="O136">
        <v>38.171859741210938</v>
      </c>
      <c r="P136">
        <v>58.606700897216797</v>
      </c>
      <c r="Q136">
        <v>231.28999328613281</v>
      </c>
      <c r="R136">
        <v>121.4916152954102</v>
      </c>
      <c r="S136">
        <v>127.0030822753906</v>
      </c>
      <c r="T136">
        <v>147.8988952636719</v>
      </c>
      <c r="U136">
        <v>28.780046463012699</v>
      </c>
      <c r="V136">
        <v>95.012405395507798</v>
      </c>
      <c r="W136">
        <v>86.800003051757813</v>
      </c>
      <c r="X136">
        <v>58.126697540283203</v>
      </c>
      <c r="Y136">
        <v>58.654460906982422</v>
      </c>
      <c r="Z136">
        <v>61.402587890625</v>
      </c>
      <c r="AA136">
        <v>121.5016250610352</v>
      </c>
      <c r="AB136">
        <v>90.669769287109375</v>
      </c>
      <c r="AC136">
        <v>114.9163055419922</v>
      </c>
      <c r="AD136">
        <v>41.729438781738281</v>
      </c>
      <c r="AE136">
        <v>120.737678527832</v>
      </c>
      <c r="AF136">
        <v>194.0529479980469</v>
      </c>
      <c r="AG136">
        <v>93.001022338867202</v>
      </c>
      <c r="AH136">
        <v>186.3432312011719</v>
      </c>
      <c r="AI136">
        <v>364.54501342773438</v>
      </c>
      <c r="AJ136">
        <v>218.68229675292969</v>
      </c>
      <c r="AK136">
        <v>166.04676818847659</v>
      </c>
      <c r="AL136">
        <v>279.31427001953119</v>
      </c>
      <c r="AM136">
        <v>66.912246704101563</v>
      </c>
      <c r="AN136">
        <v>18.70000076293945</v>
      </c>
      <c r="AO136">
        <v>58.8577880859375</v>
      </c>
      <c r="AP136">
        <v>114.4569473266602</v>
      </c>
      <c r="AQ136">
        <v>57.114734649658203</v>
      </c>
      <c r="AR136">
        <v>56.017543792724609</v>
      </c>
      <c r="AS136">
        <v>57.057861328125</v>
      </c>
      <c r="AT136">
        <v>313.862548828125</v>
      </c>
      <c r="AU136">
        <v>125.9652938842773</v>
      </c>
      <c r="AV136">
        <v>196.26036071777341</v>
      </c>
      <c r="AW136">
        <v>85.364303588867188</v>
      </c>
      <c r="AX136">
        <v>269.71957397460938</v>
      </c>
      <c r="AY136">
        <v>292.43853759765619</v>
      </c>
      <c r="AZ136">
        <v>13.367202758789061</v>
      </c>
      <c r="BA136">
        <v>71.870002746582031</v>
      </c>
      <c r="BB136">
        <v>47.285610198974609</v>
      </c>
      <c r="BC136">
        <v>47.216621398925781</v>
      </c>
      <c r="BD136">
        <v>19.079191207885739</v>
      </c>
      <c r="BE136">
        <v>46.176959991455078</v>
      </c>
      <c r="BF136">
        <v>69.693199157714844</v>
      </c>
      <c r="BG136">
        <v>42.068443298339837</v>
      </c>
      <c r="BH136">
        <v>88.88671875</v>
      </c>
      <c r="BI136">
        <v>41.25</v>
      </c>
      <c r="BJ136">
        <v>113.0628280639648</v>
      </c>
      <c r="BK136">
        <v>57.613800048828118</v>
      </c>
      <c r="BL136">
        <v>63.728740692138672</v>
      </c>
      <c r="BM136">
        <v>31.744209289550781</v>
      </c>
      <c r="BN136">
        <v>30.255979537963871</v>
      </c>
      <c r="BO136">
        <v>474.83596801757813</v>
      </c>
      <c r="BP136">
        <v>89.194572448730469</v>
      </c>
      <c r="BQ136">
        <v>176.7128601074219</v>
      </c>
      <c r="BR136">
        <v>55.170818328857422</v>
      </c>
      <c r="BS136">
        <v>174.56634521484381</v>
      </c>
      <c r="BT136">
        <v>80.897499084472656</v>
      </c>
      <c r="BU136">
        <v>31.981828689575199</v>
      </c>
      <c r="BV136">
        <v>97.930000305175781</v>
      </c>
      <c r="BW136">
        <v>64.327133178710938</v>
      </c>
      <c r="BX136">
        <v>242.38569641113281</v>
      </c>
      <c r="BY136">
        <v>39.310001373291023</v>
      </c>
      <c r="BZ136">
        <v>85.503173828125</v>
      </c>
      <c r="CA136">
        <v>70.490768432617188</v>
      </c>
      <c r="CB136">
        <v>560.0712890625</v>
      </c>
      <c r="CC136">
        <v>41.076919555664063</v>
      </c>
      <c r="CD136">
        <v>94.211822509765625</v>
      </c>
      <c r="CE136">
        <v>25.217014312744141</v>
      </c>
      <c r="CF136">
        <v>90.496398925781236</v>
      </c>
      <c r="CG136">
        <v>74.339996337890625</v>
      </c>
      <c r="CH136">
        <v>27.04929161071777</v>
      </c>
      <c r="CI136">
        <v>77.038986206054688</v>
      </c>
      <c r="CJ136">
        <v>93.431564331054673</v>
      </c>
      <c r="CK136">
        <v>125.5509796142578</v>
      </c>
      <c r="CL136">
        <v>117.07093811035161</v>
      </c>
      <c r="CM136">
        <v>89.907882690429688</v>
      </c>
      <c r="CN136">
        <v>93.374099731445327</v>
      </c>
      <c r="CO136">
        <v>86.830047607421875</v>
      </c>
      <c r="CP136">
        <v>89.7791748046875</v>
      </c>
      <c r="CQ136">
        <v>45.381179809570313</v>
      </c>
      <c r="CR136">
        <v>130.37852478027341</v>
      </c>
      <c r="CS136">
        <v>219.5751647949219</v>
      </c>
      <c r="CT136">
        <v>81.455787658691406</v>
      </c>
      <c r="CU136">
        <v>42.786724090576172</v>
      </c>
      <c r="CV136">
        <v>75.153877258300781</v>
      </c>
      <c r="CW136">
        <v>155.90995788574219</v>
      </c>
      <c r="CX136">
        <v>186.3814697265625</v>
      </c>
      <c r="CY136">
        <v>59.666614532470703</v>
      </c>
      <c r="CZ136">
        <v>137.7254943847656</v>
      </c>
      <c r="DA136">
        <v>75.667152404785156</v>
      </c>
      <c r="DB136">
        <v>17713.619140625</v>
      </c>
      <c r="DC136">
        <v>15</v>
      </c>
      <c r="DD136">
        <v>0.47925591081359514</v>
      </c>
      <c r="DE136">
        <v>0.74624326416673248</v>
      </c>
      <c r="DF136">
        <v>1.956309392500444</v>
      </c>
      <c r="DG136">
        <v>1.6821421643237691</v>
      </c>
      <c r="DH136">
        <v>1.2129698076686215</v>
      </c>
      <c r="DI136">
        <v>8.002552633942038E-2</v>
      </c>
      <c r="DJ136">
        <v>2.2881304703297585</v>
      </c>
      <c r="DK136">
        <v>2.6956361371762272</v>
      </c>
      <c r="DL136">
        <v>0.39045439575911967</v>
      </c>
      <c r="DM136">
        <v>2.4916589256439674</v>
      </c>
      <c r="DN136">
        <v>0.11375329772003508</v>
      </c>
      <c r="DO136">
        <v>312.51962280273438</v>
      </c>
      <c r="DP136">
        <v>675.09043884277344</v>
      </c>
    </row>
    <row r="137" spans="1:120" x14ac:dyDescent="0.25">
      <c r="A137" s="1">
        <v>45533</v>
      </c>
      <c r="B137">
        <v>34.880260467529297</v>
      </c>
      <c r="C137">
        <v>44.680000305175781</v>
      </c>
      <c r="D137">
        <v>39.742450714111328</v>
      </c>
      <c r="E137">
        <v>33.310386657714837</v>
      </c>
      <c r="F137">
        <v>58.715614318847663</v>
      </c>
      <c r="G137">
        <v>14.960000038146971</v>
      </c>
      <c r="H137">
        <v>42.192176818847663</v>
      </c>
      <c r="I137">
        <v>26.219999313354489</v>
      </c>
      <c r="J137">
        <v>21.22677040100098</v>
      </c>
      <c r="K137">
        <v>410.33706665039063</v>
      </c>
      <c r="L137">
        <v>69.827354431152344</v>
      </c>
      <c r="M137">
        <v>35.506481170654297</v>
      </c>
      <c r="N137">
        <v>25.214633941650391</v>
      </c>
      <c r="O137">
        <v>38.428848266601563</v>
      </c>
      <c r="P137">
        <v>58.174327850341797</v>
      </c>
      <c r="Q137">
        <v>232.94999694824219</v>
      </c>
      <c r="R137">
        <v>120.22691345214839</v>
      </c>
      <c r="S137">
        <v>126.1280899047852</v>
      </c>
      <c r="T137">
        <v>148.0086975097656</v>
      </c>
      <c r="U137">
        <v>28.513383865356449</v>
      </c>
      <c r="V137">
        <v>95.345199584960938</v>
      </c>
      <c r="W137">
        <v>86.290000915527344</v>
      </c>
      <c r="X137">
        <v>57.887943267822273</v>
      </c>
      <c r="Y137">
        <v>58.375347137451172</v>
      </c>
      <c r="Z137">
        <v>60.926368713378913</v>
      </c>
      <c r="AA137">
        <v>120.6311340332031</v>
      </c>
      <c r="AB137">
        <v>90.032730102539063</v>
      </c>
      <c r="AC137">
        <v>114.3540573120117</v>
      </c>
      <c r="AD137">
        <v>41.289867401123047</v>
      </c>
      <c r="AE137">
        <v>119.2905807495117</v>
      </c>
      <c r="AF137">
        <v>192.39166259765619</v>
      </c>
      <c r="AG137">
        <v>92.023742675781236</v>
      </c>
      <c r="AH137">
        <v>184.7897033691406</v>
      </c>
      <c r="AI137">
        <v>360.85430908203119</v>
      </c>
      <c r="AJ137">
        <v>217.42034912109381</v>
      </c>
      <c r="AK137">
        <v>165.15580749511719</v>
      </c>
      <c r="AL137">
        <v>277.56362915039063</v>
      </c>
      <c r="AM137">
        <v>66.106559753417969</v>
      </c>
      <c r="AN137">
        <v>18.440000534057621</v>
      </c>
      <c r="AO137">
        <v>58.176494598388672</v>
      </c>
      <c r="AP137">
        <v>113.8330154418945</v>
      </c>
      <c r="AQ137">
        <v>56.739955902099609</v>
      </c>
      <c r="AR137">
        <v>55.720001220703118</v>
      </c>
      <c r="AS137">
        <v>56.633598327636719</v>
      </c>
      <c r="AT137">
        <v>310.71066284179688</v>
      </c>
      <c r="AU137">
        <v>124.8284225463867</v>
      </c>
      <c r="AV137">
        <v>193.43634033203119</v>
      </c>
      <c r="AW137">
        <v>84.611495971679688</v>
      </c>
      <c r="AX137">
        <v>267.21359252929688</v>
      </c>
      <c r="AY137">
        <v>293.29067993164063</v>
      </c>
      <c r="AZ137">
        <v>13.307748794555661</v>
      </c>
      <c r="BA137">
        <v>71.830001831054688</v>
      </c>
      <c r="BB137">
        <v>46.828453063964837</v>
      </c>
      <c r="BC137">
        <v>47.406448364257813</v>
      </c>
      <c r="BD137">
        <v>19.118631362915039</v>
      </c>
      <c r="BE137">
        <v>46.007080078125</v>
      </c>
      <c r="BF137">
        <v>69.174293518066406</v>
      </c>
      <c r="BG137">
        <v>41.798965454101563</v>
      </c>
      <c r="BH137">
        <v>88.050880432128906</v>
      </c>
      <c r="BI137">
        <v>40.959999084472663</v>
      </c>
      <c r="BJ137">
        <v>112.1065216064453</v>
      </c>
      <c r="BK137">
        <v>56.914241790771477</v>
      </c>
      <c r="BL137">
        <v>63.309471130371087</v>
      </c>
      <c r="BM137">
        <v>31.694902420043949</v>
      </c>
      <c r="BN137">
        <v>30.157649993896481</v>
      </c>
      <c r="BO137">
        <v>469.24288940429688</v>
      </c>
      <c r="BP137">
        <v>88.218902587890625</v>
      </c>
      <c r="BQ137">
        <v>175.36100769042969</v>
      </c>
      <c r="BR137">
        <v>54.743137359619141</v>
      </c>
      <c r="BS137">
        <v>173.2263488769531</v>
      </c>
      <c r="BT137">
        <v>80.897499084472656</v>
      </c>
      <c r="BU137">
        <v>32.147945404052727</v>
      </c>
      <c r="BV137">
        <v>96.779998779296875</v>
      </c>
      <c r="BW137">
        <v>64.346450805664063</v>
      </c>
      <c r="BX137">
        <v>236.86018371582031</v>
      </c>
      <c r="BY137">
        <v>39.169998168945313</v>
      </c>
      <c r="BZ137">
        <v>84.565986633300781</v>
      </c>
      <c r="CA137">
        <v>69.985137939453125</v>
      </c>
      <c r="CB137">
        <v>554.775390625</v>
      </c>
      <c r="CC137">
        <v>40.579380035400391</v>
      </c>
      <c r="CD137">
        <v>95.227256774902344</v>
      </c>
      <c r="CE137">
        <v>24.963869094848629</v>
      </c>
      <c r="CF137">
        <v>89.872085571289063</v>
      </c>
      <c r="CG137">
        <v>76.769996643066406</v>
      </c>
      <c r="CH137">
        <v>26.972745895385739</v>
      </c>
      <c r="CI137">
        <v>77.475761413574219</v>
      </c>
      <c r="CJ137">
        <v>92.537818908691406</v>
      </c>
      <c r="CK137">
        <v>124.35816955566411</v>
      </c>
      <c r="CL137">
        <v>115.5849914550781</v>
      </c>
      <c r="CM137">
        <v>89.358078002929688</v>
      </c>
      <c r="CN137">
        <v>92.363906860351563</v>
      </c>
      <c r="CO137">
        <v>86.253303527832031</v>
      </c>
      <c r="CP137">
        <v>89.44476318359375</v>
      </c>
      <c r="CQ137">
        <v>44.954551696777337</v>
      </c>
      <c r="CR137">
        <v>128.99993896484381</v>
      </c>
      <c r="CS137">
        <v>216.695068359375</v>
      </c>
      <c r="CT137">
        <v>80.814094543457031</v>
      </c>
      <c r="CU137">
        <v>42.37408447265625</v>
      </c>
      <c r="CV137">
        <v>74.592361450195313</v>
      </c>
      <c r="CW137">
        <v>154.83880615234381</v>
      </c>
      <c r="CX137">
        <v>183.61244201660159</v>
      </c>
      <c r="CY137">
        <v>59.646671295166023</v>
      </c>
      <c r="CZ137">
        <v>138.03147888183591</v>
      </c>
      <c r="DA137">
        <v>75.528358459472656</v>
      </c>
      <c r="DB137">
        <v>17516.4296875</v>
      </c>
      <c r="DC137">
        <v>15.64999961853027</v>
      </c>
      <c r="DD137">
        <v>0.47831460798916309</v>
      </c>
      <c r="DE137">
        <v>0.74634737395205142</v>
      </c>
      <c r="DF137">
        <v>1.9527836373067793</v>
      </c>
      <c r="DG137">
        <v>1.6806168269837969</v>
      </c>
      <c r="DH137">
        <v>1.2083420726620859</v>
      </c>
      <c r="DI137">
        <v>8.0537098545124891E-2</v>
      </c>
      <c r="DJ137">
        <v>2.272034885175453</v>
      </c>
      <c r="DK137">
        <v>2.681401921082581</v>
      </c>
      <c r="DL137">
        <v>0.39190698216831849</v>
      </c>
      <c r="DM137">
        <v>2.4891018928508499</v>
      </c>
      <c r="DN137">
        <v>0.11255634108971531</v>
      </c>
      <c r="DO137">
        <v>310.24526214599615</v>
      </c>
      <c r="DP137">
        <v>666.62590789794922</v>
      </c>
    </row>
    <row r="138" spans="1:120" x14ac:dyDescent="0.25">
      <c r="A138" s="1">
        <v>45532</v>
      </c>
      <c r="B138">
        <v>34.790287017822273</v>
      </c>
      <c r="C138">
        <v>44.270000457763672</v>
      </c>
      <c r="D138">
        <v>39.606311798095703</v>
      </c>
      <c r="E138">
        <v>33.338737487792969</v>
      </c>
      <c r="F138">
        <v>58.485942840576172</v>
      </c>
      <c r="G138">
        <v>14.85599994659424</v>
      </c>
      <c r="H138">
        <v>42.211906433105469</v>
      </c>
      <c r="I138">
        <v>26.280000686645511</v>
      </c>
      <c r="J138">
        <v>20.989439010620121</v>
      </c>
      <c r="K138">
        <v>407.78924560546881</v>
      </c>
      <c r="L138">
        <v>69.349433898925781</v>
      </c>
      <c r="M138">
        <v>35.41888427734375</v>
      </c>
      <c r="N138">
        <v>24.750986099243161</v>
      </c>
      <c r="O138">
        <v>37.914878845214837</v>
      </c>
      <c r="P138">
        <v>58.026924133300781</v>
      </c>
      <c r="Q138">
        <v>231.75</v>
      </c>
      <c r="R138">
        <v>119.798698425293</v>
      </c>
      <c r="S138">
        <v>125.4221267700195</v>
      </c>
      <c r="T138">
        <v>147.5096130371094</v>
      </c>
      <c r="U138">
        <v>27.960298538208011</v>
      </c>
      <c r="V138">
        <v>95.5115966796875</v>
      </c>
      <c r="W138">
        <v>85.25</v>
      </c>
      <c r="X138">
        <v>57.470123291015618</v>
      </c>
      <c r="Y138">
        <v>58.106193542480469</v>
      </c>
      <c r="Z138">
        <v>60.767627716064453</v>
      </c>
      <c r="AA138">
        <v>120.3541641235352</v>
      </c>
      <c r="AB138">
        <v>89.89337158203125</v>
      </c>
      <c r="AC138">
        <v>113.7622146606445</v>
      </c>
      <c r="AD138">
        <v>41.16998291015625</v>
      </c>
      <c r="AE138">
        <v>119.6997604370117</v>
      </c>
      <c r="AF138">
        <v>191.6302490234375</v>
      </c>
      <c r="AG138">
        <v>92.322914123535156</v>
      </c>
      <c r="AH138">
        <v>183.83978271484381</v>
      </c>
      <c r="AI138">
        <v>362.01138305664063</v>
      </c>
      <c r="AJ138">
        <v>215.88018798828119</v>
      </c>
      <c r="AK138">
        <v>164.14604187011719</v>
      </c>
      <c r="AL138">
        <v>275.32562255859381</v>
      </c>
      <c r="AM138">
        <v>65.897674560546875</v>
      </c>
      <c r="AN138">
        <v>18.219999313354489</v>
      </c>
      <c r="AO138">
        <v>57.86053466796875</v>
      </c>
      <c r="AP138">
        <v>112.76341247558589</v>
      </c>
      <c r="AQ138">
        <v>56.641326904296882</v>
      </c>
      <c r="AR138">
        <v>55.234012603759773</v>
      </c>
      <c r="AS138">
        <v>56.475734710693359</v>
      </c>
      <c r="AT138">
        <v>311.668212890625</v>
      </c>
      <c r="AU138">
        <v>124.3143615722656</v>
      </c>
      <c r="AV138">
        <v>193.80424499511719</v>
      </c>
      <c r="AW138">
        <v>84.116226196289063</v>
      </c>
      <c r="AX138">
        <v>267.72076416015619</v>
      </c>
      <c r="AY138">
        <v>289.74502563476563</v>
      </c>
      <c r="AZ138">
        <v>13.27802181243896</v>
      </c>
      <c r="BA138">
        <v>71.150001525878906</v>
      </c>
      <c r="BB138">
        <v>47.007339477539063</v>
      </c>
      <c r="BC138">
        <v>47.255088806152337</v>
      </c>
      <c r="BD138">
        <v>18.734088897705082</v>
      </c>
      <c r="BE138">
        <v>46.166965484619141</v>
      </c>
      <c r="BF138">
        <v>68.984687805175781</v>
      </c>
      <c r="BG138">
        <v>41.599353790283203</v>
      </c>
      <c r="BH138">
        <v>88.021034240722656</v>
      </c>
      <c r="BI138">
        <v>40.720001220703118</v>
      </c>
      <c r="BJ138">
        <v>111.2797088623047</v>
      </c>
      <c r="BK138">
        <v>56.574451446533203</v>
      </c>
      <c r="BL138">
        <v>63.319225311279297</v>
      </c>
      <c r="BM138">
        <v>31.201828002929691</v>
      </c>
      <c r="BN138">
        <v>29.862661361694339</v>
      </c>
      <c r="BO138">
        <v>469.9307861328125</v>
      </c>
      <c r="BP138">
        <v>87.810714721679688</v>
      </c>
      <c r="BQ138">
        <v>175.34112548828119</v>
      </c>
      <c r="BR138">
        <v>54.424861907958977</v>
      </c>
      <c r="BS138">
        <v>172.58116149902341</v>
      </c>
      <c r="BT138">
        <v>80.907272338867188</v>
      </c>
      <c r="BU138">
        <v>31.962285995483398</v>
      </c>
      <c r="BV138">
        <v>95.709999084472656</v>
      </c>
      <c r="BW138">
        <v>63.786247253417969</v>
      </c>
      <c r="BX138">
        <v>239.82704162597659</v>
      </c>
      <c r="BY138">
        <v>38.630001068115227</v>
      </c>
      <c r="BZ138">
        <v>84.197090148925781</v>
      </c>
      <c r="CA138">
        <v>69.796768188476563</v>
      </c>
      <c r="CB138">
        <v>554.72576904296875</v>
      </c>
      <c r="CC138">
        <v>40.718692779541023</v>
      </c>
      <c r="CD138">
        <v>95.539703369140625</v>
      </c>
      <c r="CE138">
        <v>25.217014312744141</v>
      </c>
      <c r="CF138">
        <v>89.574783325195313</v>
      </c>
      <c r="CG138">
        <v>75.480003356933594</v>
      </c>
      <c r="CH138">
        <v>26.8770637512207</v>
      </c>
      <c r="CI138">
        <v>77.689300537109375</v>
      </c>
      <c r="CJ138">
        <v>92.822639465332045</v>
      </c>
      <c r="CK138">
        <v>123.9047088623047</v>
      </c>
      <c r="CL138">
        <v>115.724609375</v>
      </c>
      <c r="CM138">
        <v>88.608345031738281</v>
      </c>
      <c r="CN138">
        <v>91.858810424804673</v>
      </c>
      <c r="CO138">
        <v>86.432289123535156</v>
      </c>
      <c r="CP138">
        <v>88.293998718261719</v>
      </c>
      <c r="CQ138">
        <v>44.557689666748047</v>
      </c>
      <c r="CR138">
        <v>128.09742736816409</v>
      </c>
      <c r="CS138">
        <v>218.66827392578119</v>
      </c>
      <c r="CT138">
        <v>81.218849182128906</v>
      </c>
      <c r="CU138">
        <v>42.541107177734382</v>
      </c>
      <c r="CV138">
        <v>74.188468933105469</v>
      </c>
      <c r="CW138">
        <v>154.51152038574219</v>
      </c>
      <c r="CX138">
        <v>183.39332580566409</v>
      </c>
      <c r="CY138">
        <v>58.918785095214837</v>
      </c>
      <c r="CZ138">
        <v>135.88969421386719</v>
      </c>
      <c r="DA138">
        <v>75.905105590820313</v>
      </c>
      <c r="DB138">
        <v>17556.029296875</v>
      </c>
      <c r="DC138">
        <v>17.110000610351559</v>
      </c>
      <c r="DD138">
        <v>0.48177630929365189</v>
      </c>
      <c r="DE138">
        <v>0.74690703256234614</v>
      </c>
      <c r="DF138">
        <v>1.9691678140098818</v>
      </c>
      <c r="DG138">
        <v>1.6773211185710404</v>
      </c>
      <c r="DH138">
        <v>1.2063178902719842</v>
      </c>
      <c r="DI138">
        <v>7.9805199124136125E-2</v>
      </c>
      <c r="DJ138">
        <v>2.2580143359876277</v>
      </c>
      <c r="DK138">
        <v>2.6923340594918961</v>
      </c>
      <c r="DL138">
        <v>0.3891656022411305</v>
      </c>
      <c r="DM138">
        <v>2.507097401690376</v>
      </c>
      <c r="DN138">
        <v>0.11339806121529886</v>
      </c>
      <c r="DO138">
        <v>309.91883850097656</v>
      </c>
      <c r="DP138">
        <v>666.57552719116211</v>
      </c>
    </row>
    <row r="139" spans="1:120" x14ac:dyDescent="0.25">
      <c r="A139" s="1">
        <v>45531</v>
      </c>
      <c r="B139">
        <v>35.240161895751953</v>
      </c>
      <c r="C139">
        <v>45.419998168945313</v>
      </c>
      <c r="D139">
        <v>40.063346862792969</v>
      </c>
      <c r="E139">
        <v>34.236465454101563</v>
      </c>
      <c r="F139">
        <v>59.055122375488281</v>
      </c>
      <c r="G139">
        <v>14.97999954223633</v>
      </c>
      <c r="H139">
        <v>43.731101989746087</v>
      </c>
      <c r="I139">
        <v>26.819999694824219</v>
      </c>
      <c r="J139">
        <v>21.245754241943359</v>
      </c>
      <c r="K139">
        <v>409.32589721679688</v>
      </c>
      <c r="L139">
        <v>70.345115661621094</v>
      </c>
      <c r="M139">
        <v>35.600051879882813</v>
      </c>
      <c r="N139">
        <v>24.938419342041019</v>
      </c>
      <c r="O139">
        <v>38.764900207519531</v>
      </c>
      <c r="P139">
        <v>57.977790832519531</v>
      </c>
      <c r="Q139">
        <v>233.38999938964841</v>
      </c>
      <c r="R139">
        <v>120.60533142089839</v>
      </c>
      <c r="S139">
        <v>126.0386047363281</v>
      </c>
      <c r="T139">
        <v>147.59944152832031</v>
      </c>
      <c r="U139">
        <v>28.86893463134766</v>
      </c>
      <c r="V139">
        <v>95.560531616210938</v>
      </c>
      <c r="W139">
        <v>86.319999694824219</v>
      </c>
      <c r="X139">
        <v>57.410434722900391</v>
      </c>
      <c r="Y139">
        <v>58.205879211425781</v>
      </c>
      <c r="Z139">
        <v>61.045421600341797</v>
      </c>
      <c r="AA139">
        <v>120.5322189331055</v>
      </c>
      <c r="AB139">
        <v>90.510513305664063</v>
      </c>
      <c r="AC139">
        <v>114.11732482910161</v>
      </c>
      <c r="AD139">
        <v>42.129051208496087</v>
      </c>
      <c r="AE139">
        <v>120.28857421875</v>
      </c>
      <c r="AF139">
        <v>191.87745666503909</v>
      </c>
      <c r="AG139">
        <v>93.200469970703125</v>
      </c>
      <c r="AH139">
        <v>184.17622375488281</v>
      </c>
      <c r="AI139">
        <v>365.552490234375</v>
      </c>
      <c r="AJ139">
        <v>217.3507995605469</v>
      </c>
      <c r="AK139">
        <v>164.6212158203125</v>
      </c>
      <c r="AL139">
        <v>278.00128173828119</v>
      </c>
      <c r="AM139">
        <v>65.967300415039063</v>
      </c>
      <c r="AN139">
        <v>18.379999160766602</v>
      </c>
      <c r="AO139">
        <v>57.584068298339837</v>
      </c>
      <c r="AP139">
        <v>111.57497406005859</v>
      </c>
      <c r="AQ139">
        <v>56.266544342041023</v>
      </c>
      <c r="AR139">
        <v>54.886878967285163</v>
      </c>
      <c r="AS139">
        <v>55.992279052734382</v>
      </c>
      <c r="AT139">
        <v>315.02957153320313</v>
      </c>
      <c r="AU139">
        <v>124.413215637207</v>
      </c>
      <c r="AV139">
        <v>195.61402893066409</v>
      </c>
      <c r="AW139">
        <v>84.839324951171875</v>
      </c>
      <c r="AX139">
        <v>269.57037353515619</v>
      </c>
      <c r="AY139">
        <v>295.88623046875</v>
      </c>
      <c r="AZ139">
        <v>13.466293334960939</v>
      </c>
      <c r="BA139">
        <v>71.430000305175781</v>
      </c>
      <c r="BB139">
        <v>47.116657257080078</v>
      </c>
      <c r="BC139">
        <v>47.826061248779297</v>
      </c>
      <c r="BD139">
        <v>19.374992370605469</v>
      </c>
      <c r="BE139">
        <v>46.646621704101563</v>
      </c>
      <c r="BF139">
        <v>69.144355773925781</v>
      </c>
      <c r="BG139">
        <v>41.818923950195313</v>
      </c>
      <c r="BH139">
        <v>87.742424011230469</v>
      </c>
      <c r="BI139">
        <v>41.25</v>
      </c>
      <c r="BJ139">
        <v>110.8613357543945</v>
      </c>
      <c r="BK139">
        <v>57.423919677734382</v>
      </c>
      <c r="BL139">
        <v>63.884738922119141</v>
      </c>
      <c r="BM139">
        <v>31.25113677978516</v>
      </c>
      <c r="BN139">
        <v>30.29531097412109</v>
      </c>
      <c r="BO139">
        <v>475.32449340820313</v>
      </c>
      <c r="BP139">
        <v>88.716697692871094</v>
      </c>
      <c r="BQ139">
        <v>176.69297790527341</v>
      </c>
      <c r="BR139">
        <v>54.912216186523438</v>
      </c>
      <c r="BS139">
        <v>173.0576171875</v>
      </c>
      <c r="BT139">
        <v>80.917045593261719</v>
      </c>
      <c r="BU139">
        <v>33.027370452880859</v>
      </c>
      <c r="BV139">
        <v>96.970001220703125</v>
      </c>
      <c r="BW139">
        <v>64.954948425292969</v>
      </c>
      <c r="BX139">
        <v>243.92884826660159</v>
      </c>
      <c r="BY139">
        <v>39.509998321533203</v>
      </c>
      <c r="BZ139">
        <v>85.582931518554688</v>
      </c>
      <c r="CA139">
        <v>69.657966613769531</v>
      </c>
      <c r="CB139">
        <v>557.96490478515625</v>
      </c>
      <c r="CC139">
        <v>41.325691223144531</v>
      </c>
      <c r="CD139">
        <v>95.656875610351563</v>
      </c>
      <c r="CE139">
        <v>26.122489929199219</v>
      </c>
      <c r="CF139">
        <v>89.683792114257813</v>
      </c>
      <c r="CG139">
        <v>76.489997863769531</v>
      </c>
      <c r="CH139">
        <v>26.723972320556641</v>
      </c>
      <c r="CI139">
        <v>77.931961059570313</v>
      </c>
      <c r="CJ139">
        <v>93.186027526855483</v>
      </c>
      <c r="CK139">
        <v>124.0920028686523</v>
      </c>
      <c r="CL139">
        <v>116.5722961425781</v>
      </c>
      <c r="CM139">
        <v>88.868247985839844</v>
      </c>
      <c r="CN139">
        <v>92.254966735839844</v>
      </c>
      <c r="CO139">
        <v>87.009040832519531</v>
      </c>
      <c r="CP139">
        <v>88.864471435546875</v>
      </c>
      <c r="CQ139">
        <v>44.448551177978523</v>
      </c>
      <c r="CR139">
        <v>128.15693664550781</v>
      </c>
      <c r="CS139">
        <v>221.72776794433591</v>
      </c>
      <c r="CT139">
        <v>81.564384460449219</v>
      </c>
      <c r="CU139">
        <v>42.6884765625</v>
      </c>
      <c r="CV139">
        <v>74.188468933105469</v>
      </c>
      <c r="CW139">
        <v>154.3330078125</v>
      </c>
      <c r="CX139">
        <v>185.18621826171881</v>
      </c>
      <c r="CY139">
        <v>60.045513153076172</v>
      </c>
      <c r="CZ139">
        <v>136.48188781738281</v>
      </c>
      <c r="DA139">
        <v>77.035354614257813</v>
      </c>
      <c r="DB139">
        <v>17754.8203125</v>
      </c>
      <c r="DC139">
        <v>15.430000305175779</v>
      </c>
      <c r="DD139">
        <v>0.48572912936512075</v>
      </c>
      <c r="DE139">
        <v>0.75092381196347791</v>
      </c>
      <c r="DF139">
        <v>1.984797400998312</v>
      </c>
      <c r="DG139">
        <v>1.6887330126496296</v>
      </c>
      <c r="DH139">
        <v>1.2286165628848145</v>
      </c>
      <c r="DI139">
        <v>8.1402965991981574E-2</v>
      </c>
      <c r="DJ139">
        <v>2.2704299123536704</v>
      </c>
      <c r="DK139">
        <v>2.7184385612797981</v>
      </c>
      <c r="DL139">
        <v>0.38954206204821712</v>
      </c>
      <c r="DM139">
        <v>2.5321230539675113</v>
      </c>
      <c r="DN139">
        <v>0.11491494821955842</v>
      </c>
      <c r="DO139">
        <v>310.08586120605469</v>
      </c>
      <c r="DP139">
        <v>671.77444076538086</v>
      </c>
    </row>
    <row r="140" spans="1:120" x14ac:dyDescent="0.25">
      <c r="A140" s="1">
        <v>45530</v>
      </c>
      <c r="B140">
        <v>35.18017578125</v>
      </c>
      <c r="C140">
        <v>45.729999542236328</v>
      </c>
      <c r="D140">
        <v>40.014728546142578</v>
      </c>
      <c r="E140">
        <v>34.718402862548828</v>
      </c>
      <c r="F140">
        <v>58.735584259033203</v>
      </c>
      <c r="G140">
        <v>15.38000011444092</v>
      </c>
      <c r="H140">
        <v>43.573261260986328</v>
      </c>
      <c r="I140">
        <v>26.610000610351559</v>
      </c>
      <c r="J140">
        <v>21.350179672241211</v>
      </c>
      <c r="K140">
        <v>409.1573486328125</v>
      </c>
      <c r="L140">
        <v>70.504425048828125</v>
      </c>
      <c r="M140">
        <v>35.627922058105469</v>
      </c>
      <c r="N140">
        <v>25.234365463256839</v>
      </c>
      <c r="O140">
        <v>38.774784088134773</v>
      </c>
      <c r="P140">
        <v>58.223461151123047</v>
      </c>
      <c r="Q140">
        <v>232.75999450683591</v>
      </c>
      <c r="R140">
        <v>120.43603515625</v>
      </c>
      <c r="S140">
        <v>125.660758972168</v>
      </c>
      <c r="T140">
        <v>147.60943603515619</v>
      </c>
      <c r="U140">
        <v>28.73066520690918</v>
      </c>
      <c r="V140">
        <v>95.599685668945327</v>
      </c>
      <c r="W140">
        <v>86.089996337890625</v>
      </c>
      <c r="X140">
        <v>57.390537261962891</v>
      </c>
      <c r="Y140">
        <v>57.777233123779297</v>
      </c>
      <c r="Z140">
        <v>61.283531188964837</v>
      </c>
      <c r="AA140">
        <v>120.9476776123047</v>
      </c>
      <c r="AB140">
        <v>90.858901977539063</v>
      </c>
      <c r="AC140">
        <v>114.82752990722661</v>
      </c>
      <c r="AD140">
        <v>42.179004669189453</v>
      </c>
      <c r="AE140">
        <v>121.5061340332031</v>
      </c>
      <c r="AF140">
        <v>191.68959045410159</v>
      </c>
      <c r="AG140">
        <v>92.991050720214844</v>
      </c>
      <c r="AH140">
        <v>184.14654541015619</v>
      </c>
      <c r="AI140">
        <v>364.78445434570313</v>
      </c>
      <c r="AJ140">
        <v>219.04994201660159</v>
      </c>
      <c r="AK140">
        <v>166.1061706542969</v>
      </c>
      <c r="AL140">
        <v>279.71212768554688</v>
      </c>
      <c r="AM140">
        <v>66.156295776367188</v>
      </c>
      <c r="AN140">
        <v>18.229999542236332</v>
      </c>
      <c r="AO140">
        <v>57.672931671142578</v>
      </c>
      <c r="AP140">
        <v>111.2085342407227</v>
      </c>
      <c r="AQ140">
        <v>56.680778503417969</v>
      </c>
      <c r="AR140">
        <v>54.767864227294922</v>
      </c>
      <c r="AS140">
        <v>56.534934997558587</v>
      </c>
      <c r="AT140">
        <v>313.9622802734375</v>
      </c>
      <c r="AU140">
        <v>124.2945938110352</v>
      </c>
      <c r="AV140">
        <v>194.9676818847656</v>
      </c>
      <c r="AW140">
        <v>84.155853271484375</v>
      </c>
      <c r="AX140">
        <v>269.252197265625</v>
      </c>
      <c r="AY140">
        <v>298.46221923828119</v>
      </c>
      <c r="AZ140">
        <v>13.49601936340332</v>
      </c>
      <c r="BA140">
        <v>71.300003051757813</v>
      </c>
      <c r="BB140">
        <v>47.146472930908203</v>
      </c>
      <c r="BC140">
        <v>47.316532135009773</v>
      </c>
      <c r="BD140">
        <v>19.65107536315918</v>
      </c>
      <c r="BE140">
        <v>46.526710510253913</v>
      </c>
      <c r="BF140">
        <v>69.6033935546875</v>
      </c>
      <c r="BG140">
        <v>41.958656311035163</v>
      </c>
      <c r="BH140">
        <v>87.573272705078125</v>
      </c>
      <c r="BI140">
        <v>41.209999084472663</v>
      </c>
      <c r="BJ140">
        <v>110.78163909912109</v>
      </c>
      <c r="BK140">
        <v>56.784320831298828</v>
      </c>
      <c r="BL140">
        <v>63.777492523193359</v>
      </c>
      <c r="BM140">
        <v>31.675178527832031</v>
      </c>
      <c r="BN140">
        <v>30.482137680053711</v>
      </c>
      <c r="BO140">
        <v>473.90878295898438</v>
      </c>
      <c r="BP140">
        <v>88.627090454101563</v>
      </c>
      <c r="BQ140">
        <v>176.05680847167969</v>
      </c>
      <c r="BR140">
        <v>54.733188629150391</v>
      </c>
      <c r="BS140">
        <v>172.97819519042969</v>
      </c>
      <c r="BT140">
        <v>80.868186950683594</v>
      </c>
      <c r="BU140">
        <v>33.066455841064453</v>
      </c>
      <c r="BV140">
        <v>97.620002746582045</v>
      </c>
      <c r="BW140">
        <v>64.877677917480469</v>
      </c>
      <c r="BX140">
        <v>241.4996337890625</v>
      </c>
      <c r="BY140">
        <v>39.680000305175781</v>
      </c>
      <c r="BZ140">
        <v>85.383537292480469</v>
      </c>
      <c r="CA140">
        <v>69.578651428222656</v>
      </c>
      <c r="CB140">
        <v>557.19976806640625</v>
      </c>
      <c r="CC140">
        <v>41.474952697753913</v>
      </c>
      <c r="CD140">
        <v>95.822868347167955</v>
      </c>
      <c r="CE140">
        <v>26.044599533081051</v>
      </c>
      <c r="CF140">
        <v>89.505416870117188</v>
      </c>
      <c r="CG140">
        <v>77.830001831054688</v>
      </c>
      <c r="CH140">
        <v>26.810087203979489</v>
      </c>
      <c r="CI140">
        <v>78.087249755859375</v>
      </c>
      <c r="CJ140">
        <v>93.048530578613281</v>
      </c>
      <c r="CK140">
        <v>124.1511535644531</v>
      </c>
      <c r="CL140">
        <v>117.7690353393555</v>
      </c>
      <c r="CM140">
        <v>88.388420104980469</v>
      </c>
      <c r="CN140">
        <v>92.245056152343764</v>
      </c>
      <c r="CO140">
        <v>87.207916259765625</v>
      </c>
      <c r="CP140">
        <v>89.700485229492188</v>
      </c>
      <c r="CQ140">
        <v>44.220355987548828</v>
      </c>
      <c r="CR140">
        <v>128.0776062011719</v>
      </c>
      <c r="CS140">
        <v>220.39234924316409</v>
      </c>
      <c r="CT140">
        <v>81.366935729980469</v>
      </c>
      <c r="CU140">
        <v>42.580406188964837</v>
      </c>
      <c r="CV140">
        <v>74.779541015625</v>
      </c>
      <c r="CW140">
        <v>154.094970703125</v>
      </c>
      <c r="CX140">
        <v>185.6742858886719</v>
      </c>
      <c r="CY140">
        <v>59.796237945556641</v>
      </c>
      <c r="CZ140">
        <v>138.26835632324219</v>
      </c>
      <c r="DA140">
        <v>77.312957763671875</v>
      </c>
      <c r="DB140">
        <v>17725.76953125</v>
      </c>
      <c r="DC140">
        <v>16.14999961853027</v>
      </c>
      <c r="DD140">
        <v>0.48511267878409259</v>
      </c>
      <c r="DE140">
        <v>0.75122485831257879</v>
      </c>
      <c r="DF140">
        <v>1.9809464985248877</v>
      </c>
      <c r="DG140">
        <v>1.6839358019256774</v>
      </c>
      <c r="DH140">
        <v>1.2271513681256403</v>
      </c>
      <c r="DI140">
        <v>8.2071102974303992E-2</v>
      </c>
      <c r="DJ140">
        <v>2.2819377947922197</v>
      </c>
      <c r="DK140">
        <v>2.7086229469737582</v>
      </c>
      <c r="DL140">
        <v>0.39312640559192685</v>
      </c>
      <c r="DM140">
        <v>2.5259528242294564</v>
      </c>
      <c r="DN140">
        <v>0.11432377229056023</v>
      </c>
      <c r="DO140">
        <v>310.24144744873047</v>
      </c>
      <c r="DP140">
        <v>670.6096534729005</v>
      </c>
    </row>
    <row r="141" spans="1:120" x14ac:dyDescent="0.25">
      <c r="A141" s="1">
        <v>45527</v>
      </c>
      <c r="B141">
        <v>35.52008056640625</v>
      </c>
      <c r="C141">
        <v>46.240001678466797</v>
      </c>
      <c r="D141">
        <v>40.170314788818359</v>
      </c>
      <c r="E141">
        <v>35.077491760253913</v>
      </c>
      <c r="F141">
        <v>59.135009765625</v>
      </c>
      <c r="G141">
        <v>14.97999954223633</v>
      </c>
      <c r="H141">
        <v>43.375965118408203</v>
      </c>
      <c r="I141">
        <v>26.479999542236332</v>
      </c>
      <c r="J141">
        <v>21.131837844848629</v>
      </c>
      <c r="K141">
        <v>408.2750244140625</v>
      </c>
      <c r="L141">
        <v>70.54425048828125</v>
      </c>
      <c r="M141">
        <v>35.610004425048828</v>
      </c>
      <c r="N141">
        <v>24.977876663208011</v>
      </c>
      <c r="O141">
        <v>38.883506774902337</v>
      </c>
      <c r="P141">
        <v>58.311901092529297</v>
      </c>
      <c r="Q141">
        <v>232.02000427246091</v>
      </c>
      <c r="R141">
        <v>121.28248596191411</v>
      </c>
      <c r="S141">
        <v>125.6011047363281</v>
      </c>
      <c r="T141">
        <v>147.67930603027341</v>
      </c>
      <c r="U141">
        <v>28.770170211791989</v>
      </c>
      <c r="V141">
        <v>95.71714019775392</v>
      </c>
      <c r="W141">
        <v>86.370002746582031</v>
      </c>
      <c r="X141">
        <v>57.450229644775391</v>
      </c>
      <c r="Y141">
        <v>58.026447296142578</v>
      </c>
      <c r="Z141">
        <v>61.472038269042969</v>
      </c>
      <c r="AA141">
        <v>121.18508148193359</v>
      </c>
      <c r="AB141">
        <v>91.346641540527344</v>
      </c>
      <c r="AC141">
        <v>114.8669815063477</v>
      </c>
      <c r="AD141">
        <v>42.0791015625</v>
      </c>
      <c r="AE141">
        <v>122.9033279418945</v>
      </c>
      <c r="AF141">
        <v>191.13581848144531</v>
      </c>
      <c r="AG141">
        <v>93.619300842285156</v>
      </c>
      <c r="AH141">
        <v>183.90904235839841</v>
      </c>
      <c r="AI141">
        <v>367.18838500976563</v>
      </c>
      <c r="AJ141">
        <v>218.9803771972656</v>
      </c>
      <c r="AK141">
        <v>165.8883972167969</v>
      </c>
      <c r="AL141">
        <v>279.72210693359381</v>
      </c>
      <c r="AM141">
        <v>66.564109802246094</v>
      </c>
      <c r="AN141">
        <v>18.35000038146973</v>
      </c>
      <c r="AO141">
        <v>57.682804107666023</v>
      </c>
      <c r="AP141">
        <v>111.14910888671881</v>
      </c>
      <c r="AQ141">
        <v>57.095008850097663</v>
      </c>
      <c r="AR141">
        <v>54.688514709472663</v>
      </c>
      <c r="AS141">
        <v>56.959194183349609</v>
      </c>
      <c r="AT141">
        <v>315.80755615234381</v>
      </c>
      <c r="AU141">
        <v>124.14630126953119</v>
      </c>
      <c r="AV141">
        <v>196.75755310058591</v>
      </c>
      <c r="AW141">
        <v>84.968086242675781</v>
      </c>
      <c r="AX141">
        <v>269.6002197265625</v>
      </c>
      <c r="AY141">
        <v>296.36618041992188</v>
      </c>
      <c r="AZ141">
        <v>13.60501670837402</v>
      </c>
      <c r="BA141">
        <v>71.349998474121094</v>
      </c>
      <c r="BB141">
        <v>46.838394165039063</v>
      </c>
      <c r="BC141">
        <v>47.950046539306641</v>
      </c>
      <c r="BD141">
        <v>19.720094680786129</v>
      </c>
      <c r="BE141">
        <v>46.616645812988281</v>
      </c>
      <c r="BF141">
        <v>69.6033935546875</v>
      </c>
      <c r="BG141">
        <v>42.018539428710938</v>
      </c>
      <c r="BH141">
        <v>87.374259948730469</v>
      </c>
      <c r="BI141">
        <v>41.450000762939453</v>
      </c>
      <c r="BJ141">
        <v>111.1004104614258</v>
      </c>
      <c r="BK141">
        <v>58.353336334228523</v>
      </c>
      <c r="BL141">
        <v>63.884738922119141</v>
      </c>
      <c r="BM141">
        <v>31.468088150024411</v>
      </c>
      <c r="BN141">
        <v>30.196981430053711</v>
      </c>
      <c r="BO141">
        <v>478.55474853515619</v>
      </c>
      <c r="BP141">
        <v>89.134841918945313</v>
      </c>
      <c r="BQ141">
        <v>176.31526184082031</v>
      </c>
      <c r="BR141">
        <v>55.270275115966797</v>
      </c>
      <c r="BS141">
        <v>173.00798034667969</v>
      </c>
      <c r="BT141">
        <v>80.907272338867188</v>
      </c>
      <c r="BU141">
        <v>33.037143707275391</v>
      </c>
      <c r="BV141">
        <v>97.889999389648438</v>
      </c>
      <c r="BW141">
        <v>64.404403686523438</v>
      </c>
      <c r="BX141">
        <v>247.2939453125</v>
      </c>
      <c r="BY141">
        <v>39.590000152587891</v>
      </c>
      <c r="BZ141">
        <v>86.579933166503906</v>
      </c>
      <c r="CA141">
        <v>69.310966491699219</v>
      </c>
      <c r="CB141">
        <v>558.53118896484375</v>
      </c>
      <c r="CC141">
        <v>41.962543487548828</v>
      </c>
      <c r="CD141">
        <v>96.066963195800781</v>
      </c>
      <c r="CE141">
        <v>26.103017807006839</v>
      </c>
      <c r="CF141">
        <v>89.436050415039063</v>
      </c>
      <c r="CG141">
        <v>75.550003051757813</v>
      </c>
      <c r="CH141">
        <v>26.752676010131839</v>
      </c>
      <c r="CI141">
        <v>78.291091918945313</v>
      </c>
      <c r="CJ141">
        <v>93.087821960449219</v>
      </c>
      <c r="CK141">
        <v>123.9835662841797</v>
      </c>
      <c r="CL141">
        <v>118.8959655761719</v>
      </c>
      <c r="CM141">
        <v>88.788276672363281</v>
      </c>
      <c r="CN141">
        <v>91.838996887207045</v>
      </c>
      <c r="CO141">
        <v>87.009040832519531</v>
      </c>
      <c r="CP141">
        <v>88.90380859375</v>
      </c>
      <c r="CQ141">
        <v>44.081451416015618</v>
      </c>
      <c r="CR141">
        <v>128.21644592285159</v>
      </c>
      <c r="CS141">
        <v>223.19273376464841</v>
      </c>
      <c r="CT141">
        <v>80.794342041015625</v>
      </c>
      <c r="CU141">
        <v>42.609878540039063</v>
      </c>
      <c r="CV141">
        <v>74.296829223632813</v>
      </c>
      <c r="CW141">
        <v>154.17431640625</v>
      </c>
      <c r="CX141">
        <v>187.12852478027341</v>
      </c>
      <c r="CY141">
        <v>59.626728057861328</v>
      </c>
      <c r="CZ141">
        <v>137.3307189941406</v>
      </c>
      <c r="DA141">
        <v>77.372451782226563</v>
      </c>
      <c r="DB141">
        <v>17877.7890625</v>
      </c>
      <c r="DC141">
        <v>15.85999965667725</v>
      </c>
      <c r="DD141">
        <v>0.4898051112872564</v>
      </c>
      <c r="DE141">
        <v>0.75377794381518326</v>
      </c>
      <c r="DF141">
        <v>1.9965760263935035</v>
      </c>
      <c r="DG141">
        <v>1.6862065800058905</v>
      </c>
      <c r="DH141">
        <v>1.2491520108419329</v>
      </c>
      <c r="DI141">
        <v>8.278857580749592E-2</v>
      </c>
      <c r="DJ141">
        <v>2.3161092726675929</v>
      </c>
      <c r="DK141">
        <v>2.7624797495268121</v>
      </c>
      <c r="DL141">
        <v>0.39206472534347425</v>
      </c>
      <c r="DM141">
        <v>2.543833790639491</v>
      </c>
      <c r="DN141">
        <v>0.11412808833130134</v>
      </c>
      <c r="DO141">
        <v>309.26548767089844</v>
      </c>
      <c r="DP141">
        <v>674.45815277099609</v>
      </c>
    </row>
    <row r="142" spans="1:120" x14ac:dyDescent="0.25">
      <c r="A142" s="1">
        <v>45526</v>
      </c>
      <c r="B142">
        <v>35.010227203369141</v>
      </c>
      <c r="C142">
        <v>44.25</v>
      </c>
      <c r="D142">
        <v>39.829967498779297</v>
      </c>
      <c r="E142">
        <v>33.565532684326172</v>
      </c>
      <c r="F142">
        <v>58.416042327880859</v>
      </c>
      <c r="G142">
        <v>14.77999973297119</v>
      </c>
      <c r="H142">
        <v>42.024471282958977</v>
      </c>
      <c r="I142">
        <v>25.95999908447266</v>
      </c>
      <c r="J142">
        <v>20.761604309082031</v>
      </c>
      <c r="K142">
        <v>403.96258544921881</v>
      </c>
      <c r="L142">
        <v>69.757659912109375</v>
      </c>
      <c r="M142">
        <v>35.120262145996087</v>
      </c>
      <c r="N142">
        <v>24.514226913452148</v>
      </c>
      <c r="O142">
        <v>38.330005645751953</v>
      </c>
      <c r="P142">
        <v>57.437320709228523</v>
      </c>
      <c r="Q142">
        <v>229.3699951171875</v>
      </c>
      <c r="R142">
        <v>118.8626174926758</v>
      </c>
      <c r="S142">
        <v>124.3184432983398</v>
      </c>
      <c r="T142">
        <v>146.1820373535156</v>
      </c>
      <c r="U142">
        <v>27.901041030883789</v>
      </c>
      <c r="V142">
        <v>95.276672363281236</v>
      </c>
      <c r="W142">
        <v>85.879997253417969</v>
      </c>
      <c r="X142">
        <v>56.724018096923828</v>
      </c>
      <c r="Y142">
        <v>57.757301330566413</v>
      </c>
      <c r="Z142">
        <v>60.162433624267578</v>
      </c>
      <c r="AA142">
        <v>118.25710296630859</v>
      </c>
      <c r="AB142">
        <v>89.465354919433594</v>
      </c>
      <c r="AC142">
        <v>111.53293609619141</v>
      </c>
      <c r="AD142">
        <v>40.610527038574219</v>
      </c>
      <c r="AE142">
        <v>117.88339996337891</v>
      </c>
      <c r="AF142">
        <v>189.43499755859381</v>
      </c>
      <c r="AG142">
        <v>92.532333374023438</v>
      </c>
      <c r="AH142">
        <v>181.57380676269531</v>
      </c>
      <c r="AI142">
        <v>363.01885986328119</v>
      </c>
      <c r="AJ142">
        <v>212.2037048339844</v>
      </c>
      <c r="AK142">
        <v>160.3643798828125</v>
      </c>
      <c r="AL142">
        <v>272.17251586914063</v>
      </c>
      <c r="AM142">
        <v>65.509750366210938</v>
      </c>
      <c r="AN142">
        <v>17.780000686645511</v>
      </c>
      <c r="AO142">
        <v>56.369586944580078</v>
      </c>
      <c r="AP142">
        <v>110.0795135498047</v>
      </c>
      <c r="AQ142">
        <v>53.978404998779297</v>
      </c>
      <c r="AR142">
        <v>54.192607879638672</v>
      </c>
      <c r="AS142">
        <v>54.206439971923828</v>
      </c>
      <c r="AT142">
        <v>312.58584594726563</v>
      </c>
      <c r="AU142">
        <v>122.8512496948242</v>
      </c>
      <c r="AV142">
        <v>194.88812255859381</v>
      </c>
      <c r="AW142">
        <v>83.403038024902344</v>
      </c>
      <c r="AX142">
        <v>267.30307006835938</v>
      </c>
      <c r="AY142">
        <v>287.94281005859381</v>
      </c>
      <c r="AZ142">
        <v>13.129386901855471</v>
      </c>
      <c r="BA142">
        <v>70.589996337890625</v>
      </c>
      <c r="BB142">
        <v>45.884326934814453</v>
      </c>
      <c r="BC142">
        <v>47.056766510009773</v>
      </c>
      <c r="BD142">
        <v>18.743949890136719</v>
      </c>
      <c r="BE142">
        <v>45.337558746337891</v>
      </c>
      <c r="BF142">
        <v>68.565574645996094</v>
      </c>
      <c r="BG142">
        <v>41.240047454833977</v>
      </c>
      <c r="BH142">
        <v>86.588180541992188</v>
      </c>
      <c r="BI142">
        <v>41.069999694824219</v>
      </c>
      <c r="BJ142">
        <v>110.4927520751953</v>
      </c>
      <c r="BK142">
        <v>56.834285736083977</v>
      </c>
      <c r="BL142">
        <v>62.646446228027337</v>
      </c>
      <c r="BM142">
        <v>30.8468132019043</v>
      </c>
      <c r="BN142">
        <v>29.38084602355957</v>
      </c>
      <c r="BO142">
        <v>473.42025756835938</v>
      </c>
      <c r="BP142">
        <v>88.238807678222656</v>
      </c>
      <c r="BQ142">
        <v>174.71492004394531</v>
      </c>
      <c r="BR142">
        <v>54.156318664550781</v>
      </c>
      <c r="BS142">
        <v>170.83421325683591</v>
      </c>
      <c r="BT142">
        <v>80.721641540527344</v>
      </c>
      <c r="BU142">
        <v>32.548572540283203</v>
      </c>
      <c r="BV142">
        <v>96.569999694824219</v>
      </c>
      <c r="BW142">
        <v>63.457843780517578</v>
      </c>
      <c r="BX142">
        <v>241.35028076171881</v>
      </c>
      <c r="BY142">
        <v>39.259998321533203</v>
      </c>
      <c r="BZ142">
        <v>84.595893859863281</v>
      </c>
      <c r="CA142">
        <v>69.053199768066406</v>
      </c>
      <c r="CB142">
        <v>552.6590576171875</v>
      </c>
      <c r="CC142">
        <v>39.882827758789063</v>
      </c>
      <c r="CD142">
        <v>95.442077636718764</v>
      </c>
      <c r="CE142">
        <v>24.428373336791989</v>
      </c>
      <c r="CF142">
        <v>88.930648803710938</v>
      </c>
      <c r="CG142">
        <v>73.580001831054688</v>
      </c>
      <c r="CH142">
        <v>26.982315063476559</v>
      </c>
      <c r="CI142">
        <v>77.660194396972656</v>
      </c>
      <c r="CJ142">
        <v>91.084236145019517</v>
      </c>
      <c r="CK142">
        <v>122.4457244873047</v>
      </c>
      <c r="CL142">
        <v>114.00927734375</v>
      </c>
      <c r="CM142">
        <v>86.639045715332031</v>
      </c>
      <c r="CN142">
        <v>90.640617370605483</v>
      </c>
      <c r="CO142">
        <v>86.4024658203125</v>
      </c>
      <c r="CP142">
        <v>87.595680236816406</v>
      </c>
      <c r="CQ142">
        <v>43.704433441162109</v>
      </c>
      <c r="CR142">
        <v>126.9469757080078</v>
      </c>
      <c r="CS142">
        <v>219.63494873046881</v>
      </c>
      <c r="CT142">
        <v>80.567283630371094</v>
      </c>
      <c r="CU142">
        <v>41.804252624511719</v>
      </c>
      <c r="CV142">
        <v>74.089958190917969</v>
      </c>
      <c r="CW142">
        <v>153.50981140136719</v>
      </c>
      <c r="CX142">
        <v>183.58256530761719</v>
      </c>
      <c r="CY142">
        <v>58.260696411132813</v>
      </c>
      <c r="CZ142">
        <v>134.5671081542969</v>
      </c>
      <c r="DA142">
        <v>75.528358459472656</v>
      </c>
      <c r="DB142">
        <v>17619.349609375</v>
      </c>
      <c r="DC142">
        <v>17.54999923706055</v>
      </c>
      <c r="DD142">
        <v>0.48846482733689389</v>
      </c>
      <c r="DE142">
        <v>0.75653261136392158</v>
      </c>
      <c r="DF142">
        <v>1.9992909017858633</v>
      </c>
      <c r="DG142">
        <v>1.6972130348898726</v>
      </c>
      <c r="DH142">
        <v>1.2250828946957006</v>
      </c>
      <c r="DI142">
        <v>8.0067447353139767E-2</v>
      </c>
      <c r="DJ142">
        <v>2.2786242384671</v>
      </c>
      <c r="DK142">
        <v>2.7261059183541096</v>
      </c>
      <c r="DL142">
        <v>0.38396856417935044</v>
      </c>
      <c r="DM142">
        <v>2.5444254472279497</v>
      </c>
      <c r="DN142">
        <v>0.11317957726427744</v>
      </c>
      <c r="DO142">
        <v>308.16705322265625</v>
      </c>
      <c r="DP142">
        <v>664.50954055786133</v>
      </c>
    </row>
    <row r="143" spans="1:120" x14ac:dyDescent="0.25">
      <c r="A143" s="1">
        <v>45525</v>
      </c>
      <c r="B143">
        <v>35.640048980712891</v>
      </c>
      <c r="C143">
        <v>45.610000610351563</v>
      </c>
      <c r="D143">
        <v>39.966102600097663</v>
      </c>
      <c r="E143">
        <v>34.189216613769531</v>
      </c>
      <c r="F143">
        <v>59.115039825439453</v>
      </c>
      <c r="G143">
        <v>15.05000019073486</v>
      </c>
      <c r="H143">
        <v>42.912311553955078</v>
      </c>
      <c r="I143">
        <v>26.379999160766602</v>
      </c>
      <c r="J143">
        <v>20.780588150024411</v>
      </c>
      <c r="K143">
        <v>405.45953369140619</v>
      </c>
      <c r="L143">
        <v>70.763298034667969</v>
      </c>
      <c r="M143">
        <v>35.275543212890618</v>
      </c>
      <c r="N143">
        <v>24.53395843505859</v>
      </c>
      <c r="O143">
        <v>39.308517456054688</v>
      </c>
      <c r="P143">
        <v>57.682991027832031</v>
      </c>
      <c r="Q143">
        <v>232.1499938964844</v>
      </c>
      <c r="R143">
        <v>119.987907409668</v>
      </c>
      <c r="S143">
        <v>124.15936279296881</v>
      </c>
      <c r="T143">
        <v>147.8789367675781</v>
      </c>
      <c r="U143">
        <v>28.256595611572269</v>
      </c>
      <c r="V143">
        <v>95.71714019775392</v>
      </c>
      <c r="W143">
        <v>87.220001220703125</v>
      </c>
      <c r="X143">
        <v>56.624534606933587</v>
      </c>
      <c r="Y143">
        <v>57.458244323730469</v>
      </c>
      <c r="Z143">
        <v>60.529518127441413</v>
      </c>
      <c r="AA143">
        <v>118.9099578857422</v>
      </c>
      <c r="AB143">
        <v>90.092460632324219</v>
      </c>
      <c r="AC143">
        <v>112.38124847412109</v>
      </c>
      <c r="AD143">
        <v>41.030120849609382</v>
      </c>
      <c r="AE143">
        <v>118.452262878418</v>
      </c>
      <c r="AF143">
        <v>189.41520690917969</v>
      </c>
      <c r="AG143">
        <v>93.838691711425781</v>
      </c>
      <c r="AH143">
        <v>181.9894104003906</v>
      </c>
      <c r="AI143">
        <v>368.41531372070313</v>
      </c>
      <c r="AJ143">
        <v>214.09162902832031</v>
      </c>
      <c r="AK143">
        <v>161.36424255371091</v>
      </c>
      <c r="AL143">
        <v>275.20623779296881</v>
      </c>
      <c r="AM143">
        <v>65.818099975585938</v>
      </c>
      <c r="AN143">
        <v>17.909999847412109</v>
      </c>
      <c r="AO143">
        <v>55.964763641357422</v>
      </c>
      <c r="AP143">
        <v>109.3169250488281</v>
      </c>
      <c r="AQ143">
        <v>54.589889526367188</v>
      </c>
      <c r="AR143">
        <v>53.815723419189453</v>
      </c>
      <c r="AS143">
        <v>54.048580169677727</v>
      </c>
      <c r="AT143">
        <v>317.4034423828125</v>
      </c>
      <c r="AU143">
        <v>123.0193176269531</v>
      </c>
      <c r="AV143">
        <v>196.5387878417969</v>
      </c>
      <c r="AW143">
        <v>84.373764038085938</v>
      </c>
      <c r="AX143">
        <v>269.7891845703125</v>
      </c>
      <c r="AY143">
        <v>289.09857177734381</v>
      </c>
      <c r="AZ143">
        <v>13.347385406494141</v>
      </c>
      <c r="BA143">
        <v>71.620002746582031</v>
      </c>
      <c r="BB143">
        <v>46.371299743652337</v>
      </c>
      <c r="BC143">
        <v>48.0181884765625</v>
      </c>
      <c r="BD143">
        <v>19.31583213806152</v>
      </c>
      <c r="BE143">
        <v>45.527423858642578</v>
      </c>
      <c r="BF143">
        <v>68.924819946289063</v>
      </c>
      <c r="BG143">
        <v>41.539466857910163</v>
      </c>
      <c r="BH143">
        <v>86.826995849609375</v>
      </c>
      <c r="BI143">
        <v>41.509998321533203</v>
      </c>
      <c r="BJ143">
        <v>110.37322998046881</v>
      </c>
      <c r="BK143">
        <v>58.683132171630859</v>
      </c>
      <c r="BL143">
        <v>62.714694976806641</v>
      </c>
      <c r="BM143">
        <v>30.965152740478519</v>
      </c>
      <c r="BN143">
        <v>29.567670822143551</v>
      </c>
      <c r="BO143">
        <v>481.04721069335938</v>
      </c>
      <c r="BP143">
        <v>89.2841796875</v>
      </c>
      <c r="BQ143">
        <v>176.07670593261719</v>
      </c>
      <c r="BR143">
        <v>54.981838226318359</v>
      </c>
      <c r="BS143">
        <v>171.3205871582031</v>
      </c>
      <c r="BT143">
        <v>80.829116821289063</v>
      </c>
      <c r="BU143">
        <v>33.320510864257813</v>
      </c>
      <c r="BV143">
        <v>98.180000305175781</v>
      </c>
      <c r="BW143">
        <v>64.201568603515625</v>
      </c>
      <c r="BX143">
        <v>249.52406311035159</v>
      </c>
      <c r="BY143">
        <v>39.549999237060547</v>
      </c>
      <c r="BZ143">
        <v>85.971771240234375</v>
      </c>
      <c r="CA143">
        <v>68.954048156738281</v>
      </c>
      <c r="CB143">
        <v>557.0308837890625</v>
      </c>
      <c r="CC143">
        <v>40.927661895751953</v>
      </c>
      <c r="CD143">
        <v>96.398941040039063</v>
      </c>
      <c r="CE143">
        <v>25.051496505737301</v>
      </c>
      <c r="CF143">
        <v>89.148666381835938</v>
      </c>
      <c r="CG143">
        <v>72.599998474121094</v>
      </c>
      <c r="CH143">
        <v>26.857927322387699</v>
      </c>
      <c r="CI143">
        <v>78.19403076171875</v>
      </c>
      <c r="CJ143">
        <v>90.819061279296875</v>
      </c>
      <c r="CK143">
        <v>122.71189880371089</v>
      </c>
      <c r="CL143">
        <v>114.47800445556641</v>
      </c>
      <c r="CM143">
        <v>86.928947448730469</v>
      </c>
      <c r="CN143">
        <v>90.828796386718764</v>
      </c>
      <c r="CO143">
        <v>87.058761596679688</v>
      </c>
      <c r="CP143">
        <v>87.369453430175781</v>
      </c>
      <c r="CQ143">
        <v>43.456398010253913</v>
      </c>
      <c r="CR143">
        <v>127.1056594848633</v>
      </c>
      <c r="CS143">
        <v>224.80718994140619</v>
      </c>
      <c r="CT143">
        <v>80.685752868652344</v>
      </c>
      <c r="CU143">
        <v>41.548809051513672</v>
      </c>
      <c r="CV143">
        <v>74.178627014160156</v>
      </c>
      <c r="CW143">
        <v>153.41064453125</v>
      </c>
      <c r="CX143">
        <v>186.8097839355469</v>
      </c>
      <c r="CY143">
        <v>59.407367706298828</v>
      </c>
      <c r="CZ143">
        <v>135.0112609863281</v>
      </c>
      <c r="DA143">
        <v>76.8271484375</v>
      </c>
      <c r="DB143">
        <v>17918.990234375</v>
      </c>
      <c r="DC143">
        <v>16.270000457763668</v>
      </c>
      <c r="DD143">
        <v>0.49541266111975535</v>
      </c>
      <c r="DE143">
        <v>0.75765278395684876</v>
      </c>
      <c r="DF143">
        <v>2.0243777531349836</v>
      </c>
      <c r="DG143">
        <v>1.7054970384864852</v>
      </c>
      <c r="DH143">
        <v>1.2467980276489843</v>
      </c>
      <c r="DI143">
        <v>8.1880559835571423E-2</v>
      </c>
      <c r="DJ143">
        <v>2.3152759600527366</v>
      </c>
      <c r="DK143">
        <v>2.7862067583030168</v>
      </c>
      <c r="DL143">
        <v>0.3843442711327168</v>
      </c>
      <c r="DM143">
        <v>2.5801105753595119</v>
      </c>
      <c r="DN143">
        <v>0.11363342603631268</v>
      </c>
      <c r="DO143">
        <v>308.2750244140625</v>
      </c>
      <c r="DP143">
        <v>673.00782775878906</v>
      </c>
    </row>
    <row r="144" spans="1:120" x14ac:dyDescent="0.25">
      <c r="A144" s="1">
        <v>45524</v>
      </c>
      <c r="B144">
        <v>35.420112609863281</v>
      </c>
      <c r="C144">
        <v>44.540000915527337</v>
      </c>
      <c r="D144">
        <v>39.450729370117188</v>
      </c>
      <c r="E144">
        <v>33.499385833740227</v>
      </c>
      <c r="F144">
        <v>58.925308227539063</v>
      </c>
      <c r="G144">
        <v>14.77000045776367</v>
      </c>
      <c r="H144">
        <v>42.054069519042969</v>
      </c>
      <c r="I144">
        <v>26.110000610351559</v>
      </c>
      <c r="J144">
        <v>20.885013580322269</v>
      </c>
      <c r="K144">
        <v>405.03323364257813</v>
      </c>
      <c r="L144">
        <v>69.329513549804688</v>
      </c>
      <c r="M144">
        <v>34.893306732177727</v>
      </c>
      <c r="N144">
        <v>24.573417663574219</v>
      </c>
      <c r="O144">
        <v>39.041652679443359</v>
      </c>
      <c r="P144">
        <v>57.4078369140625</v>
      </c>
      <c r="Q144">
        <v>232.46000671386719</v>
      </c>
      <c r="R144">
        <v>118.7331619262695</v>
      </c>
      <c r="S144">
        <v>123.5727157592773</v>
      </c>
      <c r="T144">
        <v>147.1103515625</v>
      </c>
      <c r="U144">
        <v>27.535610198974609</v>
      </c>
      <c r="V144">
        <v>95.521377563476563</v>
      </c>
      <c r="W144">
        <v>86.69000244140625</v>
      </c>
      <c r="X144">
        <v>56.435523986816413</v>
      </c>
      <c r="Y144">
        <v>56.989727020263672</v>
      </c>
      <c r="Z144">
        <v>59.805267333984382</v>
      </c>
      <c r="AA144">
        <v>117.89109802246089</v>
      </c>
      <c r="AB144">
        <v>88.718818664550781</v>
      </c>
      <c r="AC144">
        <v>111.0989151000977</v>
      </c>
      <c r="AD144">
        <v>40.460674285888672</v>
      </c>
      <c r="AE144">
        <v>115.0790328979492</v>
      </c>
      <c r="AF144">
        <v>188.68345642089841</v>
      </c>
      <c r="AG144">
        <v>93.4697265625</v>
      </c>
      <c r="AH144">
        <v>181.02958679199219</v>
      </c>
      <c r="AI144">
        <v>366.879150390625</v>
      </c>
      <c r="AJ144">
        <v>211.33921813964841</v>
      </c>
      <c r="AK144">
        <v>159.70111083984381</v>
      </c>
      <c r="AL144">
        <v>271.18780517578119</v>
      </c>
      <c r="AM144">
        <v>65.469963073730469</v>
      </c>
      <c r="AN144">
        <v>17.79000091552734</v>
      </c>
      <c r="AO144">
        <v>56.083248138427727</v>
      </c>
      <c r="AP144">
        <v>108.9901123046875</v>
      </c>
      <c r="AQ144">
        <v>53.899505615234382</v>
      </c>
      <c r="AR144">
        <v>53.567768096923828</v>
      </c>
      <c r="AS144">
        <v>53.732852935791023</v>
      </c>
      <c r="AT144">
        <v>316.01699829101563</v>
      </c>
      <c r="AU144">
        <v>122.82159423828119</v>
      </c>
      <c r="AV144">
        <v>195.5841979980469</v>
      </c>
      <c r="AW144">
        <v>83.541717529296875</v>
      </c>
      <c r="AX144">
        <v>269.0831298828125</v>
      </c>
      <c r="AY144">
        <v>287.94281005859381</v>
      </c>
      <c r="AZ144">
        <v>13.18884181976318</v>
      </c>
      <c r="BA144">
        <v>71.30999755859375</v>
      </c>
      <c r="BB144">
        <v>45.983715057373047</v>
      </c>
      <c r="BC144">
        <v>47.522640228271477</v>
      </c>
      <c r="BD144">
        <v>18.82282829284668</v>
      </c>
      <c r="BE144">
        <v>44.907867431640618</v>
      </c>
      <c r="BF144">
        <v>68.176399230957031</v>
      </c>
      <c r="BG144">
        <v>41.459625244140618</v>
      </c>
      <c r="BH144">
        <v>86.458824157714844</v>
      </c>
      <c r="BI144">
        <v>41.220001220703118</v>
      </c>
      <c r="BJ144">
        <v>109.9149932861328</v>
      </c>
      <c r="BK144">
        <v>57.393939971923828</v>
      </c>
      <c r="BL144">
        <v>62.197925567626953</v>
      </c>
      <c r="BM144">
        <v>30.8468132019043</v>
      </c>
      <c r="BN144">
        <v>29.469341278076168</v>
      </c>
      <c r="BO144">
        <v>478.81396484375</v>
      </c>
      <c r="BP144">
        <v>88.607185363769531</v>
      </c>
      <c r="BQ144">
        <v>174.81431579589841</v>
      </c>
      <c r="BR144">
        <v>54.255775451660163</v>
      </c>
      <c r="BS144">
        <v>170.12947082519531</v>
      </c>
      <c r="BT144">
        <v>80.741172790527344</v>
      </c>
      <c r="BU144">
        <v>32.949199676513672</v>
      </c>
      <c r="BV144">
        <v>97.470001220703125</v>
      </c>
      <c r="BW144">
        <v>62.636856079101563</v>
      </c>
      <c r="BX144">
        <v>246.96539306640619</v>
      </c>
      <c r="BY144">
        <v>39.369998931884773</v>
      </c>
      <c r="BZ144">
        <v>84.855117797851563</v>
      </c>
      <c r="CA144">
        <v>68.616958618164063</v>
      </c>
      <c r="CB144">
        <v>555.12322998046875</v>
      </c>
      <c r="CC144">
        <v>40.539581298828118</v>
      </c>
      <c r="CD144">
        <v>96.340347290039063</v>
      </c>
      <c r="CE144">
        <v>24.963869094848629</v>
      </c>
      <c r="CF144">
        <v>88.712631225585938</v>
      </c>
      <c r="CG144">
        <v>73.830001831054688</v>
      </c>
      <c r="CH144">
        <v>26.94404220581055</v>
      </c>
      <c r="CI144">
        <v>78.009613037109375</v>
      </c>
      <c r="CJ144">
        <v>90.337814331054673</v>
      </c>
      <c r="CK144">
        <v>122.1499938964844</v>
      </c>
      <c r="CL144">
        <v>111.2567825317383</v>
      </c>
      <c r="CM144">
        <v>85.899307250976563</v>
      </c>
      <c r="CN144">
        <v>89.798789978027344</v>
      </c>
      <c r="CO144">
        <v>86.690834045410156</v>
      </c>
      <c r="CP144">
        <v>87.221923828125</v>
      </c>
      <c r="CQ144">
        <v>43.525848388671882</v>
      </c>
      <c r="CR144">
        <v>126.3419952392578</v>
      </c>
      <c r="CS144">
        <v>223.49169921875</v>
      </c>
      <c r="CT144">
        <v>80.142776489257813</v>
      </c>
      <c r="CU144">
        <v>41.411262512207031</v>
      </c>
      <c r="CV144">
        <v>73.656509399414063</v>
      </c>
      <c r="CW144">
        <v>153.15277099609381</v>
      </c>
      <c r="CX144">
        <v>184.4790344238281</v>
      </c>
      <c r="CY144">
        <v>58.420234680175781</v>
      </c>
      <c r="CZ144">
        <v>134.94218444824219</v>
      </c>
      <c r="DA144">
        <v>75.865440368652344</v>
      </c>
      <c r="DB144">
        <v>17816.939453125</v>
      </c>
      <c r="DC144">
        <v>15.88000011444092</v>
      </c>
      <c r="DD144">
        <v>0.49537849441339454</v>
      </c>
      <c r="DE144">
        <v>0.75254892144314289</v>
      </c>
      <c r="DF144">
        <v>2.0266253538554384</v>
      </c>
      <c r="DG144">
        <v>1.6980959227499788</v>
      </c>
      <c r="DH144">
        <v>1.2366493576325457</v>
      </c>
      <c r="DI144">
        <v>8.0234438967892618E-2</v>
      </c>
      <c r="DJ144">
        <v>2.30187975142782</v>
      </c>
      <c r="DK144">
        <v>2.7886692851065176</v>
      </c>
      <c r="DL144">
        <v>0.38070685340817767</v>
      </c>
      <c r="DM144">
        <v>2.5729758700080367</v>
      </c>
      <c r="DN144">
        <v>0.11232039859006848</v>
      </c>
      <c r="DO144">
        <v>306.95205688476568</v>
      </c>
      <c r="DP144">
        <v>667.63736724853516</v>
      </c>
    </row>
    <row r="145" spans="1:120" x14ac:dyDescent="0.25">
      <c r="A145" s="1">
        <v>45523</v>
      </c>
      <c r="B145">
        <v>35.570072174072273</v>
      </c>
      <c r="C145">
        <v>45.090000152587891</v>
      </c>
      <c r="D145">
        <v>39.752178192138672</v>
      </c>
      <c r="E145">
        <v>33.622230529785163</v>
      </c>
      <c r="F145">
        <v>58.505912780761719</v>
      </c>
      <c r="G145">
        <v>14.60499954223633</v>
      </c>
      <c r="H145">
        <v>42.448661804199219</v>
      </c>
      <c r="I145">
        <v>26.370000839233398</v>
      </c>
      <c r="J145">
        <v>20.970453262329102</v>
      </c>
      <c r="K145">
        <v>405.57846069335938</v>
      </c>
      <c r="L145">
        <v>69.219985961914063</v>
      </c>
      <c r="M145">
        <v>34.962985992431641</v>
      </c>
      <c r="N145">
        <v>25.096256256103519</v>
      </c>
      <c r="O145">
        <v>38.764900207519531</v>
      </c>
      <c r="P145">
        <v>57.761600494384773</v>
      </c>
      <c r="Q145">
        <v>231.61000061035159</v>
      </c>
      <c r="R145">
        <v>119.21115875244141</v>
      </c>
      <c r="S145">
        <v>124.49742126464839</v>
      </c>
      <c r="T145">
        <v>147.5295715332031</v>
      </c>
      <c r="U145">
        <v>27.901041030883789</v>
      </c>
      <c r="V145">
        <v>95.1396484375</v>
      </c>
      <c r="W145">
        <v>86.5</v>
      </c>
      <c r="X145">
        <v>56.435523986816413</v>
      </c>
      <c r="Y145">
        <v>57.438308715820313</v>
      </c>
      <c r="Z145">
        <v>60.341014862060547</v>
      </c>
      <c r="AA145">
        <v>118.8703918457031</v>
      </c>
      <c r="AB145">
        <v>89.52508544921875</v>
      </c>
      <c r="AC145">
        <v>112.39111328125</v>
      </c>
      <c r="AD145">
        <v>40.850292205810547</v>
      </c>
      <c r="AE145">
        <v>115.86744689941411</v>
      </c>
      <c r="AF145">
        <v>189.24711608886719</v>
      </c>
      <c r="AG145">
        <v>93.529556274414063</v>
      </c>
      <c r="AH145">
        <v>181.8013916015625</v>
      </c>
      <c r="AI145">
        <v>367.31805419921881</v>
      </c>
      <c r="AJ145">
        <v>213.83326721191409</v>
      </c>
      <c r="AK145">
        <v>161.7503356933594</v>
      </c>
      <c r="AL145">
        <v>273.9530029296875</v>
      </c>
      <c r="AM145">
        <v>65.957359313964844</v>
      </c>
      <c r="AN145">
        <v>17.95000076293945</v>
      </c>
      <c r="AO145">
        <v>56.675678253173828</v>
      </c>
      <c r="AP145">
        <v>109.604133605957</v>
      </c>
      <c r="AQ145">
        <v>54.935085296630859</v>
      </c>
      <c r="AR145">
        <v>53.954574584960938</v>
      </c>
      <c r="AS145">
        <v>54.758964538574219</v>
      </c>
      <c r="AT145">
        <v>316.01699829101563</v>
      </c>
      <c r="AU145">
        <v>123.1577224731445</v>
      </c>
      <c r="AV145">
        <v>195.9421691894531</v>
      </c>
      <c r="AW145">
        <v>84.007270812988281</v>
      </c>
      <c r="AX145">
        <v>269.4510498046875</v>
      </c>
      <c r="AY145">
        <v>297.84515380859381</v>
      </c>
      <c r="AZ145">
        <v>13.327567100524901</v>
      </c>
      <c r="BA145">
        <v>71.459999084472656</v>
      </c>
      <c r="BB145">
        <v>46.281856536865227</v>
      </c>
      <c r="BC145">
        <v>47.756126403808587</v>
      </c>
      <c r="BD145">
        <v>19.138351440429691</v>
      </c>
      <c r="BE145">
        <v>45.587379455566413</v>
      </c>
      <c r="BF145">
        <v>68.465782165527344</v>
      </c>
      <c r="BG145">
        <v>41.269989013671882</v>
      </c>
      <c r="BH145">
        <v>86.130462646484375</v>
      </c>
      <c r="BI145">
        <v>41.409999847412109</v>
      </c>
      <c r="BJ145">
        <v>110.333381652832</v>
      </c>
      <c r="BK145">
        <v>58.263393402099609</v>
      </c>
      <c r="BL145">
        <v>62.587944030761719</v>
      </c>
      <c r="BM145">
        <v>31.754074096679691</v>
      </c>
      <c r="BN145">
        <v>30.33464241027832</v>
      </c>
      <c r="BO145">
        <v>479.8209228515625</v>
      </c>
      <c r="BP145">
        <v>89.045242309570313</v>
      </c>
      <c r="BQ145">
        <v>174.85408020019531</v>
      </c>
      <c r="BR145">
        <v>54.444755554199219</v>
      </c>
      <c r="BS145">
        <v>170.804443359375</v>
      </c>
      <c r="BT145">
        <v>80.623931884765625</v>
      </c>
      <c r="BU145">
        <v>32.636516571044922</v>
      </c>
      <c r="BV145">
        <v>97.550003051757798</v>
      </c>
      <c r="BW145">
        <v>63.467506408691413</v>
      </c>
      <c r="BX145">
        <v>250.2309265136719</v>
      </c>
      <c r="BY145">
        <v>39.990001678466797</v>
      </c>
      <c r="BZ145">
        <v>85.5928955078125</v>
      </c>
      <c r="CA145">
        <v>68.616958618164063</v>
      </c>
      <c r="CB145">
        <v>556.02734375</v>
      </c>
      <c r="CC145">
        <v>41.395347595214837</v>
      </c>
      <c r="CD145">
        <v>95.57875823974608</v>
      </c>
      <c r="CE145">
        <v>24.769144058227539</v>
      </c>
      <c r="CF145">
        <v>88.643257141113281</v>
      </c>
      <c r="CG145">
        <v>74.379997253417969</v>
      </c>
      <c r="CH145">
        <v>27.039724349975589</v>
      </c>
      <c r="CI145">
        <v>77.699005126953125</v>
      </c>
      <c r="CJ145">
        <v>90.445846557617202</v>
      </c>
      <c r="CK145">
        <v>122.78090667724609</v>
      </c>
      <c r="CL145">
        <v>111.99477386474609</v>
      </c>
      <c r="CM145">
        <v>87.078887939453125</v>
      </c>
      <c r="CN145">
        <v>90.125625610351563</v>
      </c>
      <c r="CO145">
        <v>86.750503540039063</v>
      </c>
      <c r="CP145">
        <v>89.582466125488281</v>
      </c>
      <c r="CQ145">
        <v>43.664749145507813</v>
      </c>
      <c r="CR145">
        <v>126.68910980224609</v>
      </c>
      <c r="CS145">
        <v>224.27899169921881</v>
      </c>
      <c r="CT145">
        <v>79.747886657714844</v>
      </c>
      <c r="CU145">
        <v>41.371963500976563</v>
      </c>
      <c r="CV145">
        <v>73.814125061035156</v>
      </c>
      <c r="CW145">
        <v>152.5378723144531</v>
      </c>
      <c r="CX145">
        <v>184.64836120605469</v>
      </c>
      <c r="CY145">
        <v>58.928752899169922</v>
      </c>
      <c r="CZ145">
        <v>138.49537658691409</v>
      </c>
      <c r="DA145">
        <v>76.460319519042969</v>
      </c>
      <c r="DB145">
        <v>17876.76953125</v>
      </c>
      <c r="DC145">
        <v>14.64999961853027</v>
      </c>
      <c r="DD145">
        <v>0.49421918921339963</v>
      </c>
      <c r="DE145">
        <v>0.75313191164898885</v>
      </c>
      <c r="DF145">
        <v>2.0204358776539855</v>
      </c>
      <c r="DG145">
        <v>1.6936781104988738</v>
      </c>
      <c r="DH145">
        <v>1.2474014767124146</v>
      </c>
      <c r="DI145">
        <v>8.1093134464374786E-2</v>
      </c>
      <c r="DJ145">
        <v>2.3154013096119046</v>
      </c>
      <c r="DK145">
        <v>2.8123502841127888</v>
      </c>
      <c r="DL145">
        <v>0.38457329412932145</v>
      </c>
      <c r="DM145">
        <v>2.5659535751801967</v>
      </c>
      <c r="DN145">
        <v>0.11385519092328354</v>
      </c>
      <c r="DO145">
        <v>306.09988403320313</v>
      </c>
      <c r="DP145">
        <v>669.40683746337891</v>
      </c>
    </row>
    <row r="146" spans="1:120" x14ac:dyDescent="0.25">
      <c r="A146" s="1">
        <v>45520</v>
      </c>
      <c r="B146">
        <v>35.170181274414063</v>
      </c>
      <c r="C146">
        <v>44.090000152587891</v>
      </c>
      <c r="D146">
        <v>39.275691986083977</v>
      </c>
      <c r="E146">
        <v>33.196990966796882</v>
      </c>
      <c r="F146">
        <v>57.747005462646477</v>
      </c>
      <c r="G146">
        <v>14.210000038146971</v>
      </c>
      <c r="H146">
        <v>41.728523254394531</v>
      </c>
      <c r="I146">
        <v>26.10000038146973</v>
      </c>
      <c r="J146">
        <v>21.084369659423832</v>
      </c>
      <c r="K146">
        <v>403.22897338867188</v>
      </c>
      <c r="L146">
        <v>68.303962707519531</v>
      </c>
      <c r="M146">
        <v>34.771865844726563</v>
      </c>
      <c r="N146">
        <v>24.879226684570309</v>
      </c>
      <c r="O146">
        <v>38.043373107910163</v>
      </c>
      <c r="P146">
        <v>57.1719970703125</v>
      </c>
      <c r="Q146">
        <v>231.99000549316409</v>
      </c>
      <c r="R146">
        <v>117.6775741577148</v>
      </c>
      <c r="S146">
        <v>124.0897674560547</v>
      </c>
      <c r="T146">
        <v>144.5849914550781</v>
      </c>
      <c r="U146">
        <v>27.338083267211911</v>
      </c>
      <c r="V146">
        <v>95.012405395507798</v>
      </c>
      <c r="W146">
        <v>85.519996643066406</v>
      </c>
      <c r="X146">
        <v>56.316146850585938</v>
      </c>
      <c r="Y146">
        <v>57.069473266601563</v>
      </c>
      <c r="Z146">
        <v>59.765583038330078</v>
      </c>
      <c r="AA146">
        <v>117.8515319824219</v>
      </c>
      <c r="AB146">
        <v>88.669052124023438</v>
      </c>
      <c r="AC146">
        <v>111.4540176391602</v>
      </c>
      <c r="AD146">
        <v>40.300827026367188</v>
      </c>
      <c r="AE146">
        <v>113.8814392089844</v>
      </c>
      <c r="AF146">
        <v>188.05059814453119</v>
      </c>
      <c r="AG146">
        <v>92.402694702148438</v>
      </c>
      <c r="AH146">
        <v>180.42597961425781</v>
      </c>
      <c r="AI146">
        <v>362.77947998046881</v>
      </c>
      <c r="AJ146">
        <v>211.24980163574219</v>
      </c>
      <c r="AK146">
        <v>159.9288024902344</v>
      </c>
      <c r="AL146">
        <v>270.45172119140619</v>
      </c>
      <c r="AM146">
        <v>65.141716003417969</v>
      </c>
      <c r="AN146">
        <v>17.680000305175781</v>
      </c>
      <c r="AO146">
        <v>56.201732635498047</v>
      </c>
      <c r="AP146">
        <v>108.8118438720703</v>
      </c>
      <c r="AQ146">
        <v>54.402500152587891</v>
      </c>
      <c r="AR146">
        <v>53.716541290283203</v>
      </c>
      <c r="AS146">
        <v>54.137378692626953</v>
      </c>
      <c r="AT146">
        <v>312.18685913085938</v>
      </c>
      <c r="AU146">
        <v>122.38661956787109</v>
      </c>
      <c r="AV146">
        <v>193.7744140625</v>
      </c>
      <c r="AW146">
        <v>83.175216674804688</v>
      </c>
      <c r="AX146">
        <v>266.61691284179688</v>
      </c>
      <c r="AY146">
        <v>295.7589111328125</v>
      </c>
      <c r="AZ146">
        <v>13.19874954223633</v>
      </c>
      <c r="BA146">
        <v>69.470001220703125</v>
      </c>
      <c r="BB146">
        <v>46.043342590332031</v>
      </c>
      <c r="BC146">
        <v>46.507274627685547</v>
      </c>
      <c r="BD146">
        <v>18.724227905273441</v>
      </c>
      <c r="BE146">
        <v>44.727993011474609</v>
      </c>
      <c r="BF146">
        <v>68.006759643554688</v>
      </c>
      <c r="BG146">
        <v>41.250030517578118</v>
      </c>
      <c r="BH146">
        <v>84.876716613769531</v>
      </c>
      <c r="BI146">
        <v>40.830001831054688</v>
      </c>
      <c r="BJ146">
        <v>109.9149932861328</v>
      </c>
      <c r="BK146">
        <v>57.493873596191413</v>
      </c>
      <c r="BL146">
        <v>62.041919708251953</v>
      </c>
      <c r="BM146">
        <v>31.635736465454102</v>
      </c>
      <c r="BN146">
        <v>30.236312866210941</v>
      </c>
      <c r="BO146">
        <v>473.59970092773438</v>
      </c>
      <c r="BP146">
        <v>88.059608459472656</v>
      </c>
      <c r="BQ146">
        <v>173.58177185058591</v>
      </c>
      <c r="BR146">
        <v>53.758472442626953</v>
      </c>
      <c r="BS146">
        <v>169.5140686035156</v>
      </c>
      <c r="BT146">
        <v>80.643470764160156</v>
      </c>
      <c r="BU146">
        <v>31.649600982666019</v>
      </c>
      <c r="BV146">
        <v>96.709999084472656</v>
      </c>
      <c r="BW146">
        <v>63.119792938232422</v>
      </c>
      <c r="BX146">
        <v>245.6213684082031</v>
      </c>
      <c r="BY146">
        <v>39.029998779296882</v>
      </c>
      <c r="BZ146">
        <v>84.446342468261719</v>
      </c>
      <c r="CA146">
        <v>68.23724365234375</v>
      </c>
      <c r="CB146">
        <v>550.76129150390625</v>
      </c>
      <c r="CC146">
        <v>40.499774932861328</v>
      </c>
      <c r="CD146">
        <v>95.139404296875</v>
      </c>
      <c r="CE146">
        <v>24.652309417724609</v>
      </c>
      <c r="CF146">
        <v>88.088310241699219</v>
      </c>
      <c r="CG146">
        <v>76.319999694824219</v>
      </c>
      <c r="CH146">
        <v>27.183246612548832</v>
      </c>
      <c r="CI146">
        <v>77.388420104980469</v>
      </c>
      <c r="CJ146">
        <v>89.699417114257813</v>
      </c>
      <c r="CK146">
        <v>121.9626922607422</v>
      </c>
      <c r="CL146">
        <v>109.8705596923828</v>
      </c>
      <c r="CM146">
        <v>86.679031372070313</v>
      </c>
      <c r="CN146">
        <v>89.699752807617188</v>
      </c>
      <c r="CO146">
        <v>85.7760009765625</v>
      </c>
      <c r="CP146">
        <v>88.982498168945313</v>
      </c>
      <c r="CQ146">
        <v>43.426631927490227</v>
      </c>
      <c r="CR146">
        <v>125.9254531860352</v>
      </c>
      <c r="CS146">
        <v>220.64149475097659</v>
      </c>
      <c r="CT146">
        <v>79.481338500976563</v>
      </c>
      <c r="CU146">
        <v>41.126346588134773</v>
      </c>
      <c r="CV146">
        <v>73.331428527832031</v>
      </c>
      <c r="CW146">
        <v>151.615478515625</v>
      </c>
      <c r="CX146">
        <v>182.4072265625</v>
      </c>
      <c r="CY146">
        <v>58.380348205566413</v>
      </c>
      <c r="CZ146">
        <v>137.4985046386719</v>
      </c>
      <c r="DA146">
        <v>76.430564880371094</v>
      </c>
      <c r="DB146">
        <v>17631.720703125</v>
      </c>
      <c r="DC146">
        <v>14.80000019073486</v>
      </c>
      <c r="DD146">
        <v>0.49137144797130577</v>
      </c>
      <c r="DE146">
        <v>0.75237929140580739</v>
      </c>
      <c r="DF146">
        <v>2.0106831663382079</v>
      </c>
      <c r="DG146">
        <v>1.6910757598395734</v>
      </c>
      <c r="DH146">
        <v>1.2375403511094374</v>
      </c>
      <c r="DI146">
        <v>8.0052830205615835E-2</v>
      </c>
      <c r="DJ146">
        <v>2.2949692343223287</v>
      </c>
      <c r="DK146">
        <v>2.7760163443682524</v>
      </c>
      <c r="DL146">
        <v>0.38355963807642407</v>
      </c>
      <c r="DM146">
        <v>2.5508250839278399</v>
      </c>
      <c r="DN146">
        <v>0.11250484832735091</v>
      </c>
      <c r="DO146">
        <v>304.42824554443359</v>
      </c>
      <c r="DP146">
        <v>662.10055923461914</v>
      </c>
    </row>
    <row r="147" spans="1:120" x14ac:dyDescent="0.25">
      <c r="A147" s="1">
        <v>45519</v>
      </c>
      <c r="B147">
        <v>34.870265960693359</v>
      </c>
      <c r="C147">
        <v>43.919998168945313</v>
      </c>
      <c r="D147">
        <v>38.575557708740227</v>
      </c>
      <c r="E147">
        <v>32.544956207275391</v>
      </c>
      <c r="F147">
        <v>57.647148132324219</v>
      </c>
      <c r="G147">
        <v>14.19999980926514</v>
      </c>
      <c r="H147">
        <v>41.472038269042969</v>
      </c>
      <c r="I147">
        <v>25.95999908447266</v>
      </c>
      <c r="J147">
        <v>21.217275619506839</v>
      </c>
      <c r="K147">
        <v>402.05221557617188</v>
      </c>
      <c r="L147">
        <v>68.074958801269531</v>
      </c>
      <c r="M147">
        <v>34.905254364013672</v>
      </c>
      <c r="N147">
        <v>24.958147048950199</v>
      </c>
      <c r="O147">
        <v>36.857295989990227</v>
      </c>
      <c r="P147">
        <v>56.96563720703125</v>
      </c>
      <c r="Q147">
        <v>226.9100036621094</v>
      </c>
      <c r="R147">
        <v>117.5281982421875</v>
      </c>
      <c r="S147">
        <v>123.25453948974609</v>
      </c>
      <c r="T147">
        <v>144.68479919433591</v>
      </c>
      <c r="U147">
        <v>27.24919319152832</v>
      </c>
      <c r="V147">
        <v>94.826431274414063</v>
      </c>
      <c r="W147">
        <v>85.419998168945313</v>
      </c>
      <c r="X147">
        <v>56.166923522949219</v>
      </c>
      <c r="Y147">
        <v>56.740512847900391</v>
      </c>
      <c r="Z147">
        <v>59.735816955566413</v>
      </c>
      <c r="AA147">
        <v>117.5547714233398</v>
      </c>
      <c r="AB147">
        <v>88.778549194335938</v>
      </c>
      <c r="AC147">
        <v>111.1285095214844</v>
      </c>
      <c r="AD147">
        <v>40.130992889404297</v>
      </c>
      <c r="AE147">
        <v>113.86146545410161</v>
      </c>
      <c r="AF147">
        <v>187.3880615234375</v>
      </c>
      <c r="AG147">
        <v>92.312942504882798</v>
      </c>
      <c r="AH147">
        <v>179.90156555175781</v>
      </c>
      <c r="AI147">
        <v>362.31063842773438</v>
      </c>
      <c r="AJ147">
        <v>210.6933288574219</v>
      </c>
      <c r="AK147">
        <v>159.14671325683591</v>
      </c>
      <c r="AL147">
        <v>270.14340209960938</v>
      </c>
      <c r="AM147">
        <v>65.121826171875</v>
      </c>
      <c r="AN147">
        <v>17.75</v>
      </c>
      <c r="AO147">
        <v>55.579681396484382</v>
      </c>
      <c r="AP147">
        <v>108.465202331543</v>
      </c>
      <c r="AQ147">
        <v>53.524723052978523</v>
      </c>
      <c r="AR147">
        <v>53.230552673339837</v>
      </c>
      <c r="AS147">
        <v>53.269126892089837</v>
      </c>
      <c r="AT147">
        <v>311.72805786132813</v>
      </c>
      <c r="AU147">
        <v>121.99118804931641</v>
      </c>
      <c r="AV147">
        <v>193.9434509277344</v>
      </c>
      <c r="AW147">
        <v>82.610618591308594</v>
      </c>
      <c r="AX147">
        <v>265.910888671875</v>
      </c>
      <c r="AY147">
        <v>296.19967651367188</v>
      </c>
      <c r="AZ147">
        <v>13.079841613769529</v>
      </c>
      <c r="BA147">
        <v>69.55999755859375</v>
      </c>
      <c r="BB147">
        <v>45.914146423339837</v>
      </c>
      <c r="BC147">
        <v>46.543342590332031</v>
      </c>
      <c r="BD147">
        <v>18.724227905273441</v>
      </c>
      <c r="BE147">
        <v>44.678031921386719</v>
      </c>
      <c r="BF147">
        <v>68.23626708984375</v>
      </c>
      <c r="BG147">
        <v>41.140239715576172</v>
      </c>
      <c r="BH147">
        <v>85.075721740722656</v>
      </c>
      <c r="BI147">
        <v>40.740001678466797</v>
      </c>
      <c r="BJ147">
        <v>109.7854919433594</v>
      </c>
      <c r="BK147">
        <v>57.793685913085938</v>
      </c>
      <c r="BL147">
        <v>61.749404907226563</v>
      </c>
      <c r="BM147">
        <v>31.744209289550781</v>
      </c>
      <c r="BN147">
        <v>30.157649993896481</v>
      </c>
      <c r="BO147">
        <v>472.9915771484375</v>
      </c>
      <c r="BP147">
        <v>87.760940551757813</v>
      </c>
      <c r="BQ147">
        <v>173.48236083984381</v>
      </c>
      <c r="BR147">
        <v>53.549606323242188</v>
      </c>
      <c r="BS147">
        <v>169.10710144042969</v>
      </c>
      <c r="BT147">
        <v>80.555549621582031</v>
      </c>
      <c r="BU147">
        <v>31.219659805297852</v>
      </c>
      <c r="BV147">
        <v>96.260002136230483</v>
      </c>
      <c r="BW147">
        <v>63.100479125976563</v>
      </c>
      <c r="BX147">
        <v>245.28285217285159</v>
      </c>
      <c r="BY147">
        <v>39.150001525878913</v>
      </c>
      <c r="BZ147">
        <v>84.526107788085938</v>
      </c>
      <c r="CA147">
        <v>68.029350280761719</v>
      </c>
      <c r="CB147">
        <v>549.52923583984375</v>
      </c>
      <c r="CC147">
        <v>40.907760620117188</v>
      </c>
      <c r="CD147">
        <v>94.807411193847656</v>
      </c>
      <c r="CE147">
        <v>24.837299346923832</v>
      </c>
      <c r="CF147">
        <v>87.800926208496094</v>
      </c>
      <c r="CG147">
        <v>77.410003662109375</v>
      </c>
      <c r="CH147">
        <v>27.31719970703125</v>
      </c>
      <c r="CI147">
        <v>77.087509155273438</v>
      </c>
      <c r="CJ147">
        <v>89.748519897460938</v>
      </c>
      <c r="CK147">
        <v>121.5486526489258</v>
      </c>
      <c r="CL147">
        <v>110.6683883666992</v>
      </c>
      <c r="CM147">
        <v>86.349151611328125</v>
      </c>
      <c r="CN147">
        <v>89.590805053710938</v>
      </c>
      <c r="CO147">
        <v>85.5174560546875</v>
      </c>
      <c r="CP147">
        <v>89.080848693847656</v>
      </c>
      <c r="CQ147">
        <v>43.109142303466797</v>
      </c>
      <c r="CR147">
        <v>126.1039733886719</v>
      </c>
      <c r="CS147">
        <v>220.27276611328119</v>
      </c>
      <c r="CT147">
        <v>79.264152526855469</v>
      </c>
      <c r="CU147">
        <v>41.14599609375</v>
      </c>
      <c r="CV147">
        <v>73.006340026855469</v>
      </c>
      <c r="CW147">
        <v>151.45680236816409</v>
      </c>
      <c r="CX147">
        <v>181.9789123535156</v>
      </c>
      <c r="CY147">
        <v>57.991477966308587</v>
      </c>
      <c r="CZ147">
        <v>138.0709533691406</v>
      </c>
      <c r="DA147">
        <v>75.845619201660156</v>
      </c>
      <c r="DB147">
        <v>17594.5</v>
      </c>
      <c r="DC147">
        <v>15.22999954223633</v>
      </c>
      <c r="DD147">
        <v>0.49262979591331546</v>
      </c>
      <c r="DE147">
        <v>0.75521008734409811</v>
      </c>
      <c r="DF147">
        <v>2.0139382184725756</v>
      </c>
      <c r="DG147">
        <v>1.6974488292676428</v>
      </c>
      <c r="DH147">
        <v>1.2424947091107146</v>
      </c>
      <c r="DI147">
        <v>7.9922950963332323E-2</v>
      </c>
      <c r="DJ147">
        <v>2.2958538828994528</v>
      </c>
      <c r="DK147">
        <v>2.7789708095175891</v>
      </c>
      <c r="DL147">
        <v>0.38340695110683232</v>
      </c>
      <c r="DM147">
        <v>2.5553325846397064</v>
      </c>
      <c r="DN147">
        <v>0.11440658704113182</v>
      </c>
      <c r="DO147">
        <v>303.727294921875</v>
      </c>
      <c r="DP147">
        <v>661.05559921264637</v>
      </c>
    </row>
    <row r="148" spans="1:120" x14ac:dyDescent="0.25">
      <c r="A148" s="1">
        <v>45518</v>
      </c>
      <c r="B148">
        <v>34.080486297607422</v>
      </c>
      <c r="C148">
        <v>41.909999847412109</v>
      </c>
      <c r="D148">
        <v>38.371349334716797</v>
      </c>
      <c r="E148">
        <v>31.845676422119141</v>
      </c>
      <c r="F148">
        <v>56.608638763427727</v>
      </c>
      <c r="G148">
        <v>13.710000038146971</v>
      </c>
      <c r="H148">
        <v>39.992301940917969</v>
      </c>
      <c r="I148">
        <v>25.29999923706055</v>
      </c>
      <c r="J148">
        <v>21.0463981628418</v>
      </c>
      <c r="K148">
        <v>396.31680297851563</v>
      </c>
      <c r="L148">
        <v>66.700904846191406</v>
      </c>
      <c r="M148">
        <v>34.642459869384773</v>
      </c>
      <c r="N148">
        <v>24.514226913452148</v>
      </c>
      <c r="O148">
        <v>36.679386138916023</v>
      </c>
      <c r="P148">
        <v>56.670833587646477</v>
      </c>
      <c r="Q148">
        <v>226.19999694824219</v>
      </c>
      <c r="R148">
        <v>115.94482421875</v>
      </c>
      <c r="S148">
        <v>122.80710601806641</v>
      </c>
      <c r="T148">
        <v>142.52874755859381</v>
      </c>
      <c r="U148">
        <v>26.644754409790039</v>
      </c>
      <c r="V148">
        <v>95.42348480224608</v>
      </c>
      <c r="W148">
        <v>83.879997253417969</v>
      </c>
      <c r="X148">
        <v>55.679470062255859</v>
      </c>
      <c r="Y148">
        <v>55.943038940429688</v>
      </c>
      <c r="Z148">
        <v>58.575035095214837</v>
      </c>
      <c r="AA148">
        <v>115.3291015625</v>
      </c>
      <c r="AB148">
        <v>87.016708374023438</v>
      </c>
      <c r="AC148">
        <v>108.57371520996089</v>
      </c>
      <c r="AD148">
        <v>39.012081146240227</v>
      </c>
      <c r="AE148">
        <v>112.36447906494141</v>
      </c>
      <c r="AF148">
        <v>185.32136535644531</v>
      </c>
      <c r="AG148">
        <v>90.408248901367202</v>
      </c>
      <c r="AH148">
        <v>177.68507385253909</v>
      </c>
      <c r="AI148">
        <v>354.81942749023438</v>
      </c>
      <c r="AJ148">
        <v>205.36737060546881</v>
      </c>
      <c r="AK148">
        <v>155.24626159667969</v>
      </c>
      <c r="AL148">
        <v>263.19061279296881</v>
      </c>
      <c r="AM148">
        <v>64.027679443359375</v>
      </c>
      <c r="AN148">
        <v>17.190000534057621</v>
      </c>
      <c r="AO148">
        <v>54.819400787353523</v>
      </c>
      <c r="AP148">
        <v>107.8412780761719</v>
      </c>
      <c r="AQ148">
        <v>52.341201782226563</v>
      </c>
      <c r="AR148">
        <v>52.843746185302727</v>
      </c>
      <c r="AS148">
        <v>52.075283050537109</v>
      </c>
      <c r="AT148">
        <v>305.25473022460938</v>
      </c>
      <c r="AU148">
        <v>120.617057800293</v>
      </c>
      <c r="AV148">
        <v>189.59803771972659</v>
      </c>
      <c r="AW148">
        <v>81.342735290527344</v>
      </c>
      <c r="AX148">
        <v>261.0679931640625</v>
      </c>
      <c r="AY148">
        <v>290.38165283203119</v>
      </c>
      <c r="AZ148">
        <v>12.960935592651371</v>
      </c>
      <c r="BA148">
        <v>68.639999389648438</v>
      </c>
      <c r="BB148">
        <v>45.655754089355469</v>
      </c>
      <c r="BC148">
        <v>45.712303161621087</v>
      </c>
      <c r="BD148">
        <v>17.96500396728516</v>
      </c>
      <c r="BE148">
        <v>43.568824768066413</v>
      </c>
      <c r="BF148">
        <v>67.198448181152344</v>
      </c>
      <c r="BG148">
        <v>40.8009033203125</v>
      </c>
      <c r="BH148">
        <v>84.229942321777344</v>
      </c>
      <c r="BI148">
        <v>39.950000762939453</v>
      </c>
      <c r="BJ148">
        <v>108.3610000610352</v>
      </c>
      <c r="BK148">
        <v>54.93548583984375</v>
      </c>
      <c r="BL148">
        <v>60.940120697021477</v>
      </c>
      <c r="BM148">
        <v>31.25113677978516</v>
      </c>
      <c r="BN148">
        <v>29.538173675537109</v>
      </c>
      <c r="BO148">
        <v>461.33676147460938</v>
      </c>
      <c r="BP148">
        <v>85.879280090332031</v>
      </c>
      <c r="BQ148">
        <v>170.44073486328119</v>
      </c>
      <c r="BR148">
        <v>52.634567260742188</v>
      </c>
      <c r="BS148">
        <v>166.84400939941409</v>
      </c>
      <c r="BT148">
        <v>80.750946044921875</v>
      </c>
      <c r="BU148">
        <v>30.613832473754879</v>
      </c>
      <c r="BV148">
        <v>94.050003051757798</v>
      </c>
      <c r="BW148">
        <v>62.414707183837891</v>
      </c>
      <c r="BX148">
        <v>235.3468933105469</v>
      </c>
      <c r="BY148">
        <v>38.549999237060547</v>
      </c>
      <c r="BZ148">
        <v>81.864097595214844</v>
      </c>
      <c r="CA148">
        <v>67.643272399902344</v>
      </c>
      <c r="CB148">
        <v>540.2689208984375</v>
      </c>
      <c r="CC148">
        <v>39.872875213623047</v>
      </c>
      <c r="CD148">
        <v>95.57875823974608</v>
      </c>
      <c r="CE148">
        <v>24.48679161071777</v>
      </c>
      <c r="CF148">
        <v>87.1865234375</v>
      </c>
      <c r="CG148">
        <v>76.589996337890625</v>
      </c>
      <c r="CH148">
        <v>27.22151947021484</v>
      </c>
      <c r="CI148">
        <v>77.330177307128906</v>
      </c>
      <c r="CJ148">
        <v>89.817276000976563</v>
      </c>
      <c r="CK148">
        <v>120.00096130371089</v>
      </c>
      <c r="CL148">
        <v>108.7236862182617</v>
      </c>
      <c r="CM148">
        <v>84.389846801757813</v>
      </c>
      <c r="CN148">
        <v>88.194358825683594</v>
      </c>
      <c r="CO148">
        <v>84.751785278320313</v>
      </c>
      <c r="CP148">
        <v>88.0284423828125</v>
      </c>
      <c r="CQ148">
        <v>42.7122802734375</v>
      </c>
      <c r="CR148">
        <v>124.427864074707</v>
      </c>
      <c r="CS148">
        <v>214.11393737792969</v>
      </c>
      <c r="CT148">
        <v>78.454627990722656</v>
      </c>
      <c r="CU148">
        <v>41.263889312744141</v>
      </c>
      <c r="CV148">
        <v>73.016197204589844</v>
      </c>
      <c r="CW148">
        <v>150.51458740234381</v>
      </c>
      <c r="CX148">
        <v>176.3512268066406</v>
      </c>
      <c r="CY148">
        <v>56.844810485839837</v>
      </c>
      <c r="CZ148">
        <v>135.6231994628906</v>
      </c>
      <c r="DA148">
        <v>72.772140502929688</v>
      </c>
      <c r="DB148">
        <v>17192.599609375</v>
      </c>
      <c r="DC148">
        <v>16.190000534057621</v>
      </c>
      <c r="DD148">
        <v>0.48784579547790857</v>
      </c>
      <c r="DE148">
        <v>0.75450781455075067</v>
      </c>
      <c r="DF148">
        <v>1.9969005825705943</v>
      </c>
      <c r="DG148">
        <v>1.6953104705137567</v>
      </c>
      <c r="DH148">
        <v>1.2102326615903496</v>
      </c>
      <c r="DI148">
        <v>7.7572479604634828E-2</v>
      </c>
      <c r="DJ148">
        <v>2.2478116501615979</v>
      </c>
      <c r="DK148">
        <v>2.7291434917421173</v>
      </c>
      <c r="DL148">
        <v>0.38012064485211211</v>
      </c>
      <c r="DM148">
        <v>2.5307757940010691</v>
      </c>
      <c r="DN148">
        <v>0.11184792032888291</v>
      </c>
      <c r="DO148">
        <v>301.98541259765631</v>
      </c>
      <c r="DP148">
        <v>645.79966735839844</v>
      </c>
    </row>
    <row r="149" spans="1:120" x14ac:dyDescent="0.25">
      <c r="A149" s="1">
        <v>45517</v>
      </c>
      <c r="B149">
        <v>34.020500183105469</v>
      </c>
      <c r="C149">
        <v>42.590000152587891</v>
      </c>
      <c r="D149">
        <v>37.855972290039063</v>
      </c>
      <c r="E149">
        <v>31.959072113037109</v>
      </c>
      <c r="F149">
        <v>55.999519348144531</v>
      </c>
      <c r="G149">
        <v>13.89999961853027</v>
      </c>
      <c r="H149">
        <v>40.150142669677727</v>
      </c>
      <c r="I149">
        <v>25.430000305175781</v>
      </c>
      <c r="J149">
        <v>21.179302215576168</v>
      </c>
      <c r="K149">
        <v>394.03851318359381</v>
      </c>
      <c r="L149">
        <v>67.019523620605469</v>
      </c>
      <c r="M149">
        <v>34.445369720458977</v>
      </c>
      <c r="N149">
        <v>24.366254806518551</v>
      </c>
      <c r="O149">
        <v>36.946250915527337</v>
      </c>
      <c r="P149">
        <v>56.562740325927727</v>
      </c>
      <c r="Q149">
        <v>228.05999755859381</v>
      </c>
      <c r="R149">
        <v>115.4967041015625</v>
      </c>
      <c r="S149">
        <v>120.8980255126953</v>
      </c>
      <c r="T149">
        <v>143.287353515625</v>
      </c>
      <c r="U149">
        <v>26.844259262084961</v>
      </c>
      <c r="V149">
        <v>95.296257019042955</v>
      </c>
      <c r="W149">
        <v>83.410003662109375</v>
      </c>
      <c r="X149">
        <v>55.510349273681641</v>
      </c>
      <c r="Y149">
        <v>55.833385467529297</v>
      </c>
      <c r="Z149">
        <v>58.644485473632813</v>
      </c>
      <c r="AA149">
        <v>115.33900451660161</v>
      </c>
      <c r="AB149">
        <v>87.195877075195313</v>
      </c>
      <c r="AC149">
        <v>109.0965118408203</v>
      </c>
      <c r="AD149">
        <v>38.802284240722663</v>
      </c>
      <c r="AE149">
        <v>112.85350036621089</v>
      </c>
      <c r="AF149">
        <v>184.6192626953125</v>
      </c>
      <c r="AG149">
        <v>90.148963928222656</v>
      </c>
      <c r="AH149">
        <v>177.01220703125</v>
      </c>
      <c r="AI149">
        <v>353.71221923828119</v>
      </c>
      <c r="AJ149">
        <v>206.6492004394531</v>
      </c>
      <c r="AK149">
        <v>156.1471252441406</v>
      </c>
      <c r="AL149">
        <v>265.07052612304688</v>
      </c>
      <c r="AM149">
        <v>63.769058227539063</v>
      </c>
      <c r="AN149">
        <v>17.29999923706055</v>
      </c>
      <c r="AO149">
        <v>54.345458984375</v>
      </c>
      <c r="AP149">
        <v>105.7416915893555</v>
      </c>
      <c r="AQ149">
        <v>52.489143371582031</v>
      </c>
      <c r="AR149">
        <v>52.179233551025391</v>
      </c>
      <c r="AS149">
        <v>52.193687438964837</v>
      </c>
      <c r="AT149">
        <v>304.576416015625</v>
      </c>
      <c r="AU149">
        <v>119.84596252441411</v>
      </c>
      <c r="AV149">
        <v>188.0965270996094</v>
      </c>
      <c r="AW149">
        <v>81.382354736328125</v>
      </c>
      <c r="AX149">
        <v>260.06362915039063</v>
      </c>
      <c r="AY149">
        <v>291.6353759765625</v>
      </c>
      <c r="AZ149">
        <v>12.99066066741943</v>
      </c>
      <c r="BA149">
        <v>69.019996643066406</v>
      </c>
      <c r="BB149">
        <v>45.407299041748047</v>
      </c>
      <c r="BC149">
        <v>45.554447174072273</v>
      </c>
      <c r="BD149">
        <v>18.448146820068359</v>
      </c>
      <c r="BE149">
        <v>43.588809967041023</v>
      </c>
      <c r="BF149">
        <v>67.318206787109375</v>
      </c>
      <c r="BG149">
        <v>40.731037139892578</v>
      </c>
      <c r="BH149">
        <v>84.329452514648438</v>
      </c>
      <c r="BI149">
        <v>39.909999847412109</v>
      </c>
      <c r="BJ149">
        <v>107.80316162109381</v>
      </c>
      <c r="BK149">
        <v>55.005439758300781</v>
      </c>
      <c r="BL149">
        <v>60.364845275878913</v>
      </c>
      <c r="BM149">
        <v>31.04404258728027</v>
      </c>
      <c r="BN149">
        <v>29.49884033203125</v>
      </c>
      <c r="BO149">
        <v>461.18716430664063</v>
      </c>
      <c r="BP149">
        <v>85.809585571289063</v>
      </c>
      <c r="BQ149">
        <v>170.02325439453119</v>
      </c>
      <c r="BR149">
        <v>52.853382110595703</v>
      </c>
      <c r="BS149">
        <v>166.4966125488281</v>
      </c>
      <c r="BT149">
        <v>80.760719299316406</v>
      </c>
      <c r="BU149">
        <v>30.77994537353516</v>
      </c>
      <c r="BV149">
        <v>93.370002746582045</v>
      </c>
      <c r="BW149">
        <v>63.177749633789063</v>
      </c>
      <c r="BX149">
        <v>235.14778137207031</v>
      </c>
      <c r="BY149">
        <v>38.950000762939453</v>
      </c>
      <c r="BZ149">
        <v>82.083450317382813</v>
      </c>
      <c r="CA149">
        <v>67.306694030761719</v>
      </c>
      <c r="CB149">
        <v>538.56988525390625</v>
      </c>
      <c r="CC149">
        <v>40.459972381591797</v>
      </c>
      <c r="CD149">
        <v>94.983169555664063</v>
      </c>
      <c r="CE149">
        <v>24.36995697021484</v>
      </c>
      <c r="CF149">
        <v>86.631568908691406</v>
      </c>
      <c r="CG149">
        <v>77.639999389648438</v>
      </c>
      <c r="CH149">
        <v>27.192813873291019</v>
      </c>
      <c r="CI149">
        <v>76.7283935546875</v>
      </c>
      <c r="CJ149">
        <v>89.581558227539063</v>
      </c>
      <c r="CK149">
        <v>119.4686279296875</v>
      </c>
      <c r="CL149">
        <v>109.1325759887695</v>
      </c>
      <c r="CM149">
        <v>84.779716491699219</v>
      </c>
      <c r="CN149">
        <v>88.194358825683594</v>
      </c>
      <c r="CO149">
        <v>85.239028930664063</v>
      </c>
      <c r="CP149">
        <v>87.516990661621094</v>
      </c>
      <c r="CQ149">
        <v>42.196357727050781</v>
      </c>
      <c r="CR149">
        <v>123.9220657348633</v>
      </c>
      <c r="CS149">
        <v>212.94793701171881</v>
      </c>
      <c r="CT149">
        <v>78.099227905273438</v>
      </c>
      <c r="CU149">
        <v>41.116519927978523</v>
      </c>
      <c r="CV149">
        <v>73.065444946289063</v>
      </c>
      <c r="CW149">
        <v>149.9790344238281</v>
      </c>
      <c r="CX149">
        <v>177.2974853515625</v>
      </c>
      <c r="CY149">
        <v>57.861854553222663</v>
      </c>
      <c r="CZ149">
        <v>135.0902099609375</v>
      </c>
      <c r="DA149">
        <v>73.347183227539063</v>
      </c>
      <c r="DB149">
        <v>17187.609375</v>
      </c>
      <c r="DC149">
        <v>18.120000839233398</v>
      </c>
      <c r="DD149">
        <v>0.48829663065549417</v>
      </c>
      <c r="DE149">
        <v>0.75599644231925511</v>
      </c>
      <c r="DF149">
        <v>1.9982363090689916</v>
      </c>
      <c r="DG149">
        <v>1.697569043993614</v>
      </c>
      <c r="DH149">
        <v>1.2195436352863736</v>
      </c>
      <c r="DI149">
        <v>7.9079802489344597E-2</v>
      </c>
      <c r="DJ149">
        <v>2.2701566981764101</v>
      </c>
      <c r="DK149">
        <v>2.7266330631335225</v>
      </c>
      <c r="DL149">
        <v>0.38369988017809292</v>
      </c>
      <c r="DM149">
        <v>2.5413990559221302</v>
      </c>
      <c r="DN149">
        <v>0.11150574663424802</v>
      </c>
      <c r="DO149">
        <v>301.14370727539063</v>
      </c>
      <c r="DP149">
        <v>644.55820465087902</v>
      </c>
    </row>
    <row r="150" spans="1:120" x14ac:dyDescent="0.25">
      <c r="A150" s="1">
        <v>45516</v>
      </c>
      <c r="B150">
        <v>33.330692291259773</v>
      </c>
      <c r="C150">
        <v>40.919998168945313</v>
      </c>
      <c r="D150">
        <v>37.379489898681641</v>
      </c>
      <c r="E150">
        <v>31.420436859130859</v>
      </c>
      <c r="F150">
        <v>54.871139526367188</v>
      </c>
      <c r="G150">
        <v>13.63000011444092</v>
      </c>
      <c r="H150">
        <v>40.110679626464837</v>
      </c>
      <c r="I150">
        <v>25.54999923706055</v>
      </c>
      <c r="J150">
        <v>21.378660202026371</v>
      </c>
      <c r="K150">
        <v>390.05636596679688</v>
      </c>
      <c r="L150">
        <v>65.167549133300781</v>
      </c>
      <c r="M150">
        <v>33.943675994873047</v>
      </c>
      <c r="N150">
        <v>24.681930541992191</v>
      </c>
      <c r="O150">
        <v>36.471820831298828</v>
      </c>
      <c r="P150">
        <v>55.953479766845703</v>
      </c>
      <c r="Q150">
        <v>228.4100036621094</v>
      </c>
      <c r="R150">
        <v>113.0768280029297</v>
      </c>
      <c r="S150">
        <v>119.53582763671881</v>
      </c>
      <c r="T150">
        <v>141.3009948730469</v>
      </c>
      <c r="U150">
        <v>26.310928344726559</v>
      </c>
      <c r="V150">
        <v>94.875373840332045</v>
      </c>
      <c r="W150">
        <v>81.94000244140625</v>
      </c>
      <c r="X150">
        <v>54.764244079589837</v>
      </c>
      <c r="Y150">
        <v>55.384803771972663</v>
      </c>
      <c r="Z150">
        <v>57.860702514648438</v>
      </c>
      <c r="AA150">
        <v>113.9442520141602</v>
      </c>
      <c r="AB150">
        <v>85.951644897460938</v>
      </c>
      <c r="AC150">
        <v>107.2617950439453</v>
      </c>
      <c r="AD150">
        <v>37.963100433349609</v>
      </c>
      <c r="AE150">
        <v>110.9373474121094</v>
      </c>
      <c r="AF150">
        <v>183.0667724609375</v>
      </c>
      <c r="AG150">
        <v>88.144546508789063</v>
      </c>
      <c r="AH150">
        <v>175.3201599121094</v>
      </c>
      <c r="AI150">
        <v>345.79208374023438</v>
      </c>
      <c r="AJ150">
        <v>203.30061340332031</v>
      </c>
      <c r="AK150">
        <v>153.65242004394531</v>
      </c>
      <c r="AL150">
        <v>260.8929443359375</v>
      </c>
      <c r="AM150">
        <v>63.032993316650391</v>
      </c>
      <c r="AN150">
        <v>17.090000152587891</v>
      </c>
      <c r="AO150">
        <v>53.792522430419922</v>
      </c>
      <c r="AP150">
        <v>105.434684753418</v>
      </c>
      <c r="AQ150">
        <v>51.798755645751953</v>
      </c>
      <c r="AR150">
        <v>51.931282043457031</v>
      </c>
      <c r="AS150">
        <v>51.562225341796882</v>
      </c>
      <c r="AT150">
        <v>297.72406005859381</v>
      </c>
      <c r="AU150">
        <v>118.689323425293</v>
      </c>
      <c r="AV150">
        <v>184.12895202636719</v>
      </c>
      <c r="AW150">
        <v>79.916358947753906</v>
      </c>
      <c r="AX150">
        <v>255.1312561035156</v>
      </c>
      <c r="AY150">
        <v>293.92730712890619</v>
      </c>
      <c r="AZ150">
        <v>12.66366577148438</v>
      </c>
      <c r="BA150">
        <v>68.220001220703125</v>
      </c>
      <c r="BB150">
        <v>45.119094848632813</v>
      </c>
      <c r="BC150">
        <v>44.531688690185547</v>
      </c>
      <c r="BD150">
        <v>17.521303176879879</v>
      </c>
      <c r="BE150">
        <v>43.249053955078118</v>
      </c>
      <c r="BF150">
        <v>66.270416259765625</v>
      </c>
      <c r="BG150">
        <v>39.952541351318359</v>
      </c>
      <c r="BH150">
        <v>83.463760375976563</v>
      </c>
      <c r="BI150">
        <v>39.200000762939453</v>
      </c>
      <c r="BJ150">
        <v>107.0859298706055</v>
      </c>
      <c r="BK150">
        <v>53.026683807373047</v>
      </c>
      <c r="BL150">
        <v>59.272796630859382</v>
      </c>
      <c r="BM150">
        <v>31.33002853393555</v>
      </c>
      <c r="BN150">
        <v>29.842996597290039</v>
      </c>
      <c r="BO150">
        <v>450.02090454101563</v>
      </c>
      <c r="BP150">
        <v>84.146957397460938</v>
      </c>
      <c r="BQ150">
        <v>167.52830505371091</v>
      </c>
      <c r="BR150">
        <v>51.928398132324219</v>
      </c>
      <c r="BS150">
        <v>164.62062072753909</v>
      </c>
      <c r="BT150">
        <v>80.633705139160156</v>
      </c>
      <c r="BU150">
        <v>30.330461502075199</v>
      </c>
      <c r="BV150">
        <v>90.910003662109375</v>
      </c>
      <c r="BW150">
        <v>62.289138793945313</v>
      </c>
      <c r="BX150">
        <v>225.95851135253909</v>
      </c>
      <c r="BY150">
        <v>38.729999542236328</v>
      </c>
      <c r="BZ150">
        <v>80.099395751953125</v>
      </c>
      <c r="CA150">
        <v>66.989913940429688</v>
      </c>
      <c r="CB150">
        <v>529.85601806640625</v>
      </c>
      <c r="CC150">
        <v>39.066856384277337</v>
      </c>
      <c r="CD150">
        <v>94.328987121582045</v>
      </c>
      <c r="CE150">
        <v>24.155757904052731</v>
      </c>
      <c r="CF150">
        <v>85.918060302734375</v>
      </c>
      <c r="CG150">
        <v>78.629997253417969</v>
      </c>
      <c r="CH150">
        <v>27.336338043212891</v>
      </c>
      <c r="CI150">
        <v>75.980987548828125</v>
      </c>
      <c r="CJ150">
        <v>88.805656433105469</v>
      </c>
      <c r="CK150">
        <v>118.2363815307617</v>
      </c>
      <c r="CL150">
        <v>106.858772277832</v>
      </c>
      <c r="CM150">
        <v>83.960006713867188</v>
      </c>
      <c r="CN150">
        <v>87.322807312011719</v>
      </c>
      <c r="CO150">
        <v>84.14520263671875</v>
      </c>
      <c r="CP150">
        <v>88.3726806640625</v>
      </c>
      <c r="CQ150">
        <v>41.849105834960938</v>
      </c>
      <c r="CR150">
        <v>122.6327590942383</v>
      </c>
      <c r="CS150">
        <v>206.5997619628906</v>
      </c>
      <c r="CT150">
        <v>77.743827819824219</v>
      </c>
      <c r="CU150">
        <v>40.83160400390625</v>
      </c>
      <c r="CV150">
        <v>72.641845703125</v>
      </c>
      <c r="CW150">
        <v>148.18388366699219</v>
      </c>
      <c r="CX150">
        <v>172.96464538574219</v>
      </c>
      <c r="CY150">
        <v>57.213741302490227</v>
      </c>
      <c r="CZ150">
        <v>136.49176025390619</v>
      </c>
      <c r="DA150">
        <v>72.107872009277344</v>
      </c>
      <c r="DB150">
        <v>16780.609375</v>
      </c>
      <c r="DC150">
        <v>20.70999908447266</v>
      </c>
      <c r="DD150">
        <v>0.48148850457063258</v>
      </c>
      <c r="DE150">
        <v>0.75433067818795696</v>
      </c>
      <c r="DF150">
        <v>1.9723463856842538</v>
      </c>
      <c r="DG150">
        <v>1.69794230550564</v>
      </c>
      <c r="DH150">
        <v>1.1956933669623901</v>
      </c>
      <c r="DI150">
        <v>7.7228523926695977E-2</v>
      </c>
      <c r="DJ150">
        <v>2.2248022799520197</v>
      </c>
      <c r="DK150">
        <v>2.6574426260782706</v>
      </c>
      <c r="DL150">
        <v>0.38369029787605596</v>
      </c>
      <c r="DM150">
        <v>2.5084316892748255</v>
      </c>
      <c r="DN150">
        <v>0.11186024616880212</v>
      </c>
      <c r="DO150">
        <v>298.56955718994141</v>
      </c>
      <c r="DP150">
        <v>631.36907958984375</v>
      </c>
    </row>
    <row r="151" spans="1:120" x14ac:dyDescent="0.25">
      <c r="A151" s="1">
        <v>45513</v>
      </c>
      <c r="B151">
        <v>33.340690612792969</v>
      </c>
      <c r="C151">
        <v>41.459999084472663</v>
      </c>
      <c r="D151">
        <v>37.583698272705078</v>
      </c>
      <c r="E151">
        <v>31.78897666931152</v>
      </c>
      <c r="F151">
        <v>55.250595092773438</v>
      </c>
      <c r="G151">
        <v>13.72999954223633</v>
      </c>
      <c r="H151">
        <v>39.499057769775391</v>
      </c>
      <c r="I151">
        <v>25.04000091552734</v>
      </c>
      <c r="J151">
        <v>21.084369659423832</v>
      </c>
      <c r="K151">
        <v>391.42343139648438</v>
      </c>
      <c r="L151">
        <v>65.197425842285156</v>
      </c>
      <c r="M151">
        <v>34.152717590332031</v>
      </c>
      <c r="N151">
        <v>24.307065963745121</v>
      </c>
      <c r="O151">
        <v>35.424121856689453</v>
      </c>
      <c r="P151">
        <v>55.894523620605469</v>
      </c>
      <c r="Q151">
        <v>224.55999755859381</v>
      </c>
      <c r="R151">
        <v>113.4253692626953</v>
      </c>
      <c r="S151">
        <v>119.9534378051758</v>
      </c>
      <c r="T151">
        <v>141.9098815917969</v>
      </c>
      <c r="U151">
        <v>26.745492935180661</v>
      </c>
      <c r="V151">
        <v>94.611091613769517</v>
      </c>
      <c r="W151">
        <v>82.470001220703125</v>
      </c>
      <c r="X151">
        <v>54.943305969238281</v>
      </c>
      <c r="Y151">
        <v>55.64398193359375</v>
      </c>
      <c r="Z151">
        <v>58.207942962646477</v>
      </c>
      <c r="AA151">
        <v>114.67624664306641</v>
      </c>
      <c r="AB151">
        <v>86.538925170898438</v>
      </c>
      <c r="AC151">
        <v>108.5835800170898</v>
      </c>
      <c r="AD151">
        <v>38.062999725341797</v>
      </c>
      <c r="AE151">
        <v>111.7557067871094</v>
      </c>
      <c r="AF151">
        <v>183.6600646972656</v>
      </c>
      <c r="AG151">
        <v>87.815460205078125</v>
      </c>
      <c r="AH151">
        <v>176.08207702636719</v>
      </c>
      <c r="AI151">
        <v>344.774658203125</v>
      </c>
      <c r="AJ151">
        <v>205.14878845214841</v>
      </c>
      <c r="AK151">
        <v>155.35514831542969</v>
      </c>
      <c r="AL151">
        <v>262.335205078125</v>
      </c>
      <c r="AM151">
        <v>63.301555633544922</v>
      </c>
      <c r="AN151">
        <v>17.479999542236332</v>
      </c>
      <c r="AO151">
        <v>54.078861236572273</v>
      </c>
      <c r="AP151">
        <v>106.00909423828119</v>
      </c>
      <c r="AQ151">
        <v>52.360927581787109</v>
      </c>
      <c r="AR151">
        <v>52.199069976806641</v>
      </c>
      <c r="AS151">
        <v>52.104885101318359</v>
      </c>
      <c r="AT151">
        <v>296.407470703125</v>
      </c>
      <c r="AU151">
        <v>119.0748672485352</v>
      </c>
      <c r="AV151">
        <v>183.61187744140619</v>
      </c>
      <c r="AW151">
        <v>79.579574584960938</v>
      </c>
      <c r="AX151">
        <v>254.62409973144531</v>
      </c>
      <c r="AY151">
        <v>291.60598754882813</v>
      </c>
      <c r="AZ151">
        <v>12.792482376098629</v>
      </c>
      <c r="BA151">
        <v>68.050003051757813</v>
      </c>
      <c r="BB151">
        <v>45.466930389404297</v>
      </c>
      <c r="BC151">
        <v>44.449165344238281</v>
      </c>
      <c r="BD151">
        <v>17.86640548706055</v>
      </c>
      <c r="BE151">
        <v>43.578819274902337</v>
      </c>
      <c r="BF151">
        <v>66.759384155273438</v>
      </c>
      <c r="BG151">
        <v>40.112232208251953</v>
      </c>
      <c r="BH151">
        <v>83.234901428222656</v>
      </c>
      <c r="BI151">
        <v>39.310001373291023</v>
      </c>
      <c r="BJ151">
        <v>107.2453231811523</v>
      </c>
      <c r="BK151">
        <v>52.836799621582031</v>
      </c>
      <c r="BL151">
        <v>59.448307037353523</v>
      </c>
      <c r="BM151">
        <v>31.004596710205082</v>
      </c>
      <c r="BN151">
        <v>29.557840347290039</v>
      </c>
      <c r="BO151">
        <v>449.0538330078125</v>
      </c>
      <c r="BP151">
        <v>84.475502014160156</v>
      </c>
      <c r="BQ151">
        <v>167.25</v>
      </c>
      <c r="BR151">
        <v>51.948291778564453</v>
      </c>
      <c r="BS151">
        <v>165.4146728515625</v>
      </c>
      <c r="BT151">
        <v>80.584854125976563</v>
      </c>
      <c r="BU151">
        <v>29.607376098632809</v>
      </c>
      <c r="BV151">
        <v>91.819999694824219</v>
      </c>
      <c r="BW151">
        <v>62.810710906982422</v>
      </c>
      <c r="BX151">
        <v>223.8578186035156</v>
      </c>
      <c r="BY151">
        <v>38.849998474121087</v>
      </c>
      <c r="BZ151">
        <v>80.398506164550781</v>
      </c>
      <c r="CA151">
        <v>67.227500915527344</v>
      </c>
      <c r="CB151">
        <v>529.5777587890625</v>
      </c>
      <c r="CC151">
        <v>39.196220397949219</v>
      </c>
      <c r="CD151">
        <v>93.987258911132798</v>
      </c>
      <c r="CE151">
        <v>24.068130493164059</v>
      </c>
      <c r="CF151">
        <v>86.036979675292969</v>
      </c>
      <c r="CG151">
        <v>76.220001220703125</v>
      </c>
      <c r="CH151">
        <v>27.336338043212891</v>
      </c>
      <c r="CI151">
        <v>75.854812622070313</v>
      </c>
      <c r="CJ151">
        <v>89.463699340820313</v>
      </c>
      <c r="CK151">
        <v>118.6405563354492</v>
      </c>
      <c r="CL151">
        <v>107.6865158081055</v>
      </c>
      <c r="CM151">
        <v>84.669754028320313</v>
      </c>
      <c r="CN151">
        <v>87.709060668945313</v>
      </c>
      <c r="CO151">
        <v>84.731895446777344</v>
      </c>
      <c r="CP151">
        <v>87.939926147460938</v>
      </c>
      <c r="CQ151">
        <v>42.067378997802727</v>
      </c>
      <c r="CR151">
        <v>123.2575759887695</v>
      </c>
      <c r="CS151">
        <v>204.925537109375</v>
      </c>
      <c r="CT151">
        <v>78.138717651367188</v>
      </c>
      <c r="CU151">
        <v>41.077220916748047</v>
      </c>
      <c r="CV151">
        <v>72.513786315917969</v>
      </c>
      <c r="CW151">
        <v>148.74920654296881</v>
      </c>
      <c r="CX151">
        <v>173.65191650390619</v>
      </c>
      <c r="CY151">
        <v>57.223709106445313</v>
      </c>
      <c r="CZ151">
        <v>134.66583251953119</v>
      </c>
      <c r="DA151">
        <v>72.762222290039063</v>
      </c>
      <c r="DB151">
        <v>16745.30078125</v>
      </c>
      <c r="DC151">
        <v>20.370000839233398</v>
      </c>
      <c r="DD151">
        <v>0.47814128972364212</v>
      </c>
      <c r="DE151">
        <v>0.75463688169228016</v>
      </c>
      <c r="DF151">
        <v>1.9580337989283099</v>
      </c>
      <c r="DG151">
        <v>1.6886161026700277</v>
      </c>
      <c r="DH151">
        <v>1.1959169249140029</v>
      </c>
      <c r="DI151">
        <v>7.8288784595628574E-2</v>
      </c>
      <c r="DJ151">
        <v>2.2223543170837767</v>
      </c>
      <c r="DK151">
        <v>2.6225863857107901</v>
      </c>
      <c r="DL151">
        <v>0.38738180568844804</v>
      </c>
      <c r="DM151">
        <v>2.4892530015125529</v>
      </c>
      <c r="DN151">
        <v>0.11150695220769996</v>
      </c>
      <c r="DO151">
        <v>299.40171051025396</v>
      </c>
      <c r="DP151">
        <v>631.61146926879871</v>
      </c>
    </row>
    <row r="152" spans="1:120" x14ac:dyDescent="0.25">
      <c r="A152" s="1">
        <v>45512</v>
      </c>
      <c r="B152">
        <v>33.120754241943359</v>
      </c>
      <c r="C152">
        <v>41.290000915527337</v>
      </c>
      <c r="D152">
        <v>37.807353973388672</v>
      </c>
      <c r="E152">
        <v>31.874025344848629</v>
      </c>
      <c r="F152">
        <v>54.311939239501953</v>
      </c>
      <c r="G152">
        <v>13.664999961853029</v>
      </c>
      <c r="H152">
        <v>39.203113555908203</v>
      </c>
      <c r="I152">
        <v>24.969999313354489</v>
      </c>
      <c r="J152">
        <v>20.96096038818359</v>
      </c>
      <c r="K152">
        <v>390.79931640625</v>
      </c>
      <c r="L152">
        <v>65.426429748535156</v>
      </c>
      <c r="M152">
        <v>34.294063568115227</v>
      </c>
      <c r="N152">
        <v>24.307065963745121</v>
      </c>
      <c r="O152">
        <v>35.137485504150391</v>
      </c>
      <c r="P152">
        <v>55.668506622314453</v>
      </c>
      <c r="Q152">
        <v>224.00999450683591</v>
      </c>
      <c r="R152">
        <v>112.8477783203125</v>
      </c>
      <c r="S152">
        <v>119.4264450073242</v>
      </c>
      <c r="T152">
        <v>141.91986083984381</v>
      </c>
      <c r="U152">
        <v>26.784999847412109</v>
      </c>
      <c r="V152">
        <v>94.229362487792955</v>
      </c>
      <c r="W152">
        <v>81.55999755859375</v>
      </c>
      <c r="X152">
        <v>54.893569946289063</v>
      </c>
      <c r="Y152">
        <v>55.713760375976563</v>
      </c>
      <c r="Z152">
        <v>58.247631072998047</v>
      </c>
      <c r="AA152">
        <v>114.6267852783203</v>
      </c>
      <c r="AB152">
        <v>86.528968811035156</v>
      </c>
      <c r="AC152">
        <v>108.7907257080078</v>
      </c>
      <c r="AD152">
        <v>37.843219757080078</v>
      </c>
      <c r="AE152">
        <v>111.28664398193359</v>
      </c>
      <c r="AF152">
        <v>183.5018615722656</v>
      </c>
      <c r="AG152">
        <v>87.167274475097656</v>
      </c>
      <c r="AH152">
        <v>175.9039611816406</v>
      </c>
      <c r="AI152">
        <v>341.7222900390625</v>
      </c>
      <c r="AJ152">
        <v>205.57606506347659</v>
      </c>
      <c r="AK152">
        <v>156.117431640625</v>
      </c>
      <c r="AL152">
        <v>261.78814697265619</v>
      </c>
      <c r="AM152">
        <v>63.858577728271477</v>
      </c>
      <c r="AN152">
        <v>17.469999313354489</v>
      </c>
      <c r="AO152">
        <v>53.920883178710938</v>
      </c>
      <c r="AP152">
        <v>105.1870880126953</v>
      </c>
      <c r="AQ152">
        <v>52.577907562255859</v>
      </c>
      <c r="AR152">
        <v>51.961032867431641</v>
      </c>
      <c r="AS152">
        <v>52.361412048339837</v>
      </c>
      <c r="AT152">
        <v>293.8939208984375</v>
      </c>
      <c r="AU152">
        <v>118.8376083374023</v>
      </c>
      <c r="AV152">
        <v>181.7623291015625</v>
      </c>
      <c r="AW152">
        <v>79.549858093261719</v>
      </c>
      <c r="AX152">
        <v>253.2020568847656</v>
      </c>
      <c r="AY152">
        <v>292.8792724609375</v>
      </c>
      <c r="AZ152">
        <v>12.792482376098629</v>
      </c>
      <c r="BA152">
        <v>68.110000610351563</v>
      </c>
      <c r="BB152">
        <v>45.327796936035163</v>
      </c>
      <c r="BC152">
        <v>44.015865325927727</v>
      </c>
      <c r="BD152">
        <v>18.398847579956051</v>
      </c>
      <c r="BE152">
        <v>43.309009552001953</v>
      </c>
      <c r="BF152">
        <v>67.12860107421875</v>
      </c>
      <c r="BG152">
        <v>40.092273712158203</v>
      </c>
      <c r="BH152">
        <v>84.518501281738281</v>
      </c>
      <c r="BI152">
        <v>38.930000305175781</v>
      </c>
      <c r="BJ152">
        <v>106.9763565063477</v>
      </c>
      <c r="BK152">
        <v>52.626934051513672</v>
      </c>
      <c r="BL152">
        <v>58.86328125</v>
      </c>
      <c r="BM152">
        <v>31.04404258728027</v>
      </c>
      <c r="BN152">
        <v>29.607004165649411</v>
      </c>
      <c r="BO152">
        <v>446.72091674804688</v>
      </c>
      <c r="BP152">
        <v>84.196731567382813</v>
      </c>
      <c r="BQ152">
        <v>166.23612976074219</v>
      </c>
      <c r="BR152">
        <v>52.157157897949219</v>
      </c>
      <c r="BS152">
        <v>165.06727600097659</v>
      </c>
      <c r="BT152">
        <v>80.565315246582031</v>
      </c>
      <c r="BU152">
        <v>29.275148391723629</v>
      </c>
      <c r="BV152">
        <v>91.080001831054673</v>
      </c>
      <c r="BW152">
        <v>62.74310302734375</v>
      </c>
      <c r="BX152">
        <v>223.91755676269531</v>
      </c>
      <c r="BY152">
        <v>38.919998168945313</v>
      </c>
      <c r="BZ152">
        <v>80.169197082519531</v>
      </c>
      <c r="CA152">
        <v>67.187904357910156</v>
      </c>
      <c r="CB152">
        <v>527.2528076171875</v>
      </c>
      <c r="CC152">
        <v>40.002235412597663</v>
      </c>
      <c r="CD152">
        <v>93.0694580078125</v>
      </c>
      <c r="CE152">
        <v>24.038923263549801</v>
      </c>
      <c r="CF152">
        <v>85.818962097167969</v>
      </c>
      <c r="CG152">
        <v>75.360000610351563</v>
      </c>
      <c r="CH152">
        <v>27.365041732788089</v>
      </c>
      <c r="CI152">
        <v>75.223899841308594</v>
      </c>
      <c r="CJ152">
        <v>89.051193237304688</v>
      </c>
      <c r="CK152">
        <v>118.58140563964839</v>
      </c>
      <c r="CL152">
        <v>107.2876052856445</v>
      </c>
      <c r="CM152">
        <v>84.709732055664063</v>
      </c>
      <c r="CN152">
        <v>87.778388977050781</v>
      </c>
      <c r="CO152">
        <v>84.015922546386719</v>
      </c>
      <c r="CP152">
        <v>87.743202209472656</v>
      </c>
      <c r="CQ152">
        <v>41.8887939453125</v>
      </c>
      <c r="CR152">
        <v>123.2377395629883</v>
      </c>
      <c r="CS152">
        <v>204.00868225097659</v>
      </c>
      <c r="CT152">
        <v>78.020248413085938</v>
      </c>
      <c r="CU152">
        <v>40.870899200439453</v>
      </c>
      <c r="CV152">
        <v>72.267509460449219</v>
      </c>
      <c r="CW152">
        <v>148.01527404785159</v>
      </c>
      <c r="CX152">
        <v>173.07420349121091</v>
      </c>
      <c r="CY152">
        <v>57.124000549316413</v>
      </c>
      <c r="CZ152">
        <v>134.616455078125</v>
      </c>
      <c r="DA152">
        <v>72.791969299316406</v>
      </c>
      <c r="DB152">
        <v>16660.01953125</v>
      </c>
      <c r="DC152">
        <v>23.79000091552734</v>
      </c>
      <c r="DD152">
        <v>0.47502119993899877</v>
      </c>
      <c r="DE152">
        <v>0.75487564796428641</v>
      </c>
      <c r="DF152">
        <v>1.9426639840486357</v>
      </c>
      <c r="DG152">
        <v>1.676866857349282</v>
      </c>
      <c r="DH152">
        <v>1.1932087754286544</v>
      </c>
      <c r="DI152">
        <v>7.8311580932359848E-2</v>
      </c>
      <c r="DJ152">
        <v>2.218324178806153</v>
      </c>
      <c r="DK152">
        <v>2.614817132737548</v>
      </c>
      <c r="DL152">
        <v>0.38990037055001386</v>
      </c>
      <c r="DM152">
        <v>2.4730716564407578</v>
      </c>
      <c r="DN152">
        <v>0.11146823769326285</v>
      </c>
      <c r="DO152">
        <v>298.30303192138672</v>
      </c>
      <c r="DP152">
        <v>629.98780822753906</v>
      </c>
    </row>
    <row r="153" spans="1:120" x14ac:dyDescent="0.25">
      <c r="A153" s="1">
        <v>45511</v>
      </c>
      <c r="B153">
        <v>32.02105712890625</v>
      </c>
      <c r="C153">
        <v>39.470001220703118</v>
      </c>
      <c r="D153">
        <v>36.932182312011719</v>
      </c>
      <c r="E153">
        <v>30.154169082641602</v>
      </c>
      <c r="F153">
        <v>52.874008178710938</v>
      </c>
      <c r="G153">
        <v>13.409999847412109</v>
      </c>
      <c r="H153">
        <v>38.187026977539063</v>
      </c>
      <c r="I153">
        <v>24.70999908447266</v>
      </c>
      <c r="J153">
        <v>20.77109527587891</v>
      </c>
      <c r="K153">
        <v>384.11294555664063</v>
      </c>
      <c r="L153">
        <v>62.807785034179688</v>
      </c>
      <c r="M153">
        <v>33.955623626708977</v>
      </c>
      <c r="N153">
        <v>23.57706451416016</v>
      </c>
      <c r="O153">
        <v>34.307231903076172</v>
      </c>
      <c r="P153">
        <v>55.216472625732422</v>
      </c>
      <c r="Q153">
        <v>220.55000305175781</v>
      </c>
      <c r="R153">
        <v>110.2187881469727</v>
      </c>
      <c r="S153">
        <v>117.01027679443359</v>
      </c>
      <c r="T153">
        <v>137.9371643066406</v>
      </c>
      <c r="U153">
        <v>26.073892593383789</v>
      </c>
      <c r="V153">
        <v>94.513214111328125</v>
      </c>
      <c r="W153">
        <v>78.949996948242188</v>
      </c>
      <c r="X153">
        <v>54.17730712890625</v>
      </c>
      <c r="Y153">
        <v>54.487644195556641</v>
      </c>
      <c r="Z153">
        <v>57.027320861816413</v>
      </c>
      <c r="AA153">
        <v>112.5099258422852</v>
      </c>
      <c r="AB153">
        <v>84.657646179199219</v>
      </c>
      <c r="AC153">
        <v>106.3937606811523</v>
      </c>
      <c r="AD153">
        <v>36.424598693847663</v>
      </c>
      <c r="AE153">
        <v>109.3904495239258</v>
      </c>
      <c r="AF153">
        <v>180.90118408203119</v>
      </c>
      <c r="AG153">
        <v>84.634330749511719</v>
      </c>
      <c r="AH153">
        <v>172.96514892578119</v>
      </c>
      <c r="AI153">
        <v>331.80722045898438</v>
      </c>
      <c r="AJ153">
        <v>200.6972351074219</v>
      </c>
      <c r="AK153">
        <v>153.13763427734381</v>
      </c>
      <c r="AL153">
        <v>255.03428649902341</v>
      </c>
      <c r="AM153">
        <v>62.137783050537109</v>
      </c>
      <c r="AN153">
        <v>16.809999465942379</v>
      </c>
      <c r="AO153">
        <v>52.834762573242188</v>
      </c>
      <c r="AP153">
        <v>104.1372985839844</v>
      </c>
      <c r="AQ153">
        <v>51.759304046630859</v>
      </c>
      <c r="AR153">
        <v>51.475044250488281</v>
      </c>
      <c r="AS153">
        <v>51.443828582763672</v>
      </c>
      <c r="AT153">
        <v>285.60525512695313</v>
      </c>
      <c r="AU153">
        <v>116.83078765869141</v>
      </c>
      <c r="AV153">
        <v>175.03041076660159</v>
      </c>
      <c r="AW153">
        <v>77.826332092285156</v>
      </c>
      <c r="AX153">
        <v>247.3150329589844</v>
      </c>
      <c r="AY153">
        <v>286.30706787109381</v>
      </c>
      <c r="AZ153">
        <v>12.54475784301758</v>
      </c>
      <c r="BA153">
        <v>66.879997253417969</v>
      </c>
      <c r="BB153">
        <v>44.979961395263672</v>
      </c>
      <c r="BC153">
        <v>42.65631103515625</v>
      </c>
      <c r="BD153">
        <v>17.836824417114261</v>
      </c>
      <c r="BE153">
        <v>42.669467926025391</v>
      </c>
      <c r="BF153">
        <v>66.030914306640625</v>
      </c>
      <c r="BG153">
        <v>39.453510284423828</v>
      </c>
      <c r="BH153">
        <v>82.976188659667969</v>
      </c>
      <c r="BI153">
        <v>37.900001525878913</v>
      </c>
      <c r="BJ153">
        <v>104.0775680541992</v>
      </c>
      <c r="BK153">
        <v>49.099151611328118</v>
      </c>
      <c r="BL153">
        <v>58.083248138427727</v>
      </c>
      <c r="BM153">
        <v>30.10720252990723</v>
      </c>
      <c r="BN153">
        <v>29.184186935424801</v>
      </c>
      <c r="BO153">
        <v>433.46090698242188</v>
      </c>
      <c r="BP153">
        <v>82.215522766113281</v>
      </c>
      <c r="BQ153">
        <v>162.06132507324219</v>
      </c>
      <c r="BR153">
        <v>50.645355224609382</v>
      </c>
      <c r="BS153">
        <v>162.12921142578119</v>
      </c>
      <c r="BT153">
        <v>80.604385375976563</v>
      </c>
      <c r="BU153">
        <v>28.903835296630859</v>
      </c>
      <c r="BV153">
        <v>89.150001525878906</v>
      </c>
      <c r="BW153">
        <v>61.893135070800781</v>
      </c>
      <c r="BX153">
        <v>210.536865234375</v>
      </c>
      <c r="BY153">
        <v>38</v>
      </c>
      <c r="BZ153">
        <v>77.407493591308594</v>
      </c>
      <c r="CA153">
        <v>66.534523010253906</v>
      </c>
      <c r="CB153">
        <v>515.3394775390625</v>
      </c>
      <c r="CC153">
        <v>39.265872955322273</v>
      </c>
      <c r="CD153">
        <v>93.645515441894517</v>
      </c>
      <c r="CE153">
        <v>23.600788116455082</v>
      </c>
      <c r="CF153">
        <v>84.709075927734375</v>
      </c>
      <c r="CG153">
        <v>74.69000244140625</v>
      </c>
      <c r="CH153">
        <v>27.32676887512207</v>
      </c>
      <c r="CI153">
        <v>75.223899841308594</v>
      </c>
      <c r="CJ153">
        <v>88.186904907226563</v>
      </c>
      <c r="CK153">
        <v>116.5309524536133</v>
      </c>
      <c r="CL153">
        <v>105.3628463745117</v>
      </c>
      <c r="CM153">
        <v>82.160652160644531</v>
      </c>
      <c r="CN153">
        <v>86.441360473632813</v>
      </c>
      <c r="CO153">
        <v>82.37518310546875</v>
      </c>
      <c r="CP153">
        <v>85.894126892089844</v>
      </c>
      <c r="CQ153">
        <v>41.224044799804688</v>
      </c>
      <c r="CR153">
        <v>120.4607772827148</v>
      </c>
      <c r="CS153">
        <v>196.66392517089841</v>
      </c>
      <c r="CT153">
        <v>77.319320678710938</v>
      </c>
      <c r="CU153">
        <v>40.52703857421875</v>
      </c>
      <c r="CV153">
        <v>72.188697814941406</v>
      </c>
      <c r="CW153">
        <v>144.81178283691409</v>
      </c>
      <c r="CX153">
        <v>169.37886047363281</v>
      </c>
      <c r="CY153">
        <v>55.867649078369141</v>
      </c>
      <c r="CZ153">
        <v>130.65861511230469</v>
      </c>
      <c r="DA153">
        <v>70.87847900390625</v>
      </c>
      <c r="DB153">
        <v>16195.8095703125</v>
      </c>
      <c r="DC153">
        <v>27.85000038146973</v>
      </c>
      <c r="DD153">
        <v>0.46784840673642886</v>
      </c>
      <c r="DE153">
        <v>0.75244602238802549</v>
      </c>
      <c r="DF153">
        <v>1.9183472654445655</v>
      </c>
      <c r="DG153">
        <v>1.6653926234562111</v>
      </c>
      <c r="DH153">
        <v>1.163418479446813</v>
      </c>
      <c r="DI153">
        <v>7.6590292304379706E-2</v>
      </c>
      <c r="DJ153">
        <v>2.1906408254343277</v>
      </c>
      <c r="DK153">
        <v>2.5435288805511682</v>
      </c>
      <c r="DL153">
        <v>0.389446653817064</v>
      </c>
      <c r="DM153">
        <v>2.4446060910016132</v>
      </c>
      <c r="DN153">
        <v>0.11203808090029277</v>
      </c>
      <c r="DO153">
        <v>294.31980133056641</v>
      </c>
      <c r="DP153">
        <v>614.16896820068359</v>
      </c>
    </row>
    <row r="154" spans="1:120" x14ac:dyDescent="0.25">
      <c r="A154" s="1">
        <v>45510</v>
      </c>
      <c r="B154">
        <v>32.101036071777337</v>
      </c>
      <c r="C154">
        <v>40.200000762939453</v>
      </c>
      <c r="D154">
        <v>36.825214385986328</v>
      </c>
      <c r="E154">
        <v>30.872348785400391</v>
      </c>
      <c r="F154">
        <v>52.524509429931641</v>
      </c>
      <c r="G154">
        <v>13.85000038146973</v>
      </c>
      <c r="H154">
        <v>39.163650512695313</v>
      </c>
      <c r="I154">
        <v>25.159999847412109</v>
      </c>
      <c r="J154">
        <v>20.581232070922852</v>
      </c>
      <c r="K154">
        <v>386.28231811523438</v>
      </c>
      <c r="L154">
        <v>63.375324249267578</v>
      </c>
      <c r="M154">
        <v>33.997428894042969</v>
      </c>
      <c r="N154">
        <v>23.409360885620121</v>
      </c>
      <c r="O154">
        <v>35.216560363769531</v>
      </c>
      <c r="P154">
        <v>55.000289916992188</v>
      </c>
      <c r="Q154">
        <v>220.69999694824219</v>
      </c>
      <c r="R154">
        <v>110.38807678222661</v>
      </c>
      <c r="S154">
        <v>117.08982849121089</v>
      </c>
      <c r="T154">
        <v>140.47251892089841</v>
      </c>
      <c r="U154">
        <v>26.449199676513668</v>
      </c>
      <c r="V154">
        <v>94.855804443359375</v>
      </c>
      <c r="W154">
        <v>79.110000610351563</v>
      </c>
      <c r="X154">
        <v>54.744346618652337</v>
      </c>
      <c r="Y154">
        <v>55.006000518798828</v>
      </c>
      <c r="Z154">
        <v>57.434089660644531</v>
      </c>
      <c r="AA154">
        <v>112.94517517089839</v>
      </c>
      <c r="AB154">
        <v>85.463905334472656</v>
      </c>
      <c r="AC154">
        <v>107.4294967651367</v>
      </c>
      <c r="AD154">
        <v>36.914119720458977</v>
      </c>
      <c r="AE154">
        <v>112.63393402099609</v>
      </c>
      <c r="AF154">
        <v>181.57359313964841</v>
      </c>
      <c r="AG154">
        <v>85.452049255371094</v>
      </c>
      <c r="AH154">
        <v>173.6874694824219</v>
      </c>
      <c r="AI154">
        <v>335.51788330078119</v>
      </c>
      <c r="AJ154">
        <v>203.10186767578119</v>
      </c>
      <c r="AK154">
        <v>154.3948974609375</v>
      </c>
      <c r="AL154">
        <v>259.3511962890625</v>
      </c>
      <c r="AM154">
        <v>62.664958953857422</v>
      </c>
      <c r="AN154">
        <v>17.090000152587891</v>
      </c>
      <c r="AO154">
        <v>53.012493133544922</v>
      </c>
      <c r="AP154">
        <v>103.6025009155273</v>
      </c>
      <c r="AQ154">
        <v>51.838207244873047</v>
      </c>
      <c r="AR154">
        <v>51.346111297607422</v>
      </c>
      <c r="AS154">
        <v>51.769424438476563</v>
      </c>
      <c r="AT154">
        <v>288.28836059570313</v>
      </c>
      <c r="AU154">
        <v>117.39427185058589</v>
      </c>
      <c r="AV154">
        <v>177.38706970214841</v>
      </c>
      <c r="AW154">
        <v>77.638130187988281</v>
      </c>
      <c r="AX154">
        <v>249.00555419921881</v>
      </c>
      <c r="AY154">
        <v>287.9329833984375</v>
      </c>
      <c r="AZ154">
        <v>12.594303131103519</v>
      </c>
      <c r="BA154">
        <v>66.930000305175781</v>
      </c>
      <c r="BB154">
        <v>44.950149536132813</v>
      </c>
      <c r="BC154">
        <v>42.97052001953125</v>
      </c>
      <c r="BD154">
        <v>18.339689254760739</v>
      </c>
      <c r="BE154">
        <v>43.378959655761719</v>
      </c>
      <c r="BF154">
        <v>66.569778442382813</v>
      </c>
      <c r="BG154">
        <v>39.483455657958977</v>
      </c>
      <c r="BH154">
        <v>83.394111633300781</v>
      </c>
      <c r="BI154">
        <v>38.009998321533203</v>
      </c>
      <c r="BJ154">
        <v>103.7289123535156</v>
      </c>
      <c r="BK154">
        <v>49.898647308349609</v>
      </c>
      <c r="BL154">
        <v>57.780982971191413</v>
      </c>
      <c r="BM154">
        <v>29.870525360107418</v>
      </c>
      <c r="BN154">
        <v>29.410345077514648</v>
      </c>
      <c r="BO154">
        <v>438.20660400390619</v>
      </c>
      <c r="BP154">
        <v>82.71331787109375</v>
      </c>
      <c r="BQ154">
        <v>163.4032287597656</v>
      </c>
      <c r="BR154">
        <v>51.063091278076172</v>
      </c>
      <c r="BS154">
        <v>163.28062438964841</v>
      </c>
      <c r="BT154">
        <v>80.653251647949219</v>
      </c>
      <c r="BU154">
        <v>29.685546875</v>
      </c>
      <c r="BV154">
        <v>88.239997863769531</v>
      </c>
      <c r="BW154">
        <v>62.405048370361328</v>
      </c>
      <c r="BX154">
        <v>216.50042724609381</v>
      </c>
      <c r="BY154">
        <v>38.330001831054688</v>
      </c>
      <c r="BZ154">
        <v>78.912971496582031</v>
      </c>
      <c r="CA154">
        <v>66.504829406738281</v>
      </c>
      <c r="CB154">
        <v>518.8072509765625</v>
      </c>
      <c r="CC154">
        <v>38.987251281738281</v>
      </c>
      <c r="CD154">
        <v>94.30947113037108</v>
      </c>
      <c r="CE154">
        <v>23.474216461181641</v>
      </c>
      <c r="CF154">
        <v>84.728889465332031</v>
      </c>
      <c r="CG154">
        <v>72.449996948242188</v>
      </c>
      <c r="CH154">
        <v>27.26935958862305</v>
      </c>
      <c r="CI154">
        <v>75.748046875</v>
      </c>
      <c r="CJ154">
        <v>88.795845031738281</v>
      </c>
      <c r="CK154">
        <v>117.03370666503911</v>
      </c>
      <c r="CL154">
        <v>108.21507263183589</v>
      </c>
      <c r="CM154">
        <v>83.67010498046875</v>
      </c>
      <c r="CN154">
        <v>87.629837036132813</v>
      </c>
      <c r="CO154">
        <v>82.812721252441406</v>
      </c>
      <c r="CP154">
        <v>85.549880981445313</v>
      </c>
      <c r="CQ154">
        <v>41.1744384765625</v>
      </c>
      <c r="CR154">
        <v>121.0459289550781</v>
      </c>
      <c r="CS154">
        <v>199.90278625488281</v>
      </c>
      <c r="CT154">
        <v>77.240341186523438</v>
      </c>
      <c r="CU154">
        <v>40.82177734375</v>
      </c>
      <c r="CV154">
        <v>71.784812927246094</v>
      </c>
      <c r="CW154">
        <v>146.29948425292969</v>
      </c>
      <c r="CX154">
        <v>172.38694763183591</v>
      </c>
      <c r="CY154">
        <v>56.555652618408203</v>
      </c>
      <c r="CZ154">
        <v>129.76045227050781</v>
      </c>
      <c r="DA154">
        <v>72.266494750976563</v>
      </c>
      <c r="DB154">
        <v>16366.849609375</v>
      </c>
      <c r="DC154">
        <v>27.70999908447266</v>
      </c>
      <c r="DD154">
        <v>0.47061936583283809</v>
      </c>
      <c r="DE154">
        <v>0.75668487126746609</v>
      </c>
      <c r="DF154">
        <v>1.9317333846857467</v>
      </c>
      <c r="DG154">
        <v>1.679791240216856</v>
      </c>
      <c r="DH154">
        <v>1.1865750532785602</v>
      </c>
      <c r="DI154">
        <v>7.7485425824851309E-2</v>
      </c>
      <c r="DJ154">
        <v>2.2318252998850454</v>
      </c>
      <c r="DK154">
        <v>2.5880619270200866</v>
      </c>
      <c r="DL154">
        <v>0.39147846776134682</v>
      </c>
      <c r="DM154">
        <v>2.4557276607381957</v>
      </c>
      <c r="DN154">
        <v>0.11400090709250235</v>
      </c>
      <c r="DO154">
        <v>295.32463836669922</v>
      </c>
      <c r="DP154">
        <v>622.13993835449219</v>
      </c>
    </row>
    <row r="155" spans="1:120" x14ac:dyDescent="0.25">
      <c r="A155" s="1">
        <v>45509</v>
      </c>
      <c r="B155">
        <v>31.841110229492191</v>
      </c>
      <c r="C155">
        <v>39.590000152587891</v>
      </c>
      <c r="D155">
        <v>36.621009826660163</v>
      </c>
      <c r="E155">
        <v>29.672231674194339</v>
      </c>
      <c r="F155">
        <v>52.025226593017578</v>
      </c>
      <c r="G155">
        <v>13.670000076293951</v>
      </c>
      <c r="H155">
        <v>39.084732055664063</v>
      </c>
      <c r="I155">
        <v>25.059999465942379</v>
      </c>
      <c r="J155">
        <v>20.752109527587891</v>
      </c>
      <c r="K155">
        <v>383.16204833984381</v>
      </c>
      <c r="L155">
        <v>62.509075164794922</v>
      </c>
      <c r="M155">
        <v>33.764503479003913</v>
      </c>
      <c r="N155">
        <v>23.2712516784668</v>
      </c>
      <c r="O155">
        <v>34.929924011230469</v>
      </c>
      <c r="P155">
        <v>54.410682678222663</v>
      </c>
      <c r="Q155">
        <v>222.47999572753909</v>
      </c>
      <c r="R155">
        <v>109.6013717651367</v>
      </c>
      <c r="S155">
        <v>115.0713729858398</v>
      </c>
      <c r="T155">
        <v>139.84367370605469</v>
      </c>
      <c r="U155">
        <v>26.478828430175781</v>
      </c>
      <c r="V155">
        <v>95.707351684570327</v>
      </c>
      <c r="W155">
        <v>77.94000244140625</v>
      </c>
      <c r="X155">
        <v>54.734401702880859</v>
      </c>
      <c r="Y155">
        <v>54.208526611328118</v>
      </c>
      <c r="Z155">
        <v>56.868579864501953</v>
      </c>
      <c r="AA155">
        <v>112.07469177246089</v>
      </c>
      <c r="AB155">
        <v>84.418746948242188</v>
      </c>
      <c r="AC155">
        <v>106.2063369750977</v>
      </c>
      <c r="AD155">
        <v>35.78521728515625</v>
      </c>
      <c r="AE155">
        <v>112.3844375610352</v>
      </c>
      <c r="AF155">
        <v>180.17930603027341</v>
      </c>
      <c r="AG155">
        <v>84.534591674804688</v>
      </c>
      <c r="AH155">
        <v>172.24281311035159</v>
      </c>
      <c r="AI155">
        <v>331.188720703125</v>
      </c>
      <c r="AJ155">
        <v>200.91583251953119</v>
      </c>
      <c r="AK155">
        <v>152.90995788574219</v>
      </c>
      <c r="AL155">
        <v>255.74049377441409</v>
      </c>
      <c r="AM155">
        <v>61.023731231689453</v>
      </c>
      <c r="AN155">
        <v>16.760000228881839</v>
      </c>
      <c r="AO155">
        <v>52.479305267333977</v>
      </c>
      <c r="AP155">
        <v>103.7015380859375</v>
      </c>
      <c r="AQ155">
        <v>51.729717254638672</v>
      </c>
      <c r="AR155">
        <v>51.197338104248047</v>
      </c>
      <c r="AS155">
        <v>51.651023864746087</v>
      </c>
      <c r="AT155">
        <v>284.74746704101563</v>
      </c>
      <c r="AU155">
        <v>116.65283203125</v>
      </c>
      <c r="AV155">
        <v>174.4735412597656</v>
      </c>
      <c r="AW155">
        <v>77.311256408691406</v>
      </c>
      <c r="AX155">
        <v>247.35481262207031</v>
      </c>
      <c r="AY155">
        <v>289.55889892578119</v>
      </c>
      <c r="AZ155">
        <v>12.614120483398439</v>
      </c>
      <c r="BA155">
        <v>66.25</v>
      </c>
      <c r="BB155">
        <v>44.820949554443359</v>
      </c>
      <c r="BC155">
        <v>42.192638397216797</v>
      </c>
      <c r="BD155">
        <v>18.64534950256348</v>
      </c>
      <c r="BE155">
        <v>42.379676818847663</v>
      </c>
      <c r="BF155">
        <v>66.010963439941406</v>
      </c>
      <c r="BG155">
        <v>39.223957061767578</v>
      </c>
      <c r="BH155">
        <v>83.145347595214844</v>
      </c>
      <c r="BI155">
        <v>37.369998931884773</v>
      </c>
      <c r="BJ155">
        <v>102.9220352172852</v>
      </c>
      <c r="BK155">
        <v>49.548870086669922</v>
      </c>
      <c r="BL155">
        <v>57.390968322753913</v>
      </c>
      <c r="BM155">
        <v>29.742324829101559</v>
      </c>
      <c r="BN155">
        <v>29.07602500915527</v>
      </c>
      <c r="BO155">
        <v>434.05914306640619</v>
      </c>
      <c r="BP155">
        <v>82.046272277832031</v>
      </c>
      <c r="BQ155">
        <v>161.6637268066406</v>
      </c>
      <c r="BR155">
        <v>50.287300109863281</v>
      </c>
      <c r="BS155">
        <v>161.62300109863281</v>
      </c>
      <c r="BT155">
        <v>80.750946044921875</v>
      </c>
      <c r="BU155">
        <v>29.675777435302731</v>
      </c>
      <c r="BV155">
        <v>86.449996948242188</v>
      </c>
      <c r="BW155">
        <v>61.902790069580078</v>
      </c>
      <c r="BX155">
        <v>212.36872863769531</v>
      </c>
      <c r="BY155">
        <v>37.849998474121087</v>
      </c>
      <c r="BZ155">
        <v>77.925941467285156</v>
      </c>
      <c r="CA155">
        <v>66.059349060058594</v>
      </c>
      <c r="CB155">
        <v>514.0677490234375</v>
      </c>
      <c r="CC155">
        <v>38.927547454833977</v>
      </c>
      <c r="CD155">
        <v>96.467277526855483</v>
      </c>
      <c r="CE155">
        <v>23.308700561523441</v>
      </c>
      <c r="CF155">
        <v>84.183845520019531</v>
      </c>
      <c r="CG155">
        <v>73.220001220703125</v>
      </c>
      <c r="CH155">
        <v>27.183246612548832</v>
      </c>
      <c r="CI155">
        <v>76.582794189453125</v>
      </c>
      <c r="CJ155">
        <v>87.077095031738281</v>
      </c>
      <c r="CK155">
        <v>116.22535705566411</v>
      </c>
      <c r="CL155">
        <v>107.55686950683589</v>
      </c>
      <c r="CM155">
        <v>82.200637817382813</v>
      </c>
      <c r="CN155">
        <v>87.184150695800781</v>
      </c>
      <c r="CO155">
        <v>81.848159790039063</v>
      </c>
      <c r="CP155">
        <v>85.028587341308594</v>
      </c>
      <c r="CQ155">
        <v>40.519618988037109</v>
      </c>
      <c r="CR155">
        <v>119.60784912109381</v>
      </c>
      <c r="CS155">
        <v>197.22200012207031</v>
      </c>
      <c r="CT155">
        <v>76.707237243652344</v>
      </c>
      <c r="CU155">
        <v>39.937549591064453</v>
      </c>
      <c r="CV155">
        <v>71.183891296386719</v>
      </c>
      <c r="CW155">
        <v>145.62506103515619</v>
      </c>
      <c r="CX155">
        <v>170.50437927246091</v>
      </c>
      <c r="CY155">
        <v>55.977333068847663</v>
      </c>
      <c r="CZ155">
        <v>129.29655456542969</v>
      </c>
      <c r="DA155">
        <v>71.760856628417969</v>
      </c>
      <c r="DB155">
        <v>16200.080078125</v>
      </c>
      <c r="DC155">
        <v>38.569999694824219</v>
      </c>
      <c r="DD155">
        <v>0.46916925998483605</v>
      </c>
      <c r="DE155">
        <v>0.75323648553620781</v>
      </c>
      <c r="DF155">
        <v>1.922801391376143</v>
      </c>
      <c r="DG155">
        <v>1.6724907737239012</v>
      </c>
      <c r="DH155">
        <v>1.1796353215112356</v>
      </c>
      <c r="DI155">
        <v>7.7013195688303906E-2</v>
      </c>
      <c r="DJ155">
        <v>2.2227939031472608</v>
      </c>
      <c r="DK155">
        <v>2.57110029260493</v>
      </c>
      <c r="DL155">
        <v>0.39083531869331678</v>
      </c>
      <c r="DM155">
        <v>2.4409820326071032</v>
      </c>
      <c r="DN155">
        <v>0.11263933813012203</v>
      </c>
      <c r="DO155">
        <v>293.51618957519526</v>
      </c>
      <c r="DP155">
        <v>615.03799819946289</v>
      </c>
    </row>
    <row r="156" spans="1:120" x14ac:dyDescent="0.25">
      <c r="A156" s="1">
        <v>45506</v>
      </c>
      <c r="B156">
        <v>32.760852813720703</v>
      </c>
      <c r="C156">
        <v>41.209999084472663</v>
      </c>
      <c r="D156">
        <v>37.544803619384773</v>
      </c>
      <c r="E156">
        <v>31.647232055664059</v>
      </c>
      <c r="F156">
        <v>53.273429870605469</v>
      </c>
      <c r="G156">
        <v>14.22999954223633</v>
      </c>
      <c r="H156">
        <v>40.6236572265625</v>
      </c>
      <c r="I156">
        <v>25.85000038146973</v>
      </c>
      <c r="J156">
        <v>20.790081024169918</v>
      </c>
      <c r="K156">
        <v>393.384765625</v>
      </c>
      <c r="L156">
        <v>64.5601806640625</v>
      </c>
      <c r="M156">
        <v>34.833580017089837</v>
      </c>
      <c r="N156">
        <v>23.981523513793949</v>
      </c>
      <c r="O156">
        <v>36.056694030761719</v>
      </c>
      <c r="P156">
        <v>55.766773223876953</v>
      </c>
      <c r="Q156">
        <v>225.3399963378906</v>
      </c>
      <c r="R156">
        <v>112.64862060546881</v>
      </c>
      <c r="S156">
        <v>118.8000411987305</v>
      </c>
      <c r="T156">
        <v>143.9062194824219</v>
      </c>
      <c r="U156">
        <v>27.13067626953125</v>
      </c>
      <c r="V156">
        <v>95.60947418212892</v>
      </c>
      <c r="W156">
        <v>80.209999084472656</v>
      </c>
      <c r="X156">
        <v>56.137077331542969</v>
      </c>
      <c r="Y156">
        <v>55.584175109863281</v>
      </c>
      <c r="Z156">
        <v>58.455978393554688</v>
      </c>
      <c r="AA156">
        <v>115.16094970703119</v>
      </c>
      <c r="AB156">
        <v>86.648414611816406</v>
      </c>
      <c r="AC156">
        <v>109.589714050293</v>
      </c>
      <c r="AD156">
        <v>36.994041442871087</v>
      </c>
      <c r="AE156">
        <v>115.64788818359381</v>
      </c>
      <c r="AF156">
        <v>184.56982421875</v>
      </c>
      <c r="AG156">
        <v>87.406600952148438</v>
      </c>
      <c r="AH156">
        <v>176.48777770996091</v>
      </c>
      <c r="AI156">
        <v>343.25845336914063</v>
      </c>
      <c r="AJ156">
        <v>207.5931701660156</v>
      </c>
      <c r="AK156">
        <v>158.6319580078125</v>
      </c>
      <c r="AL156">
        <v>263.72775268554688</v>
      </c>
      <c r="AM156">
        <v>62.296928405761719</v>
      </c>
      <c r="AN156">
        <v>17.39999961853027</v>
      </c>
      <c r="AO156">
        <v>53.851768493652337</v>
      </c>
      <c r="AP156">
        <v>106.28639221191411</v>
      </c>
      <c r="AQ156">
        <v>53.199253082275391</v>
      </c>
      <c r="AR156">
        <v>52.635467529296882</v>
      </c>
      <c r="AS156">
        <v>53.11126708984375</v>
      </c>
      <c r="AT156">
        <v>295.09085083007813</v>
      </c>
      <c r="AU156">
        <v>119.37144470214839</v>
      </c>
      <c r="AV156">
        <v>178.3913879394531</v>
      </c>
      <c r="AW156">
        <v>79.3814697265625</v>
      </c>
      <c r="AX156">
        <v>255.2605285644531</v>
      </c>
      <c r="AY156">
        <v>300.577880859375</v>
      </c>
      <c r="AZ156">
        <v>13.000570297241209</v>
      </c>
      <c r="BA156">
        <v>68.470001220703125</v>
      </c>
      <c r="BB156">
        <v>45.635879516601563</v>
      </c>
      <c r="BC156">
        <v>43.447486877441413</v>
      </c>
      <c r="BD156">
        <v>19.197511672973629</v>
      </c>
      <c r="BE156">
        <v>43.149124145507813</v>
      </c>
      <c r="BF156">
        <v>67.887001037597656</v>
      </c>
      <c r="BG156">
        <v>40.850803375244141</v>
      </c>
      <c r="BH156">
        <v>85.065773010253906</v>
      </c>
      <c r="BI156">
        <v>38.470001220703118</v>
      </c>
      <c r="BJ156">
        <v>104.8744812011719</v>
      </c>
      <c r="BK156">
        <v>50.288398742675781</v>
      </c>
      <c r="BL156">
        <v>59.575061798095703</v>
      </c>
      <c r="BM156">
        <v>30.550968170166019</v>
      </c>
      <c r="BN156">
        <v>30.29531097412109</v>
      </c>
      <c r="BO156">
        <v>447.39883422851563</v>
      </c>
      <c r="BP156">
        <v>83.967750549316406</v>
      </c>
      <c r="BQ156">
        <v>166.5144348144531</v>
      </c>
      <c r="BR156">
        <v>51.818988800048828</v>
      </c>
      <c r="BS156">
        <v>165.53379821777341</v>
      </c>
      <c r="BT156">
        <v>80.770484924316406</v>
      </c>
      <c r="BU156">
        <v>30.965602874755859</v>
      </c>
      <c r="BV156">
        <v>89.449996948242188</v>
      </c>
      <c r="BW156">
        <v>63.255012512207031</v>
      </c>
      <c r="BX156">
        <v>217.46614074707031</v>
      </c>
      <c r="BY156">
        <v>38.939998626708977</v>
      </c>
      <c r="BZ156">
        <v>79.900001525878906</v>
      </c>
      <c r="CA156">
        <v>67.544281005859375</v>
      </c>
      <c r="CB156">
        <v>529.4884033203125</v>
      </c>
      <c r="CC156">
        <v>39.992282867431641</v>
      </c>
      <c r="CD156">
        <v>95.959564208984375</v>
      </c>
      <c r="CE156">
        <v>23.873405456542969</v>
      </c>
      <c r="CF156">
        <v>86.106346130371094</v>
      </c>
      <c r="CG156">
        <v>73.389999389648438</v>
      </c>
      <c r="CH156">
        <v>27.336338043212891</v>
      </c>
      <c r="CI156">
        <v>76.767204284667969</v>
      </c>
      <c r="CJ156">
        <v>89.640487670898438</v>
      </c>
      <c r="CK156">
        <v>118.896858215332</v>
      </c>
      <c r="CL156">
        <v>110.947624206543</v>
      </c>
      <c r="CM156">
        <v>84.419837951660156</v>
      </c>
      <c r="CN156">
        <v>89.174842834472656</v>
      </c>
      <c r="CO156">
        <v>84.264518737792969</v>
      </c>
      <c r="CP156">
        <v>86.946525573730469</v>
      </c>
      <c r="CQ156">
        <v>41.730049133300781</v>
      </c>
      <c r="CR156">
        <v>121.720329284668</v>
      </c>
      <c r="CS156">
        <v>204.0186462402344</v>
      </c>
      <c r="CT156">
        <v>78.247314453125</v>
      </c>
      <c r="CU156">
        <v>41.126346588134773</v>
      </c>
      <c r="CV156">
        <v>73.114707946777344</v>
      </c>
      <c r="CW156">
        <v>149.62199401855469</v>
      </c>
      <c r="CX156">
        <v>175.46473693847659</v>
      </c>
      <c r="CY156">
        <v>57.712291717529297</v>
      </c>
      <c r="CZ156">
        <v>132.997802734375</v>
      </c>
      <c r="DA156">
        <v>73.446327209472656</v>
      </c>
      <c r="DB156">
        <v>16776.16015625</v>
      </c>
      <c r="DC156">
        <v>23.389999389648441</v>
      </c>
      <c r="DD156">
        <v>0.47356929184997842</v>
      </c>
      <c r="DE156">
        <v>0.75241142793845905</v>
      </c>
      <c r="DF156">
        <v>1.9449417847690833</v>
      </c>
      <c r="DG156">
        <v>1.6625133800123584</v>
      </c>
      <c r="DH156">
        <v>1.1829277081052605</v>
      </c>
      <c r="DI156">
        <v>7.7829842591553025E-2</v>
      </c>
      <c r="DJ156">
        <v>2.2424378161066585</v>
      </c>
      <c r="DK156">
        <v>2.6073565293088015</v>
      </c>
      <c r="DL156">
        <v>0.39206367668156972</v>
      </c>
      <c r="DM156">
        <v>2.4720388662998833</v>
      </c>
      <c r="DN156">
        <v>0.11471554451748738</v>
      </c>
      <c r="DO156">
        <v>300.98401641845703</v>
      </c>
      <c r="DP156">
        <v>632.10860443115246</v>
      </c>
    </row>
    <row r="157" spans="1:120" x14ac:dyDescent="0.25">
      <c r="A157" s="1">
        <v>45505</v>
      </c>
      <c r="B157">
        <v>33.990509033203118</v>
      </c>
      <c r="C157">
        <v>43.209999084472663</v>
      </c>
      <c r="D157">
        <v>38.283832550048828</v>
      </c>
      <c r="E157">
        <v>32.979648590087891</v>
      </c>
      <c r="F157">
        <v>54.132198333740227</v>
      </c>
      <c r="G157">
        <v>14.920000076293951</v>
      </c>
      <c r="H157">
        <v>41.136631011962891</v>
      </c>
      <c r="I157">
        <v>25.530000686645511</v>
      </c>
      <c r="J157">
        <v>21.179302215576168</v>
      </c>
      <c r="K157">
        <v>399.42721557617188</v>
      </c>
      <c r="L157">
        <v>65.625572204589844</v>
      </c>
      <c r="M157">
        <v>35.331287384033203</v>
      </c>
      <c r="N157">
        <v>25.214633941650391</v>
      </c>
      <c r="O157">
        <v>36.837528228759773</v>
      </c>
      <c r="P157">
        <v>55.806079864501953</v>
      </c>
      <c r="Q157">
        <v>225.77000427246091</v>
      </c>
      <c r="R157">
        <v>115.5066604614258</v>
      </c>
      <c r="S157">
        <v>121.5940475463867</v>
      </c>
      <c r="T157">
        <v>146.83085632324219</v>
      </c>
      <c r="U157">
        <v>27.782522201538089</v>
      </c>
      <c r="V157">
        <v>94.151062011718764</v>
      </c>
      <c r="W157">
        <v>82.980003356933594</v>
      </c>
      <c r="X157">
        <v>55.958015441894531</v>
      </c>
      <c r="Y157">
        <v>55.444614410400391</v>
      </c>
      <c r="Z157">
        <v>60.122749328613281</v>
      </c>
      <c r="AA157">
        <v>118.24720764160161</v>
      </c>
      <c r="AB157">
        <v>89.425537109375</v>
      </c>
      <c r="AC157">
        <v>113.456428527832</v>
      </c>
      <c r="AD157">
        <v>38.492584228515618</v>
      </c>
      <c r="AE157">
        <v>117.7237243652344</v>
      </c>
      <c r="AF157">
        <v>187.16062927246091</v>
      </c>
      <c r="AG157">
        <v>89.321266174316406</v>
      </c>
      <c r="AH157">
        <v>179.55523681640619</v>
      </c>
      <c r="AI157">
        <v>350.80950927734381</v>
      </c>
      <c r="AJ157">
        <v>215.20451354980469</v>
      </c>
      <c r="AK157">
        <v>164.25494384765619</v>
      </c>
      <c r="AL157">
        <v>273.68441772460938</v>
      </c>
      <c r="AM157">
        <v>64.186820983886719</v>
      </c>
      <c r="AN157">
        <v>18.180000305175781</v>
      </c>
      <c r="AO157">
        <v>56.310344696044922</v>
      </c>
      <c r="AP157">
        <v>106.5141906738281</v>
      </c>
      <c r="AQ157">
        <v>55.240825653076172</v>
      </c>
      <c r="AR157">
        <v>53.379325866699219</v>
      </c>
      <c r="AS157">
        <v>54.926692962646477</v>
      </c>
      <c r="AT157">
        <v>301.23504638671881</v>
      </c>
      <c r="AU157">
        <v>121.13111877441411</v>
      </c>
      <c r="AV157">
        <v>184.70570373535159</v>
      </c>
      <c r="AW157">
        <v>80.817741394042969</v>
      </c>
      <c r="AX157">
        <v>259.98410034179688</v>
      </c>
      <c r="AY157">
        <v>316.49417114257813</v>
      </c>
      <c r="AZ157">
        <v>13.33747577667236</v>
      </c>
      <c r="BA157">
        <v>69.889999389648438</v>
      </c>
      <c r="BB157">
        <v>45.864456176757813</v>
      </c>
      <c r="BC157">
        <v>44.695240020751953</v>
      </c>
      <c r="BD157">
        <v>20.2032356262207</v>
      </c>
      <c r="BE157">
        <v>44.518146514892578</v>
      </c>
      <c r="BF157">
        <v>69.114425659179688</v>
      </c>
      <c r="BG157">
        <v>41.379776000976563</v>
      </c>
      <c r="BH157">
        <v>86.100608825683594</v>
      </c>
      <c r="BI157">
        <v>39.590000152587891</v>
      </c>
      <c r="BJ157">
        <v>107.5142822265625</v>
      </c>
      <c r="BK157">
        <v>52.896762847900391</v>
      </c>
      <c r="BL157">
        <v>61.866413116455078</v>
      </c>
      <c r="BM157">
        <v>32.266872406005859</v>
      </c>
      <c r="BN157">
        <v>31.947246551513668</v>
      </c>
      <c r="BO157">
        <v>458.2760009765625</v>
      </c>
      <c r="BP157">
        <v>86.008697509765625</v>
      </c>
      <c r="BQ157">
        <v>168.84039306640619</v>
      </c>
      <c r="BR157">
        <v>53.708744049072273</v>
      </c>
      <c r="BS157">
        <v>168.4321594238281</v>
      </c>
      <c r="BT157">
        <v>80.321052551269531</v>
      </c>
      <c r="BU157">
        <v>32.167484283447273</v>
      </c>
      <c r="BV157">
        <v>92.25</v>
      </c>
      <c r="BW157">
        <v>65.206077575683594</v>
      </c>
      <c r="BX157">
        <v>229.9906311035156</v>
      </c>
      <c r="BY157">
        <v>40.400001525878913</v>
      </c>
      <c r="BZ157">
        <v>83.30975341796875</v>
      </c>
      <c r="CA157">
        <v>67.494773864746094</v>
      </c>
      <c r="CB157">
        <v>539.53363037109375</v>
      </c>
      <c r="CC157">
        <v>41.206283569335938</v>
      </c>
      <c r="CD157">
        <v>93.059677124023438</v>
      </c>
      <c r="CE157">
        <v>25.460420608520511</v>
      </c>
      <c r="CF157">
        <v>86.304542541503906</v>
      </c>
      <c r="CG157">
        <v>76.290000915527344</v>
      </c>
      <c r="CH157">
        <v>27.613815307617191</v>
      </c>
      <c r="CI157">
        <v>75.670387268066406</v>
      </c>
      <c r="CJ157">
        <v>89.689598083496094</v>
      </c>
      <c r="CK157">
        <v>120.9078903198242</v>
      </c>
      <c r="CL157">
        <v>114.06911468505859</v>
      </c>
      <c r="CM157">
        <v>85.199562072753906</v>
      </c>
      <c r="CN157">
        <v>90.888214111328125</v>
      </c>
      <c r="CO157">
        <v>85.65667724609375</v>
      </c>
      <c r="CP157">
        <v>89.248054504394531</v>
      </c>
      <c r="CQ157">
        <v>42.781730651855469</v>
      </c>
      <c r="CR157">
        <v>124.45762634277339</v>
      </c>
      <c r="CS157">
        <v>209.91835021972659</v>
      </c>
      <c r="CT157">
        <v>77.566123962402344</v>
      </c>
      <c r="CU157">
        <v>41.096870422363281</v>
      </c>
      <c r="CV157">
        <v>72.996490478515625</v>
      </c>
      <c r="CW157">
        <v>149.9195251464844</v>
      </c>
      <c r="CX157">
        <v>182.1681823730469</v>
      </c>
      <c r="CY157">
        <v>60.713569641113281</v>
      </c>
      <c r="CZ157">
        <v>140.15351867675781</v>
      </c>
      <c r="DA157">
        <v>75.924942016601563</v>
      </c>
      <c r="DB157">
        <v>17194.150390625</v>
      </c>
      <c r="DC157">
        <v>18.590000152587891</v>
      </c>
      <c r="DD157">
        <v>0.47724388682347346</v>
      </c>
      <c r="DE157">
        <v>0.75625918694348437</v>
      </c>
      <c r="DF157">
        <v>1.9537692996169405</v>
      </c>
      <c r="DG157">
        <v>1.6662172310530101</v>
      </c>
      <c r="DH157">
        <v>1.2343141349716136</v>
      </c>
      <c r="DI157">
        <v>8.0087684348337324E-2</v>
      </c>
      <c r="DJ157">
        <v>2.348553377004464</v>
      </c>
      <c r="DK157">
        <v>2.7063148123977121</v>
      </c>
      <c r="DL157">
        <v>0.39887136118240862</v>
      </c>
      <c r="DM157">
        <v>2.4868510208984143</v>
      </c>
      <c r="DN157">
        <v>0.11307968376452576</v>
      </c>
      <c r="DO157">
        <v>300.48213958740234</v>
      </c>
      <c r="DP157">
        <v>650.21410369873047</v>
      </c>
    </row>
    <row r="158" spans="1:120" x14ac:dyDescent="0.25">
      <c r="A158" s="1">
        <v>45504</v>
      </c>
      <c r="B158">
        <v>34.990230560302727</v>
      </c>
      <c r="C158">
        <v>45.529998779296882</v>
      </c>
      <c r="D158">
        <v>39.761898040771477</v>
      </c>
      <c r="E158">
        <v>34.671150207519531</v>
      </c>
      <c r="F158">
        <v>55.759857177734382</v>
      </c>
      <c r="G158">
        <v>15.30000019073486</v>
      </c>
      <c r="H158">
        <v>43.149070739746087</v>
      </c>
      <c r="I158">
        <v>26.219999313354489</v>
      </c>
      <c r="J158">
        <v>21.43561935424805</v>
      </c>
      <c r="K158">
        <v>404.6375732421875</v>
      </c>
      <c r="L158">
        <v>67.606986999511719</v>
      </c>
      <c r="M158">
        <v>35.104331970214837</v>
      </c>
      <c r="N158">
        <v>25.984096527099609</v>
      </c>
      <c r="O158">
        <v>37.4898681640625</v>
      </c>
      <c r="P158">
        <v>56.032096862792969</v>
      </c>
      <c r="Q158">
        <v>226.55000305175781</v>
      </c>
      <c r="R158">
        <v>118.71324157714839</v>
      </c>
      <c r="S158">
        <v>123.3837890625</v>
      </c>
      <c r="T158">
        <v>147.69926452636719</v>
      </c>
      <c r="U158">
        <v>28.97757720947266</v>
      </c>
      <c r="V158">
        <v>93.750717163085938</v>
      </c>
      <c r="W158">
        <v>84.620002746582031</v>
      </c>
      <c r="X158">
        <v>56.097286224365227</v>
      </c>
      <c r="Y158">
        <v>54.726886749267578</v>
      </c>
      <c r="Z158">
        <v>61.481960296630859</v>
      </c>
      <c r="AA158">
        <v>120.9674606323242</v>
      </c>
      <c r="AB158">
        <v>91.42626953125</v>
      </c>
      <c r="AC158">
        <v>116.7312927246094</v>
      </c>
      <c r="AD158">
        <v>40.200927734375</v>
      </c>
      <c r="AE158">
        <v>120.34844970703119</v>
      </c>
      <c r="AF158">
        <v>188.5746765136719</v>
      </c>
      <c r="AG158">
        <v>91.036491394042955</v>
      </c>
      <c r="AH158">
        <v>181.4649658203125</v>
      </c>
      <c r="AI158">
        <v>357.29324340820313</v>
      </c>
      <c r="AJ158">
        <v>222.43827819824219</v>
      </c>
      <c r="AK158">
        <v>169.49186706542969</v>
      </c>
      <c r="AL158">
        <v>282.44747924804688</v>
      </c>
      <c r="AM158">
        <v>65.629119873046875</v>
      </c>
      <c r="AN158">
        <v>19.059999465942379</v>
      </c>
      <c r="AO158">
        <v>58.038257598876953</v>
      </c>
      <c r="AP158">
        <v>107.8115692138672</v>
      </c>
      <c r="AQ158">
        <v>57.509243011474609</v>
      </c>
      <c r="AR158">
        <v>53.795886993408203</v>
      </c>
      <c r="AS158">
        <v>57.501850128173828</v>
      </c>
      <c r="AT158">
        <v>306.22222900390619</v>
      </c>
      <c r="AU158">
        <v>122.43605041503911</v>
      </c>
      <c r="AV158">
        <v>189.89634704589841</v>
      </c>
      <c r="AW158">
        <v>83.125694274902344</v>
      </c>
      <c r="AX158">
        <v>263.72314453125</v>
      </c>
      <c r="AY158">
        <v>330.44171142578119</v>
      </c>
      <c r="AZ158">
        <v>13.714016914367679</v>
      </c>
      <c r="BA158">
        <v>70.169998168945313</v>
      </c>
      <c r="BB158">
        <v>46.093032836914063</v>
      </c>
      <c r="BC158">
        <v>46.008331298828118</v>
      </c>
      <c r="BD158">
        <v>21.258260726928711</v>
      </c>
      <c r="BE158">
        <v>45.597373962402337</v>
      </c>
      <c r="BF158">
        <v>69.50360107421875</v>
      </c>
      <c r="BG158">
        <v>42.038497924804688</v>
      </c>
      <c r="BH158">
        <v>85.354331970214844</v>
      </c>
      <c r="BI158">
        <v>40.090000152587891</v>
      </c>
      <c r="BJ158">
        <v>108.97861480712891</v>
      </c>
      <c r="BK158">
        <v>57.413925170898438</v>
      </c>
      <c r="BL158">
        <v>63.650737762451172</v>
      </c>
      <c r="BM158">
        <v>33.213577270507813</v>
      </c>
      <c r="BN158">
        <v>33.137031555175781</v>
      </c>
      <c r="BO158">
        <v>469.65164184570313</v>
      </c>
      <c r="BP158">
        <v>88.208946228027344</v>
      </c>
      <c r="BQ158">
        <v>170.74885559082031</v>
      </c>
      <c r="BR158">
        <v>55.588550567626953</v>
      </c>
      <c r="BS158">
        <v>170.3280029296875</v>
      </c>
      <c r="BT158">
        <v>80.182319641113281</v>
      </c>
      <c r="BU158">
        <v>33.672283172607422</v>
      </c>
      <c r="BV158">
        <v>95.269996643066406</v>
      </c>
      <c r="BW158">
        <v>67.727012634277344</v>
      </c>
      <c r="BX158">
        <v>245.90013122558591</v>
      </c>
      <c r="BY158">
        <v>40.900001525878913</v>
      </c>
      <c r="BZ158">
        <v>86.679641723632813</v>
      </c>
      <c r="CA158">
        <v>66.989913940429688</v>
      </c>
      <c r="CB158">
        <v>547.28375244140625</v>
      </c>
      <c r="CC158">
        <v>41.922740936279297</v>
      </c>
      <c r="CD158">
        <v>92.263923645019517</v>
      </c>
      <c r="CE158">
        <v>27.592670440673832</v>
      </c>
      <c r="CF158">
        <v>86.254997253417969</v>
      </c>
      <c r="CG158">
        <v>77.739997863769531</v>
      </c>
      <c r="CH158">
        <v>27.518133163452148</v>
      </c>
      <c r="CI158">
        <v>75.387939453125</v>
      </c>
      <c r="CJ158">
        <v>88.795845031738281</v>
      </c>
      <c r="CK158">
        <v>122.56402587890619</v>
      </c>
      <c r="CL158">
        <v>117.868766784668</v>
      </c>
      <c r="CM158">
        <v>85.259544372558594</v>
      </c>
      <c r="CN158">
        <v>91.254661560058594</v>
      </c>
      <c r="CO158">
        <v>85.308631896972656</v>
      </c>
      <c r="CP158">
        <v>91.677436828613281</v>
      </c>
      <c r="CQ158">
        <v>43.396865844726563</v>
      </c>
      <c r="CR158">
        <v>126.80812072753911</v>
      </c>
      <c r="CS158">
        <v>218.05039978027341</v>
      </c>
      <c r="CT158">
        <v>76.855323791503906</v>
      </c>
      <c r="CU158">
        <v>40.468086242675781</v>
      </c>
      <c r="CV158">
        <v>71.706001281738281</v>
      </c>
      <c r="CW158">
        <v>148.40208435058591</v>
      </c>
      <c r="CX158">
        <v>186.7500305175781</v>
      </c>
      <c r="CY158">
        <v>63.286094665527337</v>
      </c>
      <c r="CZ158">
        <v>144.48643493652341</v>
      </c>
      <c r="DA158">
        <v>77.838432312011719</v>
      </c>
      <c r="DB158">
        <v>17599.400390625</v>
      </c>
      <c r="DC158">
        <v>16.360000610351559</v>
      </c>
      <c r="DD158">
        <v>0.48276095750026493</v>
      </c>
      <c r="DE158">
        <v>0.75579225234078873</v>
      </c>
      <c r="DF158">
        <v>1.9689378706961906</v>
      </c>
      <c r="DG158">
        <v>1.6664367685501538</v>
      </c>
      <c r="DH158">
        <v>1.2939207803836272</v>
      </c>
      <c r="DI158">
        <v>8.3192673957868779E-2</v>
      </c>
      <c r="DJ158">
        <v>2.429890621815618</v>
      </c>
      <c r="DK158">
        <v>2.8371541361507884</v>
      </c>
      <c r="DL158">
        <v>0.40644049308234681</v>
      </c>
      <c r="DM158">
        <v>2.5010789548164989</v>
      </c>
      <c r="DN158">
        <v>0.11573603601922815</v>
      </c>
      <c r="DO158">
        <v>296.96340942382813</v>
      </c>
      <c r="DP158">
        <v>666.26007843017578</v>
      </c>
    </row>
    <row r="159" spans="1:120" x14ac:dyDescent="0.25">
      <c r="A159" s="1">
        <v>45503</v>
      </c>
      <c r="B159">
        <v>33.87054443359375</v>
      </c>
      <c r="C159">
        <v>44.959999084472663</v>
      </c>
      <c r="D159">
        <v>39.159004211425781</v>
      </c>
      <c r="E159">
        <v>34.028568267822273</v>
      </c>
      <c r="F159">
        <v>54.911083221435547</v>
      </c>
      <c r="G159">
        <v>15.23200035095215</v>
      </c>
      <c r="H159">
        <v>41.373386383056641</v>
      </c>
      <c r="I159">
        <v>25.620000839233398</v>
      </c>
      <c r="J159">
        <v>20.95146560668945</v>
      </c>
      <c r="K159">
        <v>403.56781005859381</v>
      </c>
      <c r="L159">
        <v>66.491813659667969</v>
      </c>
      <c r="M159">
        <v>34.747974395751953</v>
      </c>
      <c r="N159">
        <v>25.599367141723629</v>
      </c>
      <c r="O159">
        <v>36.521240234375</v>
      </c>
      <c r="P159">
        <v>55.806079864501953</v>
      </c>
      <c r="Q159">
        <v>222.52000427246091</v>
      </c>
      <c r="R159">
        <v>115.4867401123047</v>
      </c>
      <c r="S159">
        <v>123.1849365234375</v>
      </c>
      <c r="T159">
        <v>147.60943603515619</v>
      </c>
      <c r="U159">
        <v>28.3553581237793</v>
      </c>
      <c r="V159">
        <v>93.067634582519517</v>
      </c>
      <c r="W159">
        <v>83.459999084472656</v>
      </c>
      <c r="X159">
        <v>56.843395233154297</v>
      </c>
      <c r="Y159">
        <v>54.577358245849609</v>
      </c>
      <c r="Z159">
        <v>61.114871978759773</v>
      </c>
      <c r="AA159">
        <v>120.48276519775391</v>
      </c>
      <c r="AB159">
        <v>90.629966735839844</v>
      </c>
      <c r="AC159">
        <v>116.05068206787109</v>
      </c>
      <c r="AD159">
        <v>39.491615295410163</v>
      </c>
      <c r="AE159">
        <v>120.86741638183589</v>
      </c>
      <c r="AF159">
        <v>188.16925048828119</v>
      </c>
      <c r="AG159">
        <v>88.633186340332031</v>
      </c>
      <c r="AH159">
        <v>181.0790710449219</v>
      </c>
      <c r="AI159">
        <v>348.06640625</v>
      </c>
      <c r="AJ159">
        <v>221.15647888183591</v>
      </c>
      <c r="AK159">
        <v>168.70977783203119</v>
      </c>
      <c r="AL159">
        <v>280.92562866210938</v>
      </c>
      <c r="AM159">
        <v>65.121826171875</v>
      </c>
      <c r="AN159">
        <v>19.139999389648441</v>
      </c>
      <c r="AO159">
        <v>58.413467407226563</v>
      </c>
      <c r="AP159">
        <v>108.3166580200195</v>
      </c>
      <c r="AQ159">
        <v>57.814983367919922</v>
      </c>
      <c r="AR159">
        <v>53.885150909423828</v>
      </c>
      <c r="AS159">
        <v>57.738643646240227</v>
      </c>
      <c r="AT159">
        <v>298.68161010742188</v>
      </c>
      <c r="AU159">
        <v>121.6748428344727</v>
      </c>
      <c r="AV159">
        <v>183.92015075683591</v>
      </c>
      <c r="AW159">
        <v>81.322921752929688</v>
      </c>
      <c r="AX159">
        <v>258.92999267578119</v>
      </c>
      <c r="AY159">
        <v>324.63351440429688</v>
      </c>
      <c r="AZ159">
        <v>13.446474075317379</v>
      </c>
      <c r="BA159">
        <v>70.430000305175781</v>
      </c>
      <c r="BB159">
        <v>45.76507568359375</v>
      </c>
      <c r="BC159">
        <v>44.469142913818359</v>
      </c>
      <c r="BD159">
        <v>20.7652587890625</v>
      </c>
      <c r="BE159">
        <v>45.387523651123047</v>
      </c>
      <c r="BF159">
        <v>69.134376525878906</v>
      </c>
      <c r="BG159">
        <v>41.309913635253913</v>
      </c>
      <c r="BH159">
        <v>85.812049865722656</v>
      </c>
      <c r="BI159">
        <v>39.709999084472663</v>
      </c>
      <c r="BJ159">
        <v>107.5242385864258</v>
      </c>
      <c r="BK159">
        <v>53.956100463867188</v>
      </c>
      <c r="BL159">
        <v>63.192466735839837</v>
      </c>
      <c r="BM159">
        <v>32.868427276611328</v>
      </c>
      <c r="BN159">
        <v>32.478225708007813</v>
      </c>
      <c r="BO159">
        <v>456.15240478515619</v>
      </c>
      <c r="BP159">
        <v>86.596107482910156</v>
      </c>
      <c r="BQ159">
        <v>167.63764953613281</v>
      </c>
      <c r="BR159">
        <v>54.494483947753913</v>
      </c>
      <c r="BS159">
        <v>169.52398681640619</v>
      </c>
      <c r="BT159">
        <v>80.016777038574219</v>
      </c>
      <c r="BU159">
        <v>32.763542175292969</v>
      </c>
      <c r="BV159">
        <v>93.010002136230483</v>
      </c>
      <c r="BW159">
        <v>66.645225524902344</v>
      </c>
      <c r="BX159">
        <v>228.4574279785156</v>
      </c>
      <c r="BY159">
        <v>40.5</v>
      </c>
      <c r="BZ159">
        <v>84.605865478515625</v>
      </c>
      <c r="CA159">
        <v>67.079010009765625</v>
      </c>
      <c r="CB159">
        <v>538.5301513671875</v>
      </c>
      <c r="CC159">
        <v>40.778396606445313</v>
      </c>
      <c r="CD159">
        <v>91.329704284667955</v>
      </c>
      <c r="CE159">
        <v>26.560623168945309</v>
      </c>
      <c r="CF159">
        <v>85.9874267578125</v>
      </c>
      <c r="CG159">
        <v>74.459999084472656</v>
      </c>
      <c r="CH159">
        <v>27.671224594116211</v>
      </c>
      <c r="CI159">
        <v>74.730545043945313</v>
      </c>
      <c r="CJ159">
        <v>89.110130310058594</v>
      </c>
      <c r="CK159">
        <v>121.7458114624023</v>
      </c>
      <c r="CL159">
        <v>117.84881591796881</v>
      </c>
      <c r="CM159">
        <v>85.779350280761719</v>
      </c>
      <c r="CN159">
        <v>90.313789367675781</v>
      </c>
      <c r="CO159">
        <v>84.304306030273438</v>
      </c>
      <c r="CP159">
        <v>91.293853759765625</v>
      </c>
      <c r="CQ159">
        <v>43.506000518798828</v>
      </c>
      <c r="CR159">
        <v>125.4097213745117</v>
      </c>
      <c r="CS159">
        <v>209.19087219238281</v>
      </c>
      <c r="CT159">
        <v>76.993537902832031</v>
      </c>
      <c r="CU159">
        <v>40.566337585449219</v>
      </c>
      <c r="CV159">
        <v>70.789848327636719</v>
      </c>
      <c r="CW159">
        <v>148.94755554199219</v>
      </c>
      <c r="CX159">
        <v>183.90130615234381</v>
      </c>
      <c r="CY159">
        <v>61.650848388671882</v>
      </c>
      <c r="CZ159">
        <v>143.31190490722659</v>
      </c>
      <c r="DA159">
        <v>76.985786437988281</v>
      </c>
      <c r="DB159">
        <v>17147.419921875</v>
      </c>
      <c r="DC159">
        <v>17.690000534057621</v>
      </c>
      <c r="DD159">
        <v>0.4710290661749324</v>
      </c>
      <c r="DE159">
        <v>0.75222349509562392</v>
      </c>
      <c r="DF159">
        <v>1.9221791024300763</v>
      </c>
      <c r="DG159">
        <v>1.665141358563113</v>
      </c>
      <c r="DH159">
        <v>1.261286734348023</v>
      </c>
      <c r="DI159">
        <v>8.3486502975424787E-2</v>
      </c>
      <c r="DJ159">
        <v>2.3885291046689181</v>
      </c>
      <c r="DK159">
        <v>2.7169925930197865</v>
      </c>
      <c r="DL159">
        <v>0.41066684626733957</v>
      </c>
      <c r="DM159">
        <v>2.454752380603034</v>
      </c>
      <c r="DN159">
        <v>0.11513571969854636</v>
      </c>
      <c r="DO159">
        <v>296.73094177246094</v>
      </c>
      <c r="DP159">
        <v>652.32168960571289</v>
      </c>
    </row>
    <row r="160" spans="1:120" x14ac:dyDescent="0.25">
      <c r="A160" s="1">
        <v>45502</v>
      </c>
      <c r="B160">
        <v>34.410388946533203</v>
      </c>
      <c r="C160">
        <v>45.930000305175781</v>
      </c>
      <c r="D160">
        <v>39.168727874755859</v>
      </c>
      <c r="E160">
        <v>34.661705017089837</v>
      </c>
      <c r="F160">
        <v>55.410362243652337</v>
      </c>
      <c r="G160">
        <v>15.489999771118161</v>
      </c>
      <c r="H160">
        <v>41.689064025878913</v>
      </c>
      <c r="I160">
        <v>25.620000839233398</v>
      </c>
      <c r="J160">
        <v>21.017917633056641</v>
      </c>
      <c r="K160">
        <v>401.68569946289063</v>
      </c>
      <c r="L160">
        <v>66.651130676269531</v>
      </c>
      <c r="M160">
        <v>34.909233093261719</v>
      </c>
      <c r="N160">
        <v>25.500717163085941</v>
      </c>
      <c r="O160">
        <v>36.214836120605469</v>
      </c>
      <c r="P160">
        <v>55.393356323242188</v>
      </c>
      <c r="Q160">
        <v>220.32000732421881</v>
      </c>
      <c r="R160">
        <v>116.5423202514648</v>
      </c>
      <c r="S160">
        <v>122.50881195068359</v>
      </c>
      <c r="T160">
        <v>147.6393737792969</v>
      </c>
      <c r="U160">
        <v>28.681283950805661</v>
      </c>
      <c r="V160">
        <v>92.87245941162108</v>
      </c>
      <c r="W160">
        <v>84.269996643066406</v>
      </c>
      <c r="X160">
        <v>55.898323059082031</v>
      </c>
      <c r="Y160">
        <v>54.567390441894531</v>
      </c>
      <c r="Z160">
        <v>60.8966064453125</v>
      </c>
      <c r="AA160">
        <v>119.6716384887695</v>
      </c>
      <c r="AB160">
        <v>90.580192565917955</v>
      </c>
      <c r="AC160">
        <v>115.3996505737305</v>
      </c>
      <c r="AD160">
        <v>40.051071166992188</v>
      </c>
      <c r="AE160">
        <v>119.8095397949219</v>
      </c>
      <c r="AF160">
        <v>187.23973083496091</v>
      </c>
      <c r="AG160">
        <v>89.789970397949219</v>
      </c>
      <c r="AH160">
        <v>180.03019714355469</v>
      </c>
      <c r="AI160">
        <v>352.94415283203119</v>
      </c>
      <c r="AJ160">
        <v>220.3218078613281</v>
      </c>
      <c r="AK160">
        <v>167.7594299316406</v>
      </c>
      <c r="AL160">
        <v>280.66702270507813</v>
      </c>
      <c r="AM160">
        <v>64.584693908691406</v>
      </c>
      <c r="AN160">
        <v>18.79000091552734</v>
      </c>
      <c r="AO160">
        <v>57.77166748046875</v>
      </c>
      <c r="AP160">
        <v>106.1477432250977</v>
      </c>
      <c r="AQ160">
        <v>57.154186248779297</v>
      </c>
      <c r="AR160">
        <v>52.714809417724609</v>
      </c>
      <c r="AS160">
        <v>57.195991516113281</v>
      </c>
      <c r="AT160">
        <v>302.54168701171881</v>
      </c>
      <c r="AU160">
        <v>121.53643798828119</v>
      </c>
      <c r="AV160">
        <v>186.33647155761719</v>
      </c>
      <c r="AW160">
        <v>81.530929565429688</v>
      </c>
      <c r="AX160">
        <v>260.96856689453119</v>
      </c>
      <c r="AY160">
        <v>323.50714111328119</v>
      </c>
      <c r="AZ160">
        <v>13.58520030975342</v>
      </c>
      <c r="BA160">
        <v>70.160003662109375</v>
      </c>
      <c r="BB160">
        <v>45.317859649658203</v>
      </c>
      <c r="BC160">
        <v>45.300682067871087</v>
      </c>
      <c r="BD160">
        <v>21.268121719360352</v>
      </c>
      <c r="BE160">
        <v>44.937847137451172</v>
      </c>
      <c r="BF160">
        <v>69.4437255859375</v>
      </c>
      <c r="BG160">
        <v>41.559429168701172</v>
      </c>
      <c r="BH160">
        <v>85.841896057128906</v>
      </c>
      <c r="BI160">
        <v>39.720001220703118</v>
      </c>
      <c r="BJ160">
        <v>107.0460891723633</v>
      </c>
      <c r="BK160">
        <v>56.594440460205078</v>
      </c>
      <c r="BL160">
        <v>62.831703186035163</v>
      </c>
      <c r="BM160">
        <v>32.375350952148438</v>
      </c>
      <c r="BN160">
        <v>32.173404693603523</v>
      </c>
      <c r="BO160">
        <v>462.50323486328119</v>
      </c>
      <c r="BP160">
        <v>87.24322509765625</v>
      </c>
      <c r="BQ160">
        <v>168.3235168457031</v>
      </c>
      <c r="BR160">
        <v>54.683456420898438</v>
      </c>
      <c r="BS160">
        <v>168.71006774902341</v>
      </c>
      <c r="BT160">
        <v>79.987556457519531</v>
      </c>
      <c r="BU160">
        <v>32.529029846191413</v>
      </c>
      <c r="BV160">
        <v>93.709999084472656</v>
      </c>
      <c r="BW160">
        <v>67.273048400878906</v>
      </c>
      <c r="BX160">
        <v>237.5471496582031</v>
      </c>
      <c r="BY160">
        <v>41.060001373291023</v>
      </c>
      <c r="BZ160">
        <v>85.204071044921875</v>
      </c>
      <c r="CA160">
        <v>66.801826477050781</v>
      </c>
      <c r="CB160">
        <v>541.2724609375</v>
      </c>
      <c r="CC160">
        <v>41.455051422119141</v>
      </c>
      <c r="CD160">
        <v>90.9793701171875</v>
      </c>
      <c r="CE160">
        <v>26.336687088012699</v>
      </c>
      <c r="CF160">
        <v>85.709953308105469</v>
      </c>
      <c r="CG160">
        <v>75.19000244140625</v>
      </c>
      <c r="CH160">
        <v>27.6520881652832</v>
      </c>
      <c r="CI160">
        <v>74.701545715332031</v>
      </c>
      <c r="CJ160">
        <v>88.422622680664063</v>
      </c>
      <c r="CK160">
        <v>121.5585098266602</v>
      </c>
      <c r="CL160">
        <v>117.07093811035161</v>
      </c>
      <c r="CM160">
        <v>85.379501342773438</v>
      </c>
      <c r="CN160">
        <v>90.610908508300781</v>
      </c>
      <c r="CO160">
        <v>83.966209411621094</v>
      </c>
      <c r="CP160">
        <v>89.897201538085938</v>
      </c>
      <c r="CQ160">
        <v>43.009925842285163</v>
      </c>
      <c r="CR160">
        <v>125.0427703857422</v>
      </c>
      <c r="CS160">
        <v>214.58233642578119</v>
      </c>
      <c r="CT160">
        <v>77.516761779785156</v>
      </c>
      <c r="CU160">
        <v>40.271595001220703</v>
      </c>
      <c r="CV160">
        <v>70.42535400390625</v>
      </c>
      <c r="CW160">
        <v>148.8186340332031</v>
      </c>
      <c r="CX160">
        <v>184.92724609375</v>
      </c>
      <c r="CY160">
        <v>61.900123596191413</v>
      </c>
      <c r="CZ160">
        <v>141.47608947753909</v>
      </c>
      <c r="DA160">
        <v>76.381004333496094</v>
      </c>
      <c r="DB160">
        <v>17370.19921875</v>
      </c>
      <c r="DC160">
        <v>16.60000038146973</v>
      </c>
      <c r="DD160">
        <v>0.47954550029284637</v>
      </c>
      <c r="DE160">
        <v>0.75690609495931993</v>
      </c>
      <c r="DF160">
        <v>1.9604719565495796</v>
      </c>
      <c r="DG160">
        <v>1.6730327637584703</v>
      </c>
      <c r="DH160">
        <v>1.2754751709400196</v>
      </c>
      <c r="DI160">
        <v>8.4855601605194647E-2</v>
      </c>
      <c r="DJ160">
        <v>2.3856420449954268</v>
      </c>
      <c r="DK160">
        <v>2.768205630614204</v>
      </c>
      <c r="DL160">
        <v>0.40704418525140584</v>
      </c>
      <c r="DM160">
        <v>2.4893084906840079</v>
      </c>
      <c r="DN160">
        <v>0.11628540299352606</v>
      </c>
      <c r="DO160">
        <v>296.76074981689453</v>
      </c>
      <c r="DP160">
        <v>658.17318725585938</v>
      </c>
    </row>
    <row r="161" spans="1:120" x14ac:dyDescent="0.25">
      <c r="A161" s="1">
        <v>45499</v>
      </c>
      <c r="B161">
        <v>34.520359039306641</v>
      </c>
      <c r="C161">
        <v>45.779998779296882</v>
      </c>
      <c r="D161">
        <v>39.178455352783203</v>
      </c>
      <c r="E161">
        <v>35.257038116455078</v>
      </c>
      <c r="F161">
        <v>55.490249633789063</v>
      </c>
      <c r="G161">
        <v>15.819999694824221</v>
      </c>
      <c r="H161">
        <v>42.004745483398438</v>
      </c>
      <c r="I161">
        <v>25.729999542236332</v>
      </c>
      <c r="J161">
        <v>21.112850189208981</v>
      </c>
      <c r="K161">
        <v>402.14132690429688</v>
      </c>
      <c r="L161">
        <v>66.9498291015625</v>
      </c>
      <c r="M161">
        <v>34.825618743896477</v>
      </c>
      <c r="N161">
        <v>25.767068862915039</v>
      </c>
      <c r="O161">
        <v>36.056694030761719</v>
      </c>
      <c r="P161">
        <v>55.540760040283203</v>
      </c>
      <c r="Q161">
        <v>220.6300048828125</v>
      </c>
      <c r="R161">
        <v>117.1497802734375</v>
      </c>
      <c r="S161">
        <v>123.75169372558589</v>
      </c>
      <c r="T161">
        <v>147.9887390136719</v>
      </c>
      <c r="U161">
        <v>28.987453460693359</v>
      </c>
      <c r="V161">
        <v>92.716323852539063</v>
      </c>
      <c r="W161">
        <v>84.769996643066406</v>
      </c>
      <c r="X161">
        <v>55.908275604248047</v>
      </c>
      <c r="Y161">
        <v>54.218490600585938</v>
      </c>
      <c r="Z161">
        <v>60.975975036621087</v>
      </c>
      <c r="AA161">
        <v>119.71119689941411</v>
      </c>
      <c r="AB161">
        <v>90.87880706787108</v>
      </c>
      <c r="AC161">
        <v>116.1394500732422</v>
      </c>
      <c r="AD161">
        <v>40.410724639892578</v>
      </c>
      <c r="AE161">
        <v>118.86143493652339</v>
      </c>
      <c r="AF161">
        <v>187.27928161621091</v>
      </c>
      <c r="AG161">
        <v>89.650360107421875</v>
      </c>
      <c r="AH161">
        <v>180.10935974121091</v>
      </c>
      <c r="AI161">
        <v>352.32568359375</v>
      </c>
      <c r="AJ161">
        <v>222.7959899902344</v>
      </c>
      <c r="AK161">
        <v>169.62054443359381</v>
      </c>
      <c r="AL161">
        <v>283.45211791992188</v>
      </c>
      <c r="AM161">
        <v>64.863204956054688</v>
      </c>
      <c r="AN161">
        <v>19.090000152587891</v>
      </c>
      <c r="AO161">
        <v>58.354225158691413</v>
      </c>
      <c r="AP161">
        <v>106.05860900878911</v>
      </c>
      <c r="AQ161">
        <v>58.820980072021477</v>
      </c>
      <c r="AR161">
        <v>52.813991546630859</v>
      </c>
      <c r="AS161">
        <v>58.439163208007813</v>
      </c>
      <c r="AT161">
        <v>301.6639404296875</v>
      </c>
      <c r="AU161">
        <v>121.842903137207</v>
      </c>
      <c r="AV161">
        <v>187.03253173828119</v>
      </c>
      <c r="AW161">
        <v>81.818183898925781</v>
      </c>
      <c r="AX161">
        <v>260.72991943359381</v>
      </c>
      <c r="AY161">
        <v>327.2486572265625</v>
      </c>
      <c r="AZ161">
        <v>13.83292388916016</v>
      </c>
      <c r="BA161">
        <v>70.839996337890625</v>
      </c>
      <c r="BB161">
        <v>45.307918548583977</v>
      </c>
      <c r="BC161">
        <v>45.378311157226563</v>
      </c>
      <c r="BD161">
        <v>21.62308311462402</v>
      </c>
      <c r="BE161">
        <v>44.418216705322273</v>
      </c>
      <c r="BF161">
        <v>69.533538818359375</v>
      </c>
      <c r="BG161">
        <v>41.579391479492188</v>
      </c>
      <c r="BH161">
        <v>85.593147277832031</v>
      </c>
      <c r="BI161">
        <v>39.610000610351563</v>
      </c>
      <c r="BJ161">
        <v>107.1955108642578</v>
      </c>
      <c r="BK161">
        <v>56.844284057617188</v>
      </c>
      <c r="BL161">
        <v>63.016956329345703</v>
      </c>
      <c r="BM161">
        <v>32.720500946044922</v>
      </c>
      <c r="BN161">
        <v>32.399562835693359</v>
      </c>
      <c r="BO161">
        <v>461.5760498046875</v>
      </c>
      <c r="BP161">
        <v>86.944557189941406</v>
      </c>
      <c r="BQ161">
        <v>168.34339904785159</v>
      </c>
      <c r="BR161">
        <v>55.001731872558587</v>
      </c>
      <c r="BS161">
        <v>168.4817810058594</v>
      </c>
      <c r="BT161">
        <v>79.977813720703125</v>
      </c>
      <c r="BU161">
        <v>32.480175018310547</v>
      </c>
      <c r="BV161">
        <v>94.050003051757798</v>
      </c>
      <c r="BW161">
        <v>67.582130432128906</v>
      </c>
      <c r="BX161">
        <v>239.24958801269531</v>
      </c>
      <c r="BY161">
        <v>40.790000915527337</v>
      </c>
      <c r="BZ161">
        <v>85.094398498535156</v>
      </c>
      <c r="CA161">
        <v>66.564224243164063</v>
      </c>
      <c r="CB161">
        <v>540.95452880859375</v>
      </c>
      <c r="CC161">
        <v>42.479984283447273</v>
      </c>
      <c r="CD161">
        <v>90.4927978515625</v>
      </c>
      <c r="CE161">
        <v>26.81376838684082</v>
      </c>
      <c r="CF161">
        <v>85.6009521484375</v>
      </c>
      <c r="CG161">
        <v>76.110000610351563</v>
      </c>
      <c r="CH161">
        <v>27.575542449951168</v>
      </c>
      <c r="CI161">
        <v>74.479179382324219</v>
      </c>
      <c r="CJ161">
        <v>87.970840454101563</v>
      </c>
      <c r="CK161">
        <v>121.76552581787109</v>
      </c>
      <c r="CL161">
        <v>116.5722961425781</v>
      </c>
      <c r="CM161">
        <v>85.339515686035156</v>
      </c>
      <c r="CN161">
        <v>90.452445983886719</v>
      </c>
      <c r="CO161">
        <v>83.230361938476563</v>
      </c>
      <c r="CP161">
        <v>90.67421722412108</v>
      </c>
      <c r="CQ161">
        <v>43.069454193115227</v>
      </c>
      <c r="CR161">
        <v>125.26096343994141</v>
      </c>
      <c r="CS161">
        <v>215.5390319824219</v>
      </c>
      <c r="CT161">
        <v>77.487152099609375</v>
      </c>
      <c r="CU161">
        <v>40.016147613525391</v>
      </c>
      <c r="CV161">
        <v>70.110115051269531</v>
      </c>
      <c r="CW161">
        <v>148.72938537597659</v>
      </c>
      <c r="CX161">
        <v>181.8892822265625</v>
      </c>
      <c r="CY161">
        <v>62.498382568359382</v>
      </c>
      <c r="CZ161">
        <v>143.26255798339841</v>
      </c>
      <c r="DA161">
        <v>76.5098876953125</v>
      </c>
      <c r="DB161">
        <v>17357.880859375</v>
      </c>
      <c r="DC161">
        <v>16.389999389648441</v>
      </c>
      <c r="DD161">
        <v>0.47869876119634652</v>
      </c>
      <c r="DE161">
        <v>0.75915043389158421</v>
      </c>
      <c r="DF161">
        <v>1.9561764258114465</v>
      </c>
      <c r="DG161">
        <v>1.6710954375629479</v>
      </c>
      <c r="DH161">
        <v>1.278380383247298</v>
      </c>
      <c r="DI161">
        <v>8.4628182853230621E-2</v>
      </c>
      <c r="DJ161">
        <v>2.347347622128952</v>
      </c>
      <c r="DK161">
        <v>2.7816099332873594</v>
      </c>
      <c r="DL161">
        <v>0.4118571490304806</v>
      </c>
      <c r="DM161">
        <v>2.4758433414048291</v>
      </c>
      <c r="DN161">
        <v>0.11662058184652992</v>
      </c>
      <c r="DO161">
        <v>296.32665252685547</v>
      </c>
      <c r="DP161">
        <v>656.21117782592773</v>
      </c>
    </row>
    <row r="162" spans="1:120" x14ac:dyDescent="0.25">
      <c r="A162" s="1">
        <v>45498</v>
      </c>
      <c r="B162">
        <v>34.190456390380859</v>
      </c>
      <c r="C162">
        <v>45.189998626708977</v>
      </c>
      <c r="D162">
        <v>38.439418792724609</v>
      </c>
      <c r="E162">
        <v>34.227016448974609</v>
      </c>
      <c r="F162">
        <v>54.961009979248047</v>
      </c>
      <c r="G162">
        <v>15.260000228881839</v>
      </c>
      <c r="H162">
        <v>41.383255004882813</v>
      </c>
      <c r="I162">
        <v>25.719999313354489</v>
      </c>
      <c r="J162">
        <v>21.331193923950199</v>
      </c>
      <c r="K162">
        <v>395.72247314453119</v>
      </c>
      <c r="L162">
        <v>66.3524169921875</v>
      </c>
      <c r="M162">
        <v>34.552875518798828</v>
      </c>
      <c r="N162">
        <v>25.66841888427734</v>
      </c>
      <c r="O162">
        <v>35.770057678222663</v>
      </c>
      <c r="P162">
        <v>54.960979461669922</v>
      </c>
      <c r="Q162">
        <v>218.33000183105469</v>
      </c>
      <c r="R162">
        <v>114.8195419311523</v>
      </c>
      <c r="S162">
        <v>122.61817932128911</v>
      </c>
      <c r="T162">
        <v>146.760986328125</v>
      </c>
      <c r="U162">
        <v>28.631900787353519</v>
      </c>
      <c r="V162">
        <v>92.277183532714844</v>
      </c>
      <c r="W162">
        <v>83.720001220703125</v>
      </c>
      <c r="X162">
        <v>54.754295349121087</v>
      </c>
      <c r="Y162">
        <v>55.02593994140625</v>
      </c>
      <c r="Z162">
        <v>59.944164276123047</v>
      </c>
      <c r="AA162">
        <v>117.8119583129883</v>
      </c>
      <c r="AB162">
        <v>89.246376037597656</v>
      </c>
      <c r="AC162">
        <v>114.00881195068359</v>
      </c>
      <c r="AD162">
        <v>39.791328430175781</v>
      </c>
      <c r="AE162">
        <v>114.9093704223633</v>
      </c>
      <c r="AF162">
        <v>184.9455871582031</v>
      </c>
      <c r="AG162">
        <v>88.832633972167969</v>
      </c>
      <c r="AH162">
        <v>177.64549255371091</v>
      </c>
      <c r="AI162">
        <v>349.40304565429688</v>
      </c>
      <c r="AJ162">
        <v>219.169189453125</v>
      </c>
      <c r="AK162">
        <v>166.86845397949219</v>
      </c>
      <c r="AL162">
        <v>278.60806274414063</v>
      </c>
      <c r="AM162">
        <v>64.743843078613281</v>
      </c>
      <c r="AN162">
        <v>19.04999923706055</v>
      </c>
      <c r="AO162">
        <v>57.801292419433587</v>
      </c>
      <c r="AP162">
        <v>103.4935607910156</v>
      </c>
      <c r="AQ162">
        <v>57.459930419921882</v>
      </c>
      <c r="AR162">
        <v>51.484966278076172</v>
      </c>
      <c r="AS162">
        <v>57.442649841308587</v>
      </c>
      <c r="AT162">
        <v>298.76138305664063</v>
      </c>
      <c r="AU162">
        <v>120.2117385864258</v>
      </c>
      <c r="AV162">
        <v>184.56648254394531</v>
      </c>
      <c r="AW162">
        <v>80.778129577636719</v>
      </c>
      <c r="AX162">
        <v>258.42282104492188</v>
      </c>
      <c r="AY162">
        <v>322.96841430664063</v>
      </c>
      <c r="AZ162">
        <v>13.654561996459959</v>
      </c>
      <c r="BA162">
        <v>70.099998474121094</v>
      </c>
      <c r="BB162">
        <v>44.860702514648438</v>
      </c>
      <c r="BC162">
        <v>45.045917510986328</v>
      </c>
      <c r="BD162">
        <v>21.169521331787109</v>
      </c>
      <c r="BE162">
        <v>44.108440399169922</v>
      </c>
      <c r="BF162">
        <v>68.116531372070313</v>
      </c>
      <c r="BG162">
        <v>40.8009033203125</v>
      </c>
      <c r="BH162">
        <v>85.045875549316406</v>
      </c>
      <c r="BI162">
        <v>39.209999084472663</v>
      </c>
      <c r="BJ162">
        <v>106.6974334716797</v>
      </c>
      <c r="BK162">
        <v>55.924861907958977</v>
      </c>
      <c r="BL162">
        <v>61.973667144775391</v>
      </c>
      <c r="BM162">
        <v>32.572578430175781</v>
      </c>
      <c r="BN162">
        <v>32.016078948974609</v>
      </c>
      <c r="BO162">
        <v>456.89016723632813</v>
      </c>
      <c r="BP162">
        <v>86.158042907714844</v>
      </c>
      <c r="BQ162">
        <v>166.19636535644531</v>
      </c>
      <c r="BR162">
        <v>54.325397491455078</v>
      </c>
      <c r="BS162">
        <v>166.10951232910159</v>
      </c>
      <c r="BT162">
        <v>79.870704650878906</v>
      </c>
      <c r="BU162">
        <v>32.382457733154297</v>
      </c>
      <c r="BV162">
        <v>93.220001220703125</v>
      </c>
      <c r="BW162">
        <v>66.683868408203125</v>
      </c>
      <c r="BX162">
        <v>235.5161437988281</v>
      </c>
      <c r="BY162">
        <v>40.700000762939453</v>
      </c>
      <c r="BZ162">
        <v>83.61883544921875</v>
      </c>
      <c r="CA162">
        <v>65.831657409667969</v>
      </c>
      <c r="CB162">
        <v>534.96307373046875</v>
      </c>
      <c r="CC162">
        <v>41.872989654541023</v>
      </c>
      <c r="CD162">
        <v>89.792137145996094</v>
      </c>
      <c r="CE162">
        <v>26.239326477050781</v>
      </c>
      <c r="CF162">
        <v>84.679336547851563</v>
      </c>
      <c r="CG162">
        <v>77.459999084472656</v>
      </c>
      <c r="CH162">
        <v>27.59467887878418</v>
      </c>
      <c r="CI162">
        <v>73.889457702636719</v>
      </c>
      <c r="CJ162">
        <v>86.458335876464844</v>
      </c>
      <c r="CK162">
        <v>120.3164138793945</v>
      </c>
      <c r="CL162">
        <v>112.792594909668</v>
      </c>
      <c r="CM162">
        <v>86.319160461425781</v>
      </c>
      <c r="CN162">
        <v>88.996574401855469</v>
      </c>
      <c r="CO162">
        <v>81.699005126953125</v>
      </c>
      <c r="CP162">
        <v>90.388984680175781</v>
      </c>
      <c r="CQ162">
        <v>42.404712677001953</v>
      </c>
      <c r="CR162">
        <v>123.1584014892578</v>
      </c>
      <c r="CS162">
        <v>212.83833312988281</v>
      </c>
      <c r="CT162">
        <v>76.707237243652344</v>
      </c>
      <c r="CU162">
        <v>39.357894897460938</v>
      </c>
      <c r="CV162">
        <v>69.430404663085938</v>
      </c>
      <c r="CW162">
        <v>147.89625549316409</v>
      </c>
      <c r="CX162">
        <v>179.87724304199219</v>
      </c>
      <c r="CY162">
        <v>61.561111450195313</v>
      </c>
      <c r="CZ162">
        <v>142.512451171875</v>
      </c>
      <c r="DA162">
        <v>75.032630920410156</v>
      </c>
      <c r="DB162">
        <v>17181.720703125</v>
      </c>
      <c r="DC162">
        <v>18.45999908447266</v>
      </c>
      <c r="DD162">
        <v>0.48031767254971175</v>
      </c>
      <c r="DE162">
        <v>0.75753240431246271</v>
      </c>
      <c r="DF162">
        <v>1.9668556777406287</v>
      </c>
      <c r="DG162">
        <v>1.669626919288058</v>
      </c>
      <c r="DH162">
        <v>1.2701918611719256</v>
      </c>
      <c r="DI162">
        <v>8.4473117577227627E-2</v>
      </c>
      <c r="DJ162">
        <v>2.3449839872427076</v>
      </c>
      <c r="DK162">
        <v>2.7746838600616601</v>
      </c>
      <c r="DL162">
        <v>0.40969031362256109</v>
      </c>
      <c r="DM162">
        <v>2.4852929220539242</v>
      </c>
      <c r="DN162">
        <v>0.11780332110864364</v>
      </c>
      <c r="DO162">
        <v>294.03389739990234</v>
      </c>
      <c r="DP162">
        <v>647.27526473999023</v>
      </c>
    </row>
    <row r="163" spans="1:120" x14ac:dyDescent="0.25">
      <c r="A163" s="1">
        <v>45497</v>
      </c>
      <c r="B163">
        <v>34.310420989990227</v>
      </c>
      <c r="C163">
        <v>44.709999084472663</v>
      </c>
      <c r="D163">
        <v>38.595005035400391</v>
      </c>
      <c r="E163">
        <v>35.171989440917969</v>
      </c>
      <c r="F163">
        <v>54.821208953857422</v>
      </c>
      <c r="G163">
        <v>15.14000034332275</v>
      </c>
      <c r="H163">
        <v>41.491767883300781</v>
      </c>
      <c r="I163">
        <v>25.520000457763668</v>
      </c>
      <c r="J163">
        <v>21.28372764587402</v>
      </c>
      <c r="K163">
        <v>394.91024780273438</v>
      </c>
      <c r="L163">
        <v>66.680999755859375</v>
      </c>
      <c r="M163">
        <v>34.923168182373047</v>
      </c>
      <c r="N163">
        <v>25.58950042724609</v>
      </c>
      <c r="O163">
        <v>36.797992706298828</v>
      </c>
      <c r="P163">
        <v>55.471973419189453</v>
      </c>
      <c r="Q163">
        <v>221.80000305175781</v>
      </c>
      <c r="R163">
        <v>116.3929443359375</v>
      </c>
      <c r="S163">
        <v>120.8085403442383</v>
      </c>
      <c r="T163">
        <v>145.38349914550781</v>
      </c>
      <c r="U163">
        <v>28.641777038574219</v>
      </c>
      <c r="V163">
        <v>92.072250366210938</v>
      </c>
      <c r="W163">
        <v>82.889999389648438</v>
      </c>
      <c r="X163">
        <v>54.15740966796875</v>
      </c>
      <c r="Y163">
        <v>56.860137939453118</v>
      </c>
      <c r="Z163">
        <v>59.467945098876953</v>
      </c>
      <c r="AA163">
        <v>116.54579925537109</v>
      </c>
      <c r="AB163">
        <v>88.748680114746094</v>
      </c>
      <c r="AC163">
        <v>112.5785217285156</v>
      </c>
      <c r="AD163">
        <v>39.911209106445313</v>
      </c>
      <c r="AE163">
        <v>112.7936096191406</v>
      </c>
      <c r="AF163">
        <v>184.550048828125</v>
      </c>
      <c r="AG163">
        <v>89.760055541992188</v>
      </c>
      <c r="AH163">
        <v>176.9429626464844</v>
      </c>
      <c r="AI163">
        <v>352.9940185546875</v>
      </c>
      <c r="AJ163">
        <v>216.46644592285159</v>
      </c>
      <c r="AK163">
        <v>164.47273254394531</v>
      </c>
      <c r="AL163">
        <v>276.55905151367188</v>
      </c>
      <c r="AM163">
        <v>64.117195129394531</v>
      </c>
      <c r="AN163">
        <v>18.569999694824219</v>
      </c>
      <c r="AO163">
        <v>57.100254058837891</v>
      </c>
      <c r="AP163">
        <v>103.8302841186523</v>
      </c>
      <c r="AQ163">
        <v>56.266544342041023</v>
      </c>
      <c r="AR163">
        <v>51.306438446044922</v>
      </c>
      <c r="AS163">
        <v>56.002140045166023</v>
      </c>
      <c r="AT163">
        <v>302.75112915039063</v>
      </c>
      <c r="AU163">
        <v>119.8657302856445</v>
      </c>
      <c r="AV163">
        <v>186.59501647949219</v>
      </c>
      <c r="AW163">
        <v>81.382354736328125</v>
      </c>
      <c r="AX163">
        <v>260.123291015625</v>
      </c>
      <c r="AY163">
        <v>313.00726318359381</v>
      </c>
      <c r="AZ163">
        <v>13.654561996459959</v>
      </c>
      <c r="BA163">
        <v>69.25</v>
      </c>
      <c r="BB163">
        <v>44.542682647705078</v>
      </c>
      <c r="BC163">
        <v>45.322162628173828</v>
      </c>
      <c r="BD163">
        <v>21.169521331787109</v>
      </c>
      <c r="BE163">
        <v>44.708011627197273</v>
      </c>
      <c r="BF163">
        <v>67.24835205078125</v>
      </c>
      <c r="BG163">
        <v>40.82086181640625</v>
      </c>
      <c r="BH163">
        <v>84.43890380859375</v>
      </c>
      <c r="BI163">
        <v>39.630001068115227</v>
      </c>
      <c r="BJ163">
        <v>104.9541778564453</v>
      </c>
      <c r="BK163">
        <v>57.653774261474609</v>
      </c>
      <c r="BL163">
        <v>61.720149993896477</v>
      </c>
      <c r="BM163">
        <v>32.040058135986328</v>
      </c>
      <c r="BN163">
        <v>31.42609786987305</v>
      </c>
      <c r="BO163">
        <v>461.98480224609381</v>
      </c>
      <c r="BP163">
        <v>86.4666748046875</v>
      </c>
      <c r="BQ163">
        <v>167.458740234375</v>
      </c>
      <c r="BR163">
        <v>54.802810668945313</v>
      </c>
      <c r="BS163">
        <v>165.91096496582031</v>
      </c>
      <c r="BT163">
        <v>79.8609619140625</v>
      </c>
      <c r="BU163">
        <v>33.213027954101563</v>
      </c>
      <c r="BV163">
        <v>92.029998779296875</v>
      </c>
      <c r="BW163">
        <v>64.732795715332031</v>
      </c>
      <c r="BX163">
        <v>239.91664123535159</v>
      </c>
      <c r="BY163">
        <v>40.919998168945313</v>
      </c>
      <c r="BZ163">
        <v>84.326705932617188</v>
      </c>
      <c r="CA163">
        <v>65.792076110839844</v>
      </c>
      <c r="CB163">
        <v>537.7650146484375</v>
      </c>
      <c r="CC163">
        <v>41.594364166259773</v>
      </c>
      <c r="CD163">
        <v>89.062278747558594</v>
      </c>
      <c r="CE163">
        <v>26.745613098144531</v>
      </c>
      <c r="CF163">
        <v>84.540603637695313</v>
      </c>
      <c r="CG163">
        <v>76.80999755859375</v>
      </c>
      <c r="CH163">
        <v>27.59467887878418</v>
      </c>
      <c r="CI163">
        <v>73.425422668457031</v>
      </c>
      <c r="CJ163">
        <v>86.743156433105469</v>
      </c>
      <c r="CK163">
        <v>119.8925247192383</v>
      </c>
      <c r="CL163">
        <v>110.9276885986328</v>
      </c>
      <c r="CM163">
        <v>88.1085205078125</v>
      </c>
      <c r="CN163">
        <v>88.748977661132813</v>
      </c>
      <c r="CO163">
        <v>82.653617858886719</v>
      </c>
      <c r="CP163">
        <v>88.854621887207031</v>
      </c>
      <c r="CQ163">
        <v>42.245967864990227</v>
      </c>
      <c r="CR163">
        <v>122.1765441894531</v>
      </c>
      <c r="CS163">
        <v>215.1404113769531</v>
      </c>
      <c r="CT163">
        <v>76.796096801757813</v>
      </c>
      <c r="CU163">
        <v>39.57403564453125</v>
      </c>
      <c r="CV163">
        <v>70.011611938476563</v>
      </c>
      <c r="CW163">
        <v>148.6401062011719</v>
      </c>
      <c r="CX163">
        <v>180.5844421386719</v>
      </c>
      <c r="CY163">
        <v>61.072528839111328</v>
      </c>
      <c r="CZ163">
        <v>140.7259826660156</v>
      </c>
      <c r="DA163">
        <v>74.170074462890625</v>
      </c>
      <c r="DB163">
        <v>17342.41015625</v>
      </c>
      <c r="DC163">
        <v>18.04000091552734</v>
      </c>
      <c r="DD163">
        <v>0.48637242911589501</v>
      </c>
      <c r="DE163">
        <v>0.76149188286300284</v>
      </c>
      <c r="DF163">
        <v>1.994959354557303</v>
      </c>
      <c r="DG163">
        <v>1.6814887625204276</v>
      </c>
      <c r="DH163">
        <v>1.281715229514145</v>
      </c>
      <c r="DI163">
        <v>8.3140401228409613E-2</v>
      </c>
      <c r="DJ163">
        <v>2.3514794326700525</v>
      </c>
      <c r="DK163">
        <v>2.8014498175905818</v>
      </c>
      <c r="DL163">
        <v>0.40252980395975735</v>
      </c>
      <c r="DM163">
        <v>2.5257521764471247</v>
      </c>
      <c r="DN163">
        <v>0.11505861184234739</v>
      </c>
      <c r="DO163">
        <v>295.44781494140625</v>
      </c>
      <c r="DP163">
        <v>648.89634323120117</v>
      </c>
    </row>
    <row r="164" spans="1:120" x14ac:dyDescent="0.25">
      <c r="A164" s="1">
        <v>45496</v>
      </c>
      <c r="B164">
        <v>35.630050659179688</v>
      </c>
      <c r="C164">
        <v>47.759998321533203</v>
      </c>
      <c r="D164">
        <v>39.411830902099609</v>
      </c>
      <c r="E164">
        <v>36.570552825927727</v>
      </c>
      <c r="F164">
        <v>56.27911376953125</v>
      </c>
      <c r="G164">
        <v>15.35000038146973</v>
      </c>
      <c r="H164">
        <v>42.024471282958977</v>
      </c>
      <c r="I164">
        <v>25.969999313354489</v>
      </c>
      <c r="J164">
        <v>21.293222427368161</v>
      </c>
      <c r="K164">
        <v>399.68475341796881</v>
      </c>
      <c r="L164">
        <v>67.955474853515625</v>
      </c>
      <c r="M164">
        <v>35.170032501220703</v>
      </c>
      <c r="N164">
        <v>25.97422981262207</v>
      </c>
      <c r="O164">
        <v>37.015438079833977</v>
      </c>
      <c r="P164">
        <v>55.501449584960938</v>
      </c>
      <c r="Q164">
        <v>222.58000183105469</v>
      </c>
      <c r="R164">
        <v>119.1016159057617</v>
      </c>
      <c r="S164">
        <v>122.8767013549805</v>
      </c>
      <c r="T164">
        <v>145.08406066894531</v>
      </c>
      <c r="U164">
        <v>29.69855880737305</v>
      </c>
      <c r="V164">
        <v>92.277183532714844</v>
      </c>
      <c r="W164">
        <v>85.800003051757813</v>
      </c>
      <c r="X164">
        <v>53.630161285400391</v>
      </c>
      <c r="Y164">
        <v>56.710609436035163</v>
      </c>
      <c r="Z164">
        <v>60.648574829101563</v>
      </c>
      <c r="AA164">
        <v>118.3263397216797</v>
      </c>
      <c r="AB164">
        <v>90.838996887207045</v>
      </c>
      <c r="AC164">
        <v>114.68943023681641</v>
      </c>
      <c r="AD164">
        <v>41.599567413330078</v>
      </c>
      <c r="AE164">
        <v>116.1369094848633</v>
      </c>
      <c r="AF164">
        <v>185.11369323730469</v>
      </c>
      <c r="AG164">
        <v>93.240364074707045</v>
      </c>
      <c r="AH164">
        <v>178.16993713378909</v>
      </c>
      <c r="AI164">
        <v>366.9190673828125</v>
      </c>
      <c r="AJ164">
        <v>221.2160949707031</v>
      </c>
      <c r="AK164">
        <v>167.49212646484381</v>
      </c>
      <c r="AL164">
        <v>283.173583984375</v>
      </c>
      <c r="AM164">
        <v>64.902992248535156</v>
      </c>
      <c r="AN164">
        <v>19.079999923706051</v>
      </c>
      <c r="AO164">
        <v>57.564319610595703</v>
      </c>
      <c r="AP164">
        <v>104.67210388183589</v>
      </c>
      <c r="AQ164">
        <v>57.183773040771477</v>
      </c>
      <c r="AR164">
        <v>51.772586822509773</v>
      </c>
      <c r="AS164">
        <v>57.047988891601563</v>
      </c>
      <c r="AT164">
        <v>314.84002685546881</v>
      </c>
      <c r="AU164">
        <v>120.4292297363281</v>
      </c>
      <c r="AV164">
        <v>193.59544372558591</v>
      </c>
      <c r="AW164">
        <v>82.719573974609375</v>
      </c>
      <c r="AX164">
        <v>267.30307006835938</v>
      </c>
      <c r="AY164">
        <v>320.5687255859375</v>
      </c>
      <c r="AZ164">
        <v>13.852742195129389</v>
      </c>
      <c r="BA164">
        <v>69.5</v>
      </c>
      <c r="BB164">
        <v>44.781204223632813</v>
      </c>
      <c r="BC164">
        <v>46.954261779785163</v>
      </c>
      <c r="BD164">
        <v>21.780843734741211</v>
      </c>
      <c r="BE164">
        <v>46.007080078125</v>
      </c>
      <c r="BF164">
        <v>68.445823669433594</v>
      </c>
      <c r="BG164">
        <v>41.709140777587891</v>
      </c>
      <c r="BH164">
        <v>84.170234680175781</v>
      </c>
      <c r="BI164">
        <v>40.869998931884773</v>
      </c>
      <c r="BJ164">
        <v>107.58400726318359</v>
      </c>
      <c r="BK164">
        <v>61.041648864746087</v>
      </c>
      <c r="BL164">
        <v>62.802455902099609</v>
      </c>
      <c r="BM164">
        <v>32.118949890136719</v>
      </c>
      <c r="BN164">
        <v>32.232402801513672</v>
      </c>
      <c r="BO164">
        <v>479.17288208007813</v>
      </c>
      <c r="BP164">
        <v>88.68682861328125</v>
      </c>
      <c r="BQ164">
        <v>171.4546203613281</v>
      </c>
      <c r="BR164">
        <v>56.244991302490227</v>
      </c>
      <c r="BS164">
        <v>167.8763122558594</v>
      </c>
      <c r="BT164">
        <v>79.821998596191406</v>
      </c>
      <c r="BU164">
        <v>33.594112396240227</v>
      </c>
      <c r="BV164">
        <v>95.5</v>
      </c>
      <c r="BW164">
        <v>66.181610107421875</v>
      </c>
      <c r="BX164">
        <v>253.73539733886719</v>
      </c>
      <c r="BY164">
        <v>41.970001220703118</v>
      </c>
      <c r="BZ164">
        <v>87.1881103515625</v>
      </c>
      <c r="CA164">
        <v>65.970268249511719</v>
      </c>
      <c r="CB164">
        <v>550.23468017578125</v>
      </c>
      <c r="CC164">
        <v>41.236133575439453</v>
      </c>
      <c r="CD164">
        <v>90.035408020019531</v>
      </c>
      <c r="CE164">
        <v>27.514780044555661</v>
      </c>
      <c r="CF164">
        <v>84.847808837890625</v>
      </c>
      <c r="CG164">
        <v>76.620002746582031</v>
      </c>
      <c r="CH164">
        <v>27.604248046875</v>
      </c>
      <c r="CI164">
        <v>74.198814392089844</v>
      </c>
      <c r="CJ164">
        <v>88.039588928222656</v>
      </c>
      <c r="CK164">
        <v>120.4938507080078</v>
      </c>
      <c r="CL164">
        <v>114.2087326049805</v>
      </c>
      <c r="CM164">
        <v>88.718307495117188</v>
      </c>
      <c r="CN164">
        <v>89.8978271484375</v>
      </c>
      <c r="CO164">
        <v>84.871101379394531</v>
      </c>
      <c r="CP164">
        <v>88.844795227050781</v>
      </c>
      <c r="CQ164">
        <v>42.831336975097663</v>
      </c>
      <c r="CR164">
        <v>124.8642501831055</v>
      </c>
      <c r="CS164">
        <v>224.428466796875</v>
      </c>
      <c r="CT164">
        <v>76.865196228027344</v>
      </c>
      <c r="CU164">
        <v>40.124221801757813</v>
      </c>
      <c r="CV164">
        <v>69.233383178710938</v>
      </c>
      <c r="CW164">
        <v>147.41029357910159</v>
      </c>
      <c r="CX164">
        <v>188.283935546875</v>
      </c>
      <c r="CY164">
        <v>62.318904876708977</v>
      </c>
      <c r="CZ164">
        <v>141.70310974121091</v>
      </c>
      <c r="DA164">
        <v>75.359817504882813</v>
      </c>
      <c r="DB164">
        <v>17997.349609375</v>
      </c>
      <c r="DC164">
        <v>14.72000026702881</v>
      </c>
      <c r="DD164">
        <v>0.50369241974540724</v>
      </c>
      <c r="DE164">
        <v>0.76769886654884456</v>
      </c>
      <c r="DF164">
        <v>2.0593769818041205</v>
      </c>
      <c r="DG164">
        <v>1.6906680329466857</v>
      </c>
      <c r="DH164">
        <v>1.3216273431207068</v>
      </c>
      <c r="DI164">
        <v>8.6799324074366802E-2</v>
      </c>
      <c r="DJ164">
        <v>2.4495343118400972</v>
      </c>
      <c r="DK164">
        <v>2.9197670442561323</v>
      </c>
      <c r="DL164">
        <v>0.40203953502173306</v>
      </c>
      <c r="DM164">
        <v>2.6143157067830658</v>
      </c>
      <c r="DN164">
        <v>0.11667714574405721</v>
      </c>
      <c r="DO164">
        <v>293.50887298583984</v>
      </c>
      <c r="DP164">
        <v>670.30581665039063</v>
      </c>
    </row>
    <row r="165" spans="1:120" x14ac:dyDescent="0.25">
      <c r="A165" s="1">
        <v>45495</v>
      </c>
      <c r="B165">
        <v>35.760017395019531</v>
      </c>
      <c r="C165">
        <v>47.659999847412109</v>
      </c>
      <c r="D165">
        <v>39.411830902099609</v>
      </c>
      <c r="E165">
        <v>37.175338745117188</v>
      </c>
      <c r="F165">
        <v>55.919631958007813</v>
      </c>
      <c r="G165">
        <v>15.039999961853029</v>
      </c>
      <c r="H165">
        <v>42.340145111083977</v>
      </c>
      <c r="I165">
        <v>26.239999771118161</v>
      </c>
      <c r="J165">
        <v>21.49257850646973</v>
      </c>
      <c r="K165">
        <v>400.3385009765625</v>
      </c>
      <c r="L165">
        <v>68.204391479492188</v>
      </c>
      <c r="M165">
        <v>35.086418151855469</v>
      </c>
      <c r="N165">
        <v>26.408285140991211</v>
      </c>
      <c r="O165">
        <v>37.015438079833977</v>
      </c>
      <c r="P165">
        <v>55.943656921386719</v>
      </c>
      <c r="Q165">
        <v>221.80000305175781</v>
      </c>
      <c r="R165">
        <v>119.3306579589844</v>
      </c>
      <c r="S165">
        <v>122.0812530517578</v>
      </c>
      <c r="T165">
        <v>145.97242736816409</v>
      </c>
      <c r="U165">
        <v>30.1825065612793</v>
      </c>
      <c r="V165">
        <v>92.208869934082045</v>
      </c>
      <c r="W165">
        <v>85.620002746582031</v>
      </c>
      <c r="X165">
        <v>53.630161285400391</v>
      </c>
      <c r="Y165">
        <v>56.730548858642578</v>
      </c>
      <c r="Z165">
        <v>60.509677886962891</v>
      </c>
      <c r="AA165">
        <v>118.06915283203119</v>
      </c>
      <c r="AB165">
        <v>90.74941253662108</v>
      </c>
      <c r="AC165">
        <v>113.8016738891602</v>
      </c>
      <c r="AD165">
        <v>41.369789123535163</v>
      </c>
      <c r="AE165">
        <v>115.75766754150391</v>
      </c>
      <c r="AF165">
        <v>185.94432067871091</v>
      </c>
      <c r="AG165">
        <v>93.290222167968764</v>
      </c>
      <c r="AH165">
        <v>178.89225769042969</v>
      </c>
      <c r="AI165">
        <v>366.45022583007813</v>
      </c>
      <c r="AJ165">
        <v>218.89094543457031</v>
      </c>
      <c r="AK165">
        <v>165.53199768066409</v>
      </c>
      <c r="AL165">
        <v>280.22940063476563</v>
      </c>
      <c r="AM165">
        <v>66.196083068847656</v>
      </c>
      <c r="AN165">
        <v>19.129999160766602</v>
      </c>
      <c r="AO165">
        <v>57.159492492675781</v>
      </c>
      <c r="AP165">
        <v>103.86989593505859</v>
      </c>
      <c r="AQ165">
        <v>56.680778503417969</v>
      </c>
      <c r="AR165">
        <v>51.296520233154297</v>
      </c>
      <c r="AS165">
        <v>56.169872283935547</v>
      </c>
      <c r="AT165">
        <v>315.169189453125</v>
      </c>
      <c r="AU165">
        <v>120.7950057983398</v>
      </c>
      <c r="AV165">
        <v>193.28718566894531</v>
      </c>
      <c r="AW165">
        <v>83.442665100097656</v>
      </c>
      <c r="AX165">
        <v>267.27325439453119</v>
      </c>
      <c r="AY165">
        <v>320.47079467773438</v>
      </c>
      <c r="AZ165">
        <v>13.852742195129389</v>
      </c>
      <c r="BA165">
        <v>69.389999389648438</v>
      </c>
      <c r="BB165">
        <v>44.910396575927727</v>
      </c>
      <c r="BC165">
        <v>46.893321990966797</v>
      </c>
      <c r="BD165">
        <v>21.682243347167969</v>
      </c>
      <c r="BE165">
        <v>45.617359161376953</v>
      </c>
      <c r="BF165">
        <v>68.505706787109375</v>
      </c>
      <c r="BG165">
        <v>41.599353790283203</v>
      </c>
      <c r="BH165">
        <v>84.349349975585938</v>
      </c>
      <c r="BI165">
        <v>40.799999237060547</v>
      </c>
      <c r="BJ165">
        <v>105.39247894287109</v>
      </c>
      <c r="BK165">
        <v>61.561317443847663</v>
      </c>
      <c r="BL165">
        <v>63.163215637207031</v>
      </c>
      <c r="BM165">
        <v>32.661331176757813</v>
      </c>
      <c r="BN165">
        <v>32.271732330322273</v>
      </c>
      <c r="BO165">
        <v>480.86776733398438</v>
      </c>
      <c r="BP165">
        <v>89.343910217285156</v>
      </c>
      <c r="BQ165">
        <v>172.0509948730469</v>
      </c>
      <c r="BR165">
        <v>56.404125213623047</v>
      </c>
      <c r="BS165">
        <v>168.47184753417969</v>
      </c>
      <c r="BT165">
        <v>79.783073425292969</v>
      </c>
      <c r="BU165">
        <v>33.633197784423828</v>
      </c>
      <c r="BV165">
        <v>94.459999084472656</v>
      </c>
      <c r="BW165">
        <v>66.1236572265625</v>
      </c>
      <c r="BX165">
        <v>256.582763671875</v>
      </c>
      <c r="BY165">
        <v>42.479999542236328</v>
      </c>
      <c r="BZ165">
        <v>87.5869140625</v>
      </c>
      <c r="CA165">
        <v>66.306854248046875</v>
      </c>
      <c r="CB165">
        <v>551.09918212890625</v>
      </c>
      <c r="CC165">
        <v>41.415248870849609</v>
      </c>
      <c r="CD165">
        <v>90.161933898925781</v>
      </c>
      <c r="CE165">
        <v>27.699771881103519</v>
      </c>
      <c r="CF165">
        <v>85.264022827148438</v>
      </c>
      <c r="CG165">
        <v>77.620002746582031</v>
      </c>
      <c r="CH165">
        <v>27.556406021118161</v>
      </c>
      <c r="CI165">
        <v>74.353507995605469</v>
      </c>
      <c r="CJ165">
        <v>88.10833740234375</v>
      </c>
      <c r="CK165">
        <v>121.1839141845703</v>
      </c>
      <c r="CL165">
        <v>113.7998580932617</v>
      </c>
      <c r="CM165">
        <v>87.918586730957031</v>
      </c>
      <c r="CN165">
        <v>89.541290283203125</v>
      </c>
      <c r="CO165">
        <v>84.990432739257813</v>
      </c>
      <c r="CP165">
        <v>90.280792236328125</v>
      </c>
      <c r="CQ165">
        <v>42.751964569091797</v>
      </c>
      <c r="CR165">
        <v>125.10227966308589</v>
      </c>
      <c r="CS165">
        <v>225.32539367675781</v>
      </c>
      <c r="CT165">
        <v>77.141616821289063</v>
      </c>
      <c r="CU165">
        <v>40.1929931640625</v>
      </c>
      <c r="CV165">
        <v>69.666824340820313</v>
      </c>
      <c r="CW165">
        <v>147.4995422363281</v>
      </c>
      <c r="CX165">
        <v>189.13059997558591</v>
      </c>
      <c r="CY165">
        <v>61.890151977539063</v>
      </c>
      <c r="CZ165">
        <v>143.8646240234375</v>
      </c>
      <c r="DA165">
        <v>75.538276672363281</v>
      </c>
      <c r="DB165">
        <v>18007.5703125</v>
      </c>
      <c r="DC165">
        <v>14.909999847412109</v>
      </c>
      <c r="DD165">
        <v>0.50171052187801346</v>
      </c>
      <c r="DE165">
        <v>0.76861237977817964</v>
      </c>
      <c r="DF165">
        <v>2.0484409474233067</v>
      </c>
      <c r="DG165">
        <v>1.6929017021553134</v>
      </c>
      <c r="DH165">
        <v>1.3209330325767934</v>
      </c>
      <c r="DI165">
        <v>8.6481710358016967E-2</v>
      </c>
      <c r="DJ165">
        <v>2.4517323821943906</v>
      </c>
      <c r="DK165">
        <v>2.9209316962951433</v>
      </c>
      <c r="DL165">
        <v>0.3971897482935659</v>
      </c>
      <c r="DM165">
        <v>2.6091243373031623</v>
      </c>
      <c r="DN165">
        <v>0.11830477642056192</v>
      </c>
      <c r="DO165">
        <v>294.3079833984375</v>
      </c>
      <c r="DP165">
        <v>671.85152816772461</v>
      </c>
    </row>
    <row r="166" spans="1:120" x14ac:dyDescent="0.25">
      <c r="A166" s="1">
        <v>45492</v>
      </c>
      <c r="B166">
        <v>35.090202331542969</v>
      </c>
      <c r="C166">
        <v>46.630001068115227</v>
      </c>
      <c r="D166">
        <v>39.334037780761719</v>
      </c>
      <c r="E166">
        <v>36.646152496337891</v>
      </c>
      <c r="F166">
        <v>56.039459228515618</v>
      </c>
      <c r="G166">
        <v>14.510000228881839</v>
      </c>
      <c r="H166">
        <v>42.724880218505859</v>
      </c>
      <c r="I166">
        <v>26.39999961853027</v>
      </c>
      <c r="J166">
        <v>21.43561935424805</v>
      </c>
      <c r="K166">
        <v>399.14984130859381</v>
      </c>
      <c r="L166">
        <v>67.338142395019531</v>
      </c>
      <c r="M166">
        <v>34.626533508300781</v>
      </c>
      <c r="N166">
        <v>26.526662826538089</v>
      </c>
      <c r="O166">
        <v>36.956134796142578</v>
      </c>
      <c r="P166">
        <v>55.511280059814453</v>
      </c>
      <c r="Q166">
        <v>221.72999572753909</v>
      </c>
      <c r="R166">
        <v>117.02032470703119</v>
      </c>
      <c r="S166">
        <v>120.6593933105469</v>
      </c>
      <c r="T166">
        <v>143.7565002441406</v>
      </c>
      <c r="U166">
        <v>29.80720138549805</v>
      </c>
      <c r="V166">
        <v>92.296691894531236</v>
      </c>
      <c r="W166">
        <v>84.849998474121094</v>
      </c>
      <c r="X166">
        <v>53.530677795410163</v>
      </c>
      <c r="Y166">
        <v>56.232124328613281</v>
      </c>
      <c r="Z166">
        <v>59.775501251220703</v>
      </c>
      <c r="AA166">
        <v>116.62493896484381</v>
      </c>
      <c r="AB166">
        <v>89.475311279296875</v>
      </c>
      <c r="AC166">
        <v>112.1642379760742</v>
      </c>
      <c r="AD166">
        <v>41.209945678710938</v>
      </c>
      <c r="AE166">
        <v>114.0610733032227</v>
      </c>
      <c r="AF166">
        <v>185.19281005859381</v>
      </c>
      <c r="AG166">
        <v>91.824302673339844</v>
      </c>
      <c r="AH166">
        <v>177.9522399902344</v>
      </c>
      <c r="AI166">
        <v>360.78445434570313</v>
      </c>
      <c r="AJ166">
        <v>215.4628601074219</v>
      </c>
      <c r="AK166">
        <v>163.10658264160159</v>
      </c>
      <c r="AL166">
        <v>275.7633056640625</v>
      </c>
      <c r="AM166">
        <v>65.987190246582031</v>
      </c>
      <c r="AN166">
        <v>19.110000610351559</v>
      </c>
      <c r="AO166">
        <v>56.853408813476563</v>
      </c>
      <c r="AP166">
        <v>103.4539413452148</v>
      </c>
      <c r="AQ166">
        <v>55.54656982421875</v>
      </c>
      <c r="AR166">
        <v>50.929546356201172</v>
      </c>
      <c r="AS166">
        <v>55.242427825927727</v>
      </c>
      <c r="AT166">
        <v>310.2618408203125</v>
      </c>
      <c r="AU166">
        <v>120.3204803466797</v>
      </c>
      <c r="AV166">
        <v>190.12506103515619</v>
      </c>
      <c r="AW166">
        <v>82.5313720703125</v>
      </c>
      <c r="AX166">
        <v>264.48886108398438</v>
      </c>
      <c r="AY166">
        <v>322.1260986328125</v>
      </c>
      <c r="AZ166">
        <v>13.78337955474854</v>
      </c>
      <c r="BA166">
        <v>68.389999389648438</v>
      </c>
      <c r="BB166">
        <v>44.801078796386719</v>
      </c>
      <c r="BC166">
        <v>46.124725341796882</v>
      </c>
      <c r="BD166">
        <v>21.376581192016602</v>
      </c>
      <c r="BE166">
        <v>45.437488555908203</v>
      </c>
      <c r="BF166">
        <v>67.537742614746094</v>
      </c>
      <c r="BG166">
        <v>41.070381164550781</v>
      </c>
      <c r="BH166">
        <v>83.672721862792969</v>
      </c>
      <c r="BI166">
        <v>40.409999847412109</v>
      </c>
      <c r="BJ166">
        <v>104.1473007202148</v>
      </c>
      <c r="BK166">
        <v>59.092872619628913</v>
      </c>
      <c r="BL166">
        <v>62.207675933837891</v>
      </c>
      <c r="BM166">
        <v>32.819114685058587</v>
      </c>
      <c r="BN166">
        <v>32.016078948974609</v>
      </c>
      <c r="BO166">
        <v>473.80905151367188</v>
      </c>
      <c r="BP166">
        <v>88.427978515625</v>
      </c>
      <c r="BQ166">
        <v>169.7548828125</v>
      </c>
      <c r="BR166">
        <v>55.598499298095703</v>
      </c>
      <c r="BS166">
        <v>167.1517028808594</v>
      </c>
      <c r="BT166">
        <v>79.773330688476563</v>
      </c>
      <c r="BU166">
        <v>33.525714874267578</v>
      </c>
      <c r="BV166">
        <v>93.59999847412108</v>
      </c>
      <c r="BW166">
        <v>65.804916381835938</v>
      </c>
      <c r="BX166">
        <v>247.0450439453125</v>
      </c>
      <c r="BY166">
        <v>41.610000610351563</v>
      </c>
      <c r="BZ166">
        <v>85.951820373535156</v>
      </c>
      <c r="CA166">
        <v>65.889083862304688</v>
      </c>
      <c r="CB166">
        <v>545.47540283203125</v>
      </c>
      <c r="CC166">
        <v>41.196334838867188</v>
      </c>
      <c r="CD166">
        <v>90.4246826171875</v>
      </c>
      <c r="CE166">
        <v>27.456363677978519</v>
      </c>
      <c r="CF166">
        <v>84.877540588378906</v>
      </c>
      <c r="CG166">
        <v>78</v>
      </c>
      <c r="CH166">
        <v>27.575542449951168</v>
      </c>
      <c r="CI166">
        <v>74.469512939453125</v>
      </c>
      <c r="CJ166">
        <v>87.204765319824219</v>
      </c>
      <c r="CK166">
        <v>120.6910095214844</v>
      </c>
      <c r="CL166">
        <v>111.77537536621089</v>
      </c>
      <c r="CM166">
        <v>87.348793029785156</v>
      </c>
      <c r="CN166">
        <v>89.244171142578125</v>
      </c>
      <c r="CO166">
        <v>84.632453918457031</v>
      </c>
      <c r="CP166">
        <v>90.851257324218764</v>
      </c>
      <c r="CQ166">
        <v>42.513847351074219</v>
      </c>
      <c r="CR166">
        <v>123.8427276611328</v>
      </c>
      <c r="CS166">
        <v>220.1133117675781</v>
      </c>
      <c r="CT166">
        <v>77.092254638671875</v>
      </c>
      <c r="CU166">
        <v>39.800003051757813</v>
      </c>
      <c r="CV166">
        <v>69.085609436035156</v>
      </c>
      <c r="CW166">
        <v>146.65650939941409</v>
      </c>
      <c r="CX166">
        <v>187.0687561035156</v>
      </c>
      <c r="CY166">
        <v>61.890151977539063</v>
      </c>
      <c r="CZ166">
        <v>144.57527160644531</v>
      </c>
      <c r="DA166">
        <v>74.943397521972656</v>
      </c>
      <c r="DB166">
        <v>17726.939453125</v>
      </c>
      <c r="DC166">
        <v>16.520000457763668</v>
      </c>
      <c r="DD166">
        <v>0.49583081894101194</v>
      </c>
      <c r="DE166">
        <v>0.76720564292229898</v>
      </c>
      <c r="DF166">
        <v>2.0274229442995613</v>
      </c>
      <c r="DG166">
        <v>1.6906939082281216</v>
      </c>
      <c r="DH166">
        <v>1.3044925704712735</v>
      </c>
      <c r="DI166">
        <v>8.5485066468659901E-2</v>
      </c>
      <c r="DJ166">
        <v>2.4265570773652803</v>
      </c>
      <c r="DK166">
        <v>2.8551935962859023</v>
      </c>
      <c r="DL166">
        <v>0.39500013930741729</v>
      </c>
      <c r="DM166">
        <v>2.5786286750713949</v>
      </c>
      <c r="DN166">
        <v>0.11906372672721503</v>
      </c>
      <c r="DO166">
        <v>292.83437347412109</v>
      </c>
      <c r="DP166">
        <v>662.78281402587879</v>
      </c>
    </row>
    <row r="167" spans="1:120" x14ac:dyDescent="0.25">
      <c r="A167" s="1">
        <v>45491</v>
      </c>
      <c r="B167">
        <v>35.460102081298828</v>
      </c>
      <c r="C167">
        <v>46.569999694824219</v>
      </c>
      <c r="D167">
        <v>39.820243835449219</v>
      </c>
      <c r="E167">
        <v>35.625579833984382</v>
      </c>
      <c r="F167">
        <v>56.858280181884773</v>
      </c>
      <c r="G167">
        <v>14.88000011444092</v>
      </c>
      <c r="H167">
        <v>42.813667297363281</v>
      </c>
      <c r="I167">
        <v>26.530000686645511</v>
      </c>
      <c r="J167">
        <v>21.72990798950195</v>
      </c>
      <c r="K167">
        <v>402.692138671875</v>
      </c>
      <c r="L167">
        <v>68.055038452148438</v>
      </c>
      <c r="M167">
        <v>34.929141998291023</v>
      </c>
      <c r="N167">
        <v>26.753557205200199</v>
      </c>
      <c r="O167">
        <v>37.430564880371087</v>
      </c>
      <c r="P167">
        <v>55.442489624023438</v>
      </c>
      <c r="Q167">
        <v>225.7799987792969</v>
      </c>
      <c r="R167">
        <v>117.92652893066411</v>
      </c>
      <c r="S167">
        <v>121.1664962768555</v>
      </c>
      <c r="T167">
        <v>143.85630798339841</v>
      </c>
      <c r="U167">
        <v>30.07386589050293</v>
      </c>
      <c r="V167">
        <v>92.589447021484375</v>
      </c>
      <c r="W167">
        <v>85.029998779296875</v>
      </c>
      <c r="X167">
        <v>53.650058746337891</v>
      </c>
      <c r="Y167">
        <v>55.125625610351563</v>
      </c>
      <c r="Z167">
        <v>60.192195892333977</v>
      </c>
      <c r="AA167">
        <v>117.4756393432617</v>
      </c>
      <c r="AB167">
        <v>90.072540283203125</v>
      </c>
      <c r="AC167">
        <v>112.94349670410161</v>
      </c>
      <c r="AD167">
        <v>41.060089111328118</v>
      </c>
      <c r="AE167">
        <v>114.320556640625</v>
      </c>
      <c r="AF167">
        <v>186.4189758300781</v>
      </c>
      <c r="AG167">
        <v>92.452552795410156</v>
      </c>
      <c r="AH167">
        <v>179.13963317871091</v>
      </c>
      <c r="AI167">
        <v>362.98892211914063</v>
      </c>
      <c r="AJ167">
        <v>216.56581115722659</v>
      </c>
      <c r="AK167">
        <v>164.06683349609381</v>
      </c>
      <c r="AL167">
        <v>277.03646850585938</v>
      </c>
      <c r="AM167">
        <v>65.718635559082031</v>
      </c>
      <c r="AN167">
        <v>19.129999160766602</v>
      </c>
      <c r="AO167">
        <v>56.912647247314453</v>
      </c>
      <c r="AP167">
        <v>107.6828231811523</v>
      </c>
      <c r="AQ167">
        <v>55.428218841552727</v>
      </c>
      <c r="AR167">
        <v>52.099884033203118</v>
      </c>
      <c r="AS167">
        <v>54.966163635253913</v>
      </c>
      <c r="AT167">
        <v>312.19683837890619</v>
      </c>
      <c r="AU167">
        <v>121.239860534668</v>
      </c>
      <c r="AV167">
        <v>191.2685852050781</v>
      </c>
      <c r="AW167">
        <v>83.393142700195313</v>
      </c>
      <c r="AX167">
        <v>266.66665649414063</v>
      </c>
      <c r="AY167">
        <v>324.54534912109381</v>
      </c>
      <c r="AZ167">
        <v>13.932014465332029</v>
      </c>
      <c r="BA167">
        <v>68.629997253417969</v>
      </c>
      <c r="BB167">
        <v>45.208541870117188</v>
      </c>
      <c r="BC167">
        <v>46.597190856933587</v>
      </c>
      <c r="BD167">
        <v>21.978046417236332</v>
      </c>
      <c r="BE167">
        <v>45.317573547363281</v>
      </c>
      <c r="BF167">
        <v>68.006759643554688</v>
      </c>
      <c r="BG167">
        <v>41.609333038330078</v>
      </c>
      <c r="BH167">
        <v>83.304557800292969</v>
      </c>
      <c r="BI167">
        <v>40.330001831054688</v>
      </c>
      <c r="BJ167">
        <v>104.8944091796875</v>
      </c>
      <c r="BK167">
        <v>60.651889801025391</v>
      </c>
      <c r="BL167">
        <v>62.3831787109375</v>
      </c>
      <c r="BM167">
        <v>33.055793762207031</v>
      </c>
      <c r="BN167">
        <v>32.291400909423828</v>
      </c>
      <c r="BO167">
        <v>478.04629516601563</v>
      </c>
      <c r="BP167">
        <v>89.104972839355469</v>
      </c>
      <c r="BQ167">
        <v>171.0371398925781</v>
      </c>
      <c r="BR167">
        <v>55.966499328613281</v>
      </c>
      <c r="BS167">
        <v>168.28326416015619</v>
      </c>
      <c r="BT167">
        <v>79.812278747558594</v>
      </c>
      <c r="BU167">
        <v>33.955654144287109</v>
      </c>
      <c r="BV167">
        <v>93.680000305175781</v>
      </c>
      <c r="BW167">
        <v>66.336151123046875</v>
      </c>
      <c r="BX167">
        <v>254.4123840332031</v>
      </c>
      <c r="BY167">
        <v>42</v>
      </c>
      <c r="BZ167">
        <v>86.579933166503906</v>
      </c>
      <c r="CA167">
        <v>66.393180847167969</v>
      </c>
      <c r="CB167">
        <v>549.121826171875</v>
      </c>
      <c r="CC167">
        <v>41.524707794189453</v>
      </c>
      <c r="CD167">
        <v>90.959915161132798</v>
      </c>
      <c r="CE167">
        <v>27.651088714599609</v>
      </c>
      <c r="CF167">
        <v>85.531585693359375</v>
      </c>
      <c r="CG167">
        <v>79.900001525878906</v>
      </c>
      <c r="CH167">
        <v>27.498996734619141</v>
      </c>
      <c r="CI167">
        <v>74.904563903808594</v>
      </c>
      <c r="CJ167">
        <v>87.361900329589844</v>
      </c>
      <c r="CK167">
        <v>121.5683670043945</v>
      </c>
      <c r="CL167">
        <v>112.22414398193359</v>
      </c>
      <c r="CM167">
        <v>87.258827209472656</v>
      </c>
      <c r="CN167">
        <v>90.04638671875</v>
      </c>
      <c r="CO167">
        <v>85.01031494140625</v>
      </c>
      <c r="CP167">
        <v>91.854484558105483</v>
      </c>
      <c r="CQ167">
        <v>42.950397491455078</v>
      </c>
      <c r="CR167">
        <v>124.5270462036133</v>
      </c>
      <c r="CS167">
        <v>223.6112976074219</v>
      </c>
      <c r="CT167">
        <v>77.34893798828125</v>
      </c>
      <c r="CU167">
        <v>39.849132537841797</v>
      </c>
      <c r="CV167">
        <v>69.006813049316406</v>
      </c>
      <c r="CW167">
        <v>145.91267395019531</v>
      </c>
      <c r="CX167">
        <v>188.75209045410159</v>
      </c>
      <c r="CY167">
        <v>62.558212280273438</v>
      </c>
      <c r="CZ167">
        <v>145.6116027832031</v>
      </c>
      <c r="DA167">
        <v>75.845619201660156</v>
      </c>
      <c r="DB167">
        <v>17871.220703125</v>
      </c>
      <c r="DC167">
        <v>15.930000305175779</v>
      </c>
      <c r="DD167">
        <v>0.49593960262758419</v>
      </c>
      <c r="DE167">
        <v>0.76673377379979846</v>
      </c>
      <c r="DF167">
        <v>2.0262904175818002</v>
      </c>
      <c r="DG167">
        <v>1.6885586355419921</v>
      </c>
      <c r="DH167">
        <v>1.3040485794136645</v>
      </c>
      <c r="DI167">
        <v>8.4808138149380027E-2</v>
      </c>
      <c r="DJ167">
        <v>2.440267382632952</v>
      </c>
      <c r="DK167">
        <v>2.8909420532871457</v>
      </c>
      <c r="DL167">
        <v>0.39438572796675092</v>
      </c>
      <c r="DM167">
        <v>2.5750346214695199</v>
      </c>
      <c r="DN167">
        <v>0.11750376840323645</v>
      </c>
      <c r="DO167">
        <v>292.26842498779297</v>
      </c>
      <c r="DP167">
        <v>669.88721847534191</v>
      </c>
    </row>
    <row r="168" spans="1:120" x14ac:dyDescent="0.25">
      <c r="A168" s="1">
        <v>45490</v>
      </c>
      <c r="B168">
        <v>35.710029602050781</v>
      </c>
      <c r="C168">
        <v>48.430000305175781</v>
      </c>
      <c r="D168">
        <v>40.452308654785163</v>
      </c>
      <c r="E168">
        <v>37.156436920166023</v>
      </c>
      <c r="F168">
        <v>57.077964782714837</v>
      </c>
      <c r="G168">
        <v>15.579999923706049</v>
      </c>
      <c r="H168">
        <v>44.540023803710938</v>
      </c>
      <c r="I168">
        <v>27.430000305175781</v>
      </c>
      <c r="J168">
        <v>21.891292572021481</v>
      </c>
      <c r="K168">
        <v>407.85049438476563</v>
      </c>
      <c r="L168">
        <v>69.210037231445313</v>
      </c>
      <c r="M168">
        <v>35.207855224609382</v>
      </c>
      <c r="N168">
        <v>26.822610855102539</v>
      </c>
      <c r="O168">
        <v>37.993949890136719</v>
      </c>
      <c r="P168">
        <v>55.599720001220703</v>
      </c>
      <c r="Q168">
        <v>227.22999572753909</v>
      </c>
      <c r="R168">
        <v>119.25099182128911</v>
      </c>
      <c r="S168">
        <v>123.3937454223633</v>
      </c>
      <c r="T168">
        <v>146.10218811035159</v>
      </c>
      <c r="U168">
        <v>30.735589981079102</v>
      </c>
      <c r="V168">
        <v>92.85292816162108</v>
      </c>
      <c r="W168">
        <v>86.319999694824219</v>
      </c>
      <c r="X168">
        <v>54.754295349121087</v>
      </c>
      <c r="Y168">
        <v>56.521209716796882</v>
      </c>
      <c r="Z168">
        <v>60.856918334960938</v>
      </c>
      <c r="AA168">
        <v>119.13747406005859</v>
      </c>
      <c r="AB168">
        <v>91.008209228515625</v>
      </c>
      <c r="AC168">
        <v>114.70916748046881</v>
      </c>
      <c r="AD168">
        <v>41.599567413330078</v>
      </c>
      <c r="AE168">
        <v>112.2447204589844</v>
      </c>
      <c r="AF168">
        <v>188.17915344238281</v>
      </c>
      <c r="AG168">
        <v>93.04091644287108</v>
      </c>
      <c r="AH168">
        <v>180.87126159667969</v>
      </c>
      <c r="AI168">
        <v>365.85174560546881</v>
      </c>
      <c r="AJ168">
        <v>220.83851623535159</v>
      </c>
      <c r="AK168">
        <v>167.15553283691409</v>
      </c>
      <c r="AL168">
        <v>283.07415771484381</v>
      </c>
      <c r="AM168">
        <v>66.9918212890625</v>
      </c>
      <c r="AN168">
        <v>19.610000610351559</v>
      </c>
      <c r="AO168">
        <v>57.998767852783203</v>
      </c>
      <c r="AP168">
        <v>107.3560028076172</v>
      </c>
      <c r="AQ168">
        <v>56.227092742919922</v>
      </c>
      <c r="AR168">
        <v>52.318084716796882</v>
      </c>
      <c r="AS168">
        <v>55.982414245605469</v>
      </c>
      <c r="AT168">
        <v>314.87991333007813</v>
      </c>
      <c r="AU168">
        <v>122.17901611328119</v>
      </c>
      <c r="AV168">
        <v>192.73033142089841</v>
      </c>
      <c r="AW168">
        <v>83.611061096191406</v>
      </c>
      <c r="AX168">
        <v>268.61575317382813</v>
      </c>
      <c r="AY168">
        <v>326.9058837890625</v>
      </c>
      <c r="AZ168">
        <v>14.19955539703369</v>
      </c>
      <c r="BA168">
        <v>69.510002136230469</v>
      </c>
      <c r="BB168">
        <v>45.47686767578125</v>
      </c>
      <c r="BC168">
        <v>46.617172241210938</v>
      </c>
      <c r="BD168">
        <v>22.73726844787598</v>
      </c>
      <c r="BE168">
        <v>45.837200164794922</v>
      </c>
      <c r="BF168">
        <v>68.47576904296875</v>
      </c>
      <c r="BG168">
        <v>41.639278411865227</v>
      </c>
      <c r="BH168">
        <v>84.697616577148438</v>
      </c>
      <c r="BI168">
        <v>40.990001678466797</v>
      </c>
      <c r="BJ168">
        <v>105.5817413330078</v>
      </c>
      <c r="BK168">
        <v>61.251518249511719</v>
      </c>
      <c r="BL168">
        <v>62.568439483642578</v>
      </c>
      <c r="BM168">
        <v>33.292465209960938</v>
      </c>
      <c r="BN168">
        <v>32.478225708007813</v>
      </c>
      <c r="BO168">
        <v>480.31939697265619</v>
      </c>
      <c r="BP168">
        <v>89.88153076171875</v>
      </c>
      <c r="BQ168">
        <v>172.18022155761719</v>
      </c>
      <c r="BR168">
        <v>56.891487121582031</v>
      </c>
      <c r="BS168">
        <v>169.74235534667969</v>
      </c>
      <c r="BT168">
        <v>79.851219177246094</v>
      </c>
      <c r="BU168">
        <v>34.864395141601563</v>
      </c>
      <c r="BV168">
        <v>95.269996643066406</v>
      </c>
      <c r="BW168">
        <v>67.166801452636719</v>
      </c>
      <c r="BX168">
        <v>253.09822082519531</v>
      </c>
      <c r="BY168">
        <v>42.099998474121087</v>
      </c>
      <c r="BZ168">
        <v>87.257896423339844</v>
      </c>
      <c r="CA168">
        <v>66.7490234375</v>
      </c>
      <c r="CB168">
        <v>553.37451171875</v>
      </c>
      <c r="CC168">
        <v>42.032199859619141</v>
      </c>
      <c r="CD168">
        <v>91.660583496093764</v>
      </c>
      <c r="CE168">
        <v>28.3326301574707</v>
      </c>
      <c r="CF168">
        <v>86.007247924804688</v>
      </c>
      <c r="CG168">
        <v>80.620002746582031</v>
      </c>
      <c r="CH168">
        <v>27.37461090087891</v>
      </c>
      <c r="CI168">
        <v>75.387939453125</v>
      </c>
      <c r="CJ168">
        <v>88.137802124023438</v>
      </c>
      <c r="CK168">
        <v>122.5245895385742</v>
      </c>
      <c r="CL168">
        <v>111.9149932861328</v>
      </c>
      <c r="CM168">
        <v>89.158149719238281</v>
      </c>
      <c r="CN168">
        <v>90.947647094726563</v>
      </c>
      <c r="CO168">
        <v>85.060035705566406</v>
      </c>
      <c r="CP168">
        <v>91.687286376953125</v>
      </c>
      <c r="CQ168">
        <v>43.476238250732422</v>
      </c>
      <c r="CR168">
        <v>125.508903503418</v>
      </c>
      <c r="CS168">
        <v>223.59135437011719</v>
      </c>
      <c r="CT168">
        <v>77.73394775390625</v>
      </c>
      <c r="CU168">
        <v>40.183170318603523</v>
      </c>
      <c r="CV168">
        <v>69.065910339355469</v>
      </c>
      <c r="CW168">
        <v>149.3045959472656</v>
      </c>
      <c r="CX168">
        <v>190.69439697265619</v>
      </c>
      <c r="CY168">
        <v>63.694908142089837</v>
      </c>
      <c r="CZ168">
        <v>146.32225036621091</v>
      </c>
      <c r="DA168">
        <v>77.600471496582031</v>
      </c>
      <c r="DB168">
        <v>17996.919921875</v>
      </c>
      <c r="DC168">
        <v>14.47999954223633</v>
      </c>
      <c r="DD168">
        <v>0.49442733023750479</v>
      </c>
      <c r="DE168">
        <v>0.76389238521741132</v>
      </c>
      <c r="DF168">
        <v>2.0227190454461055</v>
      </c>
      <c r="DG168">
        <v>1.6934776427115108</v>
      </c>
      <c r="DH168">
        <v>1.3072535286608828</v>
      </c>
      <c r="DI168">
        <v>8.7517583986213843E-2</v>
      </c>
      <c r="DJ168">
        <v>2.4531675346833715</v>
      </c>
      <c r="DK168">
        <v>2.8763669005718469</v>
      </c>
      <c r="DL168">
        <v>0.39907605348399516</v>
      </c>
      <c r="DM168">
        <v>2.5772012522848415</v>
      </c>
      <c r="DN168">
        <v>0.12071469797528764</v>
      </c>
      <c r="DO168">
        <v>296.10445404052734</v>
      </c>
      <c r="DP168">
        <v>674.21854019165039</v>
      </c>
    </row>
    <row r="169" spans="1:120" x14ac:dyDescent="0.25">
      <c r="A169" s="1">
        <v>45489</v>
      </c>
      <c r="B169">
        <v>36.939685821533203</v>
      </c>
      <c r="C169">
        <v>49.400001525878913</v>
      </c>
      <c r="D169">
        <v>40.841274261474609</v>
      </c>
      <c r="E169">
        <v>38.1297607421875</v>
      </c>
      <c r="F169">
        <v>58.346145629882813</v>
      </c>
      <c r="G169">
        <v>15.97000026702881</v>
      </c>
      <c r="H169">
        <v>45.950702667236328</v>
      </c>
      <c r="I169">
        <v>27.75</v>
      </c>
      <c r="J169">
        <v>21.891292572021481</v>
      </c>
      <c r="K169">
        <v>405.60299682617188</v>
      </c>
      <c r="L169">
        <v>70.1658935546875</v>
      </c>
      <c r="M169">
        <v>35.225776672363281</v>
      </c>
      <c r="N169">
        <v>26.871932983398441</v>
      </c>
      <c r="O169">
        <v>38.824203491210938</v>
      </c>
      <c r="P169">
        <v>55.747119903564453</v>
      </c>
      <c r="Q169">
        <v>228.28999328613281</v>
      </c>
      <c r="R169">
        <v>122.6268692016602</v>
      </c>
      <c r="S169">
        <v>123.69203948974609</v>
      </c>
      <c r="T169">
        <v>147.65931701660159</v>
      </c>
      <c r="U169">
        <v>31.347930908203121</v>
      </c>
      <c r="V169">
        <v>92.774864196777344</v>
      </c>
      <c r="W169">
        <v>88.239997863769531</v>
      </c>
      <c r="X169">
        <v>54.754295349121087</v>
      </c>
      <c r="Y169">
        <v>56.401592254638672</v>
      </c>
      <c r="Z169">
        <v>61.759750366210938</v>
      </c>
      <c r="AA169">
        <v>119.7903289794922</v>
      </c>
      <c r="AB169">
        <v>93.108474731445327</v>
      </c>
      <c r="AC169">
        <v>115.2418212890625</v>
      </c>
      <c r="AD169">
        <v>42.54864501953125</v>
      </c>
      <c r="AE169">
        <v>114.6698532104492</v>
      </c>
      <c r="AF169">
        <v>187.1705017089844</v>
      </c>
      <c r="AG169">
        <v>95.773300170898438</v>
      </c>
      <c r="AH169">
        <v>180.47547912597659</v>
      </c>
      <c r="AI169">
        <v>376.51498413085938</v>
      </c>
      <c r="AJ169">
        <v>223.173583984375</v>
      </c>
      <c r="AK169">
        <v>167.22483825683591</v>
      </c>
      <c r="AL169">
        <v>288.23648071289063</v>
      </c>
      <c r="AM169">
        <v>68.523635864257813</v>
      </c>
      <c r="AN169">
        <v>19.889999389648441</v>
      </c>
      <c r="AO169">
        <v>57.672931671142578</v>
      </c>
      <c r="AP169">
        <v>105.6228561401367</v>
      </c>
      <c r="AQ169">
        <v>55.388767242431641</v>
      </c>
      <c r="AR169">
        <v>52.000705718994141</v>
      </c>
      <c r="AS169">
        <v>55.311489105224609</v>
      </c>
      <c r="AT169">
        <v>323.94662475585938</v>
      </c>
      <c r="AU169">
        <v>121.842903137207</v>
      </c>
      <c r="AV169">
        <v>200.2478332519531</v>
      </c>
      <c r="AW169">
        <v>85.186012268066406</v>
      </c>
      <c r="AX169">
        <v>272.7923583984375</v>
      </c>
      <c r="AY169">
        <v>328.21835327148438</v>
      </c>
      <c r="AZ169">
        <v>14.55627918243408</v>
      </c>
      <c r="BA169">
        <v>70.220001220703125</v>
      </c>
      <c r="BB169">
        <v>45.337734222412109</v>
      </c>
      <c r="BC169">
        <v>48.355579376220703</v>
      </c>
      <c r="BD169">
        <v>23.654251098632809</v>
      </c>
      <c r="BE169">
        <v>46.706581115722663</v>
      </c>
      <c r="BF169">
        <v>69.104438781738281</v>
      </c>
      <c r="BG169">
        <v>42.078422546386719</v>
      </c>
      <c r="BH169">
        <v>84.269744873046875</v>
      </c>
      <c r="BI169">
        <v>42.049999237060547</v>
      </c>
      <c r="BJ169">
        <v>106.9962844848633</v>
      </c>
      <c r="BK169">
        <v>66.678108215332031</v>
      </c>
      <c r="BL169">
        <v>63.055957794189453</v>
      </c>
      <c r="BM169">
        <v>33.282608032226563</v>
      </c>
      <c r="BN169">
        <v>32.773216247558587</v>
      </c>
      <c r="BO169">
        <v>494.84555053710938</v>
      </c>
      <c r="BP169">
        <v>91.653678894042955</v>
      </c>
      <c r="BQ169">
        <v>175.0230712890625</v>
      </c>
      <c r="BR169">
        <v>58.333663940429688</v>
      </c>
      <c r="BS169">
        <v>170.43719482421881</v>
      </c>
      <c r="BT169">
        <v>79.84149169921875</v>
      </c>
      <c r="BU169">
        <v>35.685195922851563</v>
      </c>
      <c r="BV169">
        <v>97.059997558593764</v>
      </c>
      <c r="BW169">
        <v>68.055404663085938</v>
      </c>
      <c r="BX169">
        <v>272.502197265625</v>
      </c>
      <c r="BY169">
        <v>42.830001831054688</v>
      </c>
      <c r="BZ169">
        <v>90.059486389160156</v>
      </c>
      <c r="CA169">
        <v>66.155967712402344</v>
      </c>
      <c r="CB169">
        <v>561.24371337890625</v>
      </c>
      <c r="CC169">
        <v>43.256149291992188</v>
      </c>
      <c r="CD169">
        <v>91.64111328125</v>
      </c>
      <c r="CE169">
        <v>29.647031784057621</v>
      </c>
      <c r="CF169">
        <v>85.838783264160156</v>
      </c>
      <c r="CG169">
        <v>79.05999755859375</v>
      </c>
      <c r="CH169">
        <v>27.498996734619141</v>
      </c>
      <c r="CI169">
        <v>75.300926208496094</v>
      </c>
      <c r="CJ169">
        <v>87.538688659667969</v>
      </c>
      <c r="CK169">
        <v>122.09083557128911</v>
      </c>
      <c r="CL169">
        <v>114.68743896484381</v>
      </c>
      <c r="CM169">
        <v>88.968215942382813</v>
      </c>
      <c r="CN169">
        <v>91.135818481445327</v>
      </c>
      <c r="CO169">
        <v>86.362686157226563</v>
      </c>
      <c r="CP169">
        <v>90.782409667968764</v>
      </c>
      <c r="CQ169">
        <v>43.148830413818359</v>
      </c>
      <c r="CR169">
        <v>127.1354141235352</v>
      </c>
      <c r="CS169">
        <v>232.64024353027341</v>
      </c>
      <c r="CT169">
        <v>76.746726989746094</v>
      </c>
      <c r="CU169">
        <v>39.829479217529297</v>
      </c>
      <c r="CV169">
        <v>69.026504516601563</v>
      </c>
      <c r="CW169">
        <v>148.63018798828119</v>
      </c>
      <c r="CX169">
        <v>193.93156433105469</v>
      </c>
      <c r="CY169">
        <v>65.031028747558594</v>
      </c>
      <c r="CZ169">
        <v>146.43083190917969</v>
      </c>
      <c r="DA169">
        <v>78.453117370605469</v>
      </c>
      <c r="DB169">
        <v>18509.33984375</v>
      </c>
      <c r="DC169">
        <v>13.189999580383301</v>
      </c>
      <c r="DD169">
        <v>0.51169013971981681</v>
      </c>
      <c r="DE169">
        <v>0.77726203379394043</v>
      </c>
      <c r="DF169">
        <v>2.0862390057324194</v>
      </c>
      <c r="DG169">
        <v>1.7236463417605246</v>
      </c>
      <c r="DH169">
        <v>1.3613206714876092</v>
      </c>
      <c r="DI169">
        <v>8.8018805998683919E-2</v>
      </c>
      <c r="DJ169">
        <v>2.5269033864723029</v>
      </c>
      <c r="DK169">
        <v>3.0312725070523956</v>
      </c>
      <c r="DL169">
        <v>0.39764112927124456</v>
      </c>
      <c r="DM169">
        <v>2.6587237862435358</v>
      </c>
      <c r="DN169">
        <v>0.12155591929611589</v>
      </c>
      <c r="DO169">
        <v>294.40341949462885</v>
      </c>
      <c r="DP169">
        <v>687.99187088012695</v>
      </c>
    </row>
    <row r="170" spans="1:120" x14ac:dyDescent="0.25">
      <c r="A170" s="1">
        <v>45488</v>
      </c>
      <c r="B170">
        <v>36.829715728759773</v>
      </c>
      <c r="C170">
        <v>47.700000762939453</v>
      </c>
      <c r="D170">
        <v>40.267551422119141</v>
      </c>
      <c r="E170">
        <v>36.967441558837891</v>
      </c>
      <c r="F170">
        <v>58.086513519287109</v>
      </c>
      <c r="G170">
        <v>15.35000038146973</v>
      </c>
      <c r="H170">
        <v>46.453811645507813</v>
      </c>
      <c r="I170">
        <v>28.020000457763668</v>
      </c>
      <c r="J170">
        <v>21.948251724243161</v>
      </c>
      <c r="K170">
        <v>398.375244140625</v>
      </c>
      <c r="L170">
        <v>70.046409606933594</v>
      </c>
      <c r="M170">
        <v>34.471248626708977</v>
      </c>
      <c r="N170">
        <v>26.871932983398441</v>
      </c>
      <c r="O170">
        <v>37.509635925292969</v>
      </c>
      <c r="P170">
        <v>55.334396362304688</v>
      </c>
      <c r="Q170">
        <v>223.83000183105469</v>
      </c>
      <c r="R170">
        <v>120.90407562255859</v>
      </c>
      <c r="S170">
        <v>123.31419372558589</v>
      </c>
      <c r="T170">
        <v>144.8844299316406</v>
      </c>
      <c r="U170">
        <v>30.735589981079102</v>
      </c>
      <c r="V170">
        <v>92.365013122558594</v>
      </c>
      <c r="W170">
        <v>87.949996948242188</v>
      </c>
      <c r="X170">
        <v>52.496078491210938</v>
      </c>
      <c r="Y170">
        <v>55.634017944335938</v>
      </c>
      <c r="Z170">
        <v>60.311252593994141</v>
      </c>
      <c r="AA170">
        <v>116.8326721191406</v>
      </c>
      <c r="AB170">
        <v>90.819076538085938</v>
      </c>
      <c r="AC170">
        <v>111.27646636962891</v>
      </c>
      <c r="AD170">
        <v>41.849323272705078</v>
      </c>
      <c r="AE170">
        <v>108.26271820068359</v>
      </c>
      <c r="AF170">
        <v>184.4412841796875</v>
      </c>
      <c r="AG170">
        <v>95.773300170898438</v>
      </c>
      <c r="AH170">
        <v>177.42779541015619</v>
      </c>
      <c r="AI170">
        <v>377.02371215820313</v>
      </c>
      <c r="AJ170">
        <v>215.8106384277344</v>
      </c>
      <c r="AK170">
        <v>161.22564697265619</v>
      </c>
      <c r="AL170">
        <v>279.71212768554688</v>
      </c>
      <c r="AM170">
        <v>66.325393676757813</v>
      </c>
      <c r="AN170">
        <v>19.239999771118161</v>
      </c>
      <c r="AO170">
        <v>56.004257202148438</v>
      </c>
      <c r="AP170">
        <v>104.7414245605469</v>
      </c>
      <c r="AQ170">
        <v>53.041450500488281</v>
      </c>
      <c r="AR170">
        <v>51.405620574951172</v>
      </c>
      <c r="AS170">
        <v>52.894203186035163</v>
      </c>
      <c r="AT170">
        <v>324.57501220703119</v>
      </c>
      <c r="AU170">
        <v>120.2809371948242</v>
      </c>
      <c r="AV170">
        <v>199.19378662109381</v>
      </c>
      <c r="AW170">
        <v>84.264808654785156</v>
      </c>
      <c r="AX170">
        <v>272.02664184570313</v>
      </c>
      <c r="AY170">
        <v>322.44927978515619</v>
      </c>
      <c r="AZ170">
        <v>14.27882766723633</v>
      </c>
      <c r="BA170">
        <v>68.389999389648438</v>
      </c>
      <c r="BB170">
        <v>44.681816101074219</v>
      </c>
      <c r="BC170">
        <v>48.585662841796882</v>
      </c>
      <c r="BD170">
        <v>22.658388137817379</v>
      </c>
      <c r="BE170">
        <v>45.817214965820313</v>
      </c>
      <c r="BF170">
        <v>67.02880859375</v>
      </c>
      <c r="BG170">
        <v>41.339855194091797</v>
      </c>
      <c r="BH170">
        <v>83.433914184570313</v>
      </c>
      <c r="BI170">
        <v>41.799999237060547</v>
      </c>
      <c r="BJ170">
        <v>104.49594879150391</v>
      </c>
      <c r="BK170">
        <v>66.198410034179688</v>
      </c>
      <c r="BL170">
        <v>62.246677398681641</v>
      </c>
      <c r="BM170">
        <v>33.144546508789063</v>
      </c>
      <c r="BN170">
        <v>32.252063751220703</v>
      </c>
      <c r="BO170">
        <v>494.6561279296875</v>
      </c>
      <c r="BP170">
        <v>90.717826843261719</v>
      </c>
      <c r="BQ170">
        <v>173.9296569824219</v>
      </c>
      <c r="BR170">
        <v>57.35894775390625</v>
      </c>
      <c r="BS170">
        <v>167.46934509277341</v>
      </c>
      <c r="BT170">
        <v>79.812278747558594</v>
      </c>
      <c r="BU170">
        <v>34.610336303710938</v>
      </c>
      <c r="BV170">
        <v>96.330001831054673</v>
      </c>
      <c r="BW170">
        <v>67.446907043457031</v>
      </c>
      <c r="BX170">
        <v>272.62167358398438</v>
      </c>
      <c r="BY170">
        <v>43.009998321533203</v>
      </c>
      <c r="BZ170">
        <v>88.324691772460938</v>
      </c>
      <c r="CA170">
        <v>65.454170227050781</v>
      </c>
      <c r="CB170">
        <v>557.93505859375</v>
      </c>
      <c r="CC170">
        <v>41.683921813964837</v>
      </c>
      <c r="CD170">
        <v>90.366302490234375</v>
      </c>
      <c r="CE170">
        <v>30.02674674987793</v>
      </c>
      <c r="CF170">
        <v>85.006362915039063</v>
      </c>
      <c r="CG170">
        <v>80.120002746582031</v>
      </c>
      <c r="CH170">
        <v>27.498996734619141</v>
      </c>
      <c r="CI170">
        <v>74.566184997558594</v>
      </c>
      <c r="CJ170">
        <v>86.477981567382813</v>
      </c>
      <c r="CK170">
        <v>120.3065490722656</v>
      </c>
      <c r="CL170">
        <v>108.44444274902339</v>
      </c>
      <c r="CM170">
        <v>86.399131774902344</v>
      </c>
      <c r="CN170">
        <v>89.402633666992188</v>
      </c>
      <c r="CO170">
        <v>86.133979797363281</v>
      </c>
      <c r="CP170">
        <v>90.379142761230483</v>
      </c>
      <c r="CQ170">
        <v>42.662670135498047</v>
      </c>
      <c r="CR170">
        <v>124.04107666015619</v>
      </c>
      <c r="CS170">
        <v>233.4175720214844</v>
      </c>
      <c r="CT170">
        <v>76.016189575195313</v>
      </c>
      <c r="CU170">
        <v>39.456142425537109</v>
      </c>
      <c r="CV170">
        <v>68.494544982910156</v>
      </c>
      <c r="CW170">
        <v>146.53752136230469</v>
      </c>
      <c r="CX170">
        <v>190.5151062011719</v>
      </c>
      <c r="CY170">
        <v>64.113693237304688</v>
      </c>
      <c r="CZ170">
        <v>146.2432861328125</v>
      </c>
      <c r="DA170">
        <v>75.76629638671875</v>
      </c>
      <c r="DB170">
        <v>18472.5703125</v>
      </c>
      <c r="DC170">
        <v>13.11999988555908</v>
      </c>
      <c r="DD170">
        <v>0.51926172926443948</v>
      </c>
      <c r="DE170">
        <v>0.77734314289647344</v>
      </c>
      <c r="DF170">
        <v>2.1249416490051356</v>
      </c>
      <c r="DG170">
        <v>1.7349108714259707</v>
      </c>
      <c r="DH170">
        <v>1.3494127488909526</v>
      </c>
      <c r="DI170">
        <v>8.5493822315387644E-2</v>
      </c>
      <c r="DJ170">
        <v>2.5062438312922026</v>
      </c>
      <c r="DK170">
        <v>3.0706297346118281</v>
      </c>
      <c r="DL170">
        <v>0.38680243355145189</v>
      </c>
      <c r="DM170">
        <v>2.698474253499564</v>
      </c>
      <c r="DN170">
        <v>0.12518429267097522</v>
      </c>
      <c r="DO170">
        <v>291.04825592041016</v>
      </c>
      <c r="DP170">
        <v>680.03905868530273</v>
      </c>
    </row>
    <row r="171" spans="1:120" x14ac:dyDescent="0.25">
      <c r="A171" s="1">
        <v>45485</v>
      </c>
      <c r="B171">
        <v>36.769733428955078</v>
      </c>
      <c r="C171">
        <v>46.790000915527337</v>
      </c>
      <c r="D171">
        <v>40.627346038818359</v>
      </c>
      <c r="E171">
        <v>34.888496398925781</v>
      </c>
      <c r="F171">
        <v>57.597221374511719</v>
      </c>
      <c r="G171">
        <v>15.045000076293951</v>
      </c>
      <c r="H171">
        <v>47.321922302246087</v>
      </c>
      <c r="I171">
        <v>28.329999923706051</v>
      </c>
      <c r="J171">
        <v>22.109636306762699</v>
      </c>
      <c r="K171">
        <v>396.35546875</v>
      </c>
      <c r="L171">
        <v>70.3948974609375</v>
      </c>
      <c r="M171">
        <v>34.282119750976563</v>
      </c>
      <c r="N171">
        <v>26.487203598022461</v>
      </c>
      <c r="O171">
        <v>37.727081298828118</v>
      </c>
      <c r="P171">
        <v>56.071403503417969</v>
      </c>
      <c r="Q171">
        <v>223.11000061035159</v>
      </c>
      <c r="R171">
        <v>122.2683639526367</v>
      </c>
      <c r="S171">
        <v>121.0670547485352</v>
      </c>
      <c r="T171">
        <v>144.76463317871091</v>
      </c>
      <c r="U171">
        <v>31.545461654663089</v>
      </c>
      <c r="V171">
        <v>92.657752990722656</v>
      </c>
      <c r="W171">
        <v>87.319999694824219</v>
      </c>
      <c r="X171">
        <v>52.764678955078118</v>
      </c>
      <c r="Y171">
        <v>56.281963348388672</v>
      </c>
      <c r="Z171">
        <v>59.944164276123047</v>
      </c>
      <c r="AA171">
        <v>116.03143310546881</v>
      </c>
      <c r="AB171">
        <v>90.410980224609375</v>
      </c>
      <c r="AC171">
        <v>109.7771301269531</v>
      </c>
      <c r="AD171">
        <v>41.739429473876953</v>
      </c>
      <c r="AE171">
        <v>108.3625106811523</v>
      </c>
      <c r="AF171">
        <v>183.95672607421881</v>
      </c>
      <c r="AG171">
        <v>95.494087219238281</v>
      </c>
      <c r="AH171">
        <v>176.7945251464844</v>
      </c>
      <c r="AI171">
        <v>375.88656616210938</v>
      </c>
      <c r="AJ171">
        <v>211.78636169433591</v>
      </c>
      <c r="AK171">
        <v>158.35475158691409</v>
      </c>
      <c r="AL171">
        <v>274.4105224609375</v>
      </c>
      <c r="AM171">
        <v>65.350601196289063</v>
      </c>
      <c r="AN171">
        <v>19.260000228881839</v>
      </c>
      <c r="AO171">
        <v>55.036624908447273</v>
      </c>
      <c r="AP171">
        <v>103.26576995849609</v>
      </c>
      <c r="AQ171">
        <v>51.354934692382813</v>
      </c>
      <c r="AR171">
        <v>50.929546356201172</v>
      </c>
      <c r="AS171">
        <v>51.394500732421882</v>
      </c>
      <c r="AT171">
        <v>323.33819580078119</v>
      </c>
      <c r="AU171">
        <v>119.7372207641602</v>
      </c>
      <c r="AV171">
        <v>198.2093505859375</v>
      </c>
      <c r="AW171">
        <v>84.670928955078125</v>
      </c>
      <c r="AX171">
        <v>271.13165283203119</v>
      </c>
      <c r="AY171">
        <v>310.83285522460938</v>
      </c>
      <c r="AZ171">
        <v>14.675188064575201</v>
      </c>
      <c r="BA171">
        <v>68.239997863769531</v>
      </c>
      <c r="BB171">
        <v>45.01971435546875</v>
      </c>
      <c r="BC171">
        <v>48.506237030029297</v>
      </c>
      <c r="BD171">
        <v>23.052789688110352</v>
      </c>
      <c r="BE171">
        <v>45.717288970947273</v>
      </c>
      <c r="BF171">
        <v>66.9888916015625</v>
      </c>
      <c r="BG171">
        <v>41.679195404052727</v>
      </c>
      <c r="BH171">
        <v>83.613014221191406</v>
      </c>
      <c r="BI171">
        <v>41.709999084472663</v>
      </c>
      <c r="BJ171">
        <v>104.0277557373047</v>
      </c>
      <c r="BK171">
        <v>65.438880920410156</v>
      </c>
      <c r="BL171">
        <v>62.324676513671882</v>
      </c>
      <c r="BM171">
        <v>32.602165222167969</v>
      </c>
      <c r="BN171">
        <v>31.317937850952148</v>
      </c>
      <c r="BO171">
        <v>493.33013916015619</v>
      </c>
      <c r="BP171">
        <v>90.538619995117202</v>
      </c>
      <c r="BQ171">
        <v>173.27362060546881</v>
      </c>
      <c r="BR171">
        <v>57.518089294433587</v>
      </c>
      <c r="BS171">
        <v>167.28074645996091</v>
      </c>
      <c r="BT171">
        <v>79.812278747558594</v>
      </c>
      <c r="BU171">
        <v>34.864395141601563</v>
      </c>
      <c r="BV171">
        <v>96.199996948242202</v>
      </c>
      <c r="BW171">
        <v>66.819084167480469</v>
      </c>
      <c r="BX171">
        <v>273.23895263671881</v>
      </c>
      <c r="BY171">
        <v>43.409999847412109</v>
      </c>
      <c r="BZ171">
        <v>88.155204772949219</v>
      </c>
      <c r="CA171">
        <v>65.582664489746094</v>
      </c>
      <c r="CB171">
        <v>556.4049072265625</v>
      </c>
      <c r="CC171">
        <v>44.281082153320313</v>
      </c>
      <c r="CD171">
        <v>91.417297363281236</v>
      </c>
      <c r="CE171">
        <v>30.357780456542969</v>
      </c>
      <c r="CF171">
        <v>84.887451171875</v>
      </c>
      <c r="CG171">
        <v>80.25</v>
      </c>
      <c r="CH171">
        <v>27.451156616210941</v>
      </c>
      <c r="CI171">
        <v>75.262260437011719</v>
      </c>
      <c r="CJ171">
        <v>85.898506164550781</v>
      </c>
      <c r="CK171">
        <v>119.754508972168</v>
      </c>
      <c r="CL171">
        <v>108.2649383544922</v>
      </c>
      <c r="CM171">
        <v>86.769004821777344</v>
      </c>
      <c r="CN171">
        <v>89.630424499511719</v>
      </c>
      <c r="CO171">
        <v>85.825714111328125</v>
      </c>
      <c r="CP171">
        <v>89.031669616699219</v>
      </c>
      <c r="CQ171">
        <v>42.047534942626953</v>
      </c>
      <c r="CR171">
        <v>123.1584014892578</v>
      </c>
      <c r="CS171">
        <v>232.9990234375</v>
      </c>
      <c r="CT171">
        <v>76.460433959960938</v>
      </c>
      <c r="CU171">
        <v>39.289119720458977</v>
      </c>
      <c r="CV171">
        <v>70.198783874511719</v>
      </c>
      <c r="CW171">
        <v>147.0532531738281</v>
      </c>
      <c r="CX171">
        <v>190.73423767089841</v>
      </c>
      <c r="CY171">
        <v>63.425689697265618</v>
      </c>
      <c r="CZ171">
        <v>144.10151672363281</v>
      </c>
      <c r="DA171">
        <v>76.450401306152344</v>
      </c>
      <c r="DB171">
        <v>18398.44921875</v>
      </c>
      <c r="DC171">
        <v>12.460000038146971</v>
      </c>
      <c r="DD171">
        <v>0.51911169141328617</v>
      </c>
      <c r="DE171">
        <v>0.77919385984338163</v>
      </c>
      <c r="DF171">
        <v>2.1261210767169731</v>
      </c>
      <c r="DG171">
        <v>1.7328846764053392</v>
      </c>
      <c r="DH171">
        <v>1.3441845563736186</v>
      </c>
      <c r="DI171">
        <v>8.4093436825989243E-2</v>
      </c>
      <c r="DJ171">
        <v>2.4945481969246708</v>
      </c>
      <c r="DK171">
        <v>3.0473149493175993</v>
      </c>
      <c r="DL171">
        <v>0.38063352595145</v>
      </c>
      <c r="DM171">
        <v>2.7003983701746561</v>
      </c>
      <c r="DN171">
        <v>0.12697772330332568</v>
      </c>
      <c r="DO171">
        <v>293.71247100830078</v>
      </c>
      <c r="DP171">
        <v>678.56962203979492</v>
      </c>
    </row>
    <row r="172" spans="1:120" x14ac:dyDescent="0.25">
      <c r="A172" s="1">
        <v>45484</v>
      </c>
      <c r="B172">
        <v>36.499805450439453</v>
      </c>
      <c r="C172">
        <v>45.709999084472663</v>
      </c>
      <c r="D172">
        <v>39.654933929443359</v>
      </c>
      <c r="E172">
        <v>33.952972412109382</v>
      </c>
      <c r="F172">
        <v>56.998081207275391</v>
      </c>
      <c r="G172">
        <v>14.64999961853027</v>
      </c>
      <c r="H172">
        <v>46.631381988525391</v>
      </c>
      <c r="I172">
        <v>27.969999313354489</v>
      </c>
      <c r="J172">
        <v>22.195074081420898</v>
      </c>
      <c r="K172">
        <v>393.69210815429688</v>
      </c>
      <c r="L172">
        <v>69.41912841796875</v>
      </c>
      <c r="M172">
        <v>34.089008331298828</v>
      </c>
      <c r="N172">
        <v>26.42801475524902</v>
      </c>
      <c r="O172">
        <v>37.648014068603523</v>
      </c>
      <c r="P172">
        <v>55.560413360595703</v>
      </c>
      <c r="Q172">
        <v>223.25</v>
      </c>
      <c r="R172">
        <v>121.1331100463867</v>
      </c>
      <c r="S172">
        <v>120.72898864746089</v>
      </c>
      <c r="T172">
        <v>143.58680725097659</v>
      </c>
      <c r="U172">
        <v>30.57756423950195</v>
      </c>
      <c r="V172">
        <v>92.462600708007798</v>
      </c>
      <c r="W172">
        <v>86.419998168945313</v>
      </c>
      <c r="X172">
        <v>52.197635650634773</v>
      </c>
      <c r="Y172">
        <v>56.002849578857422</v>
      </c>
      <c r="Z172">
        <v>59.338970184326172</v>
      </c>
      <c r="AA172">
        <v>115.1114883422852</v>
      </c>
      <c r="AB172">
        <v>89.52508544921875</v>
      </c>
      <c r="AC172">
        <v>108.73154449462891</v>
      </c>
      <c r="AD172">
        <v>41.050102233886719</v>
      </c>
      <c r="AE172">
        <v>106.346549987793</v>
      </c>
      <c r="AF172">
        <v>182.8591003417969</v>
      </c>
      <c r="AG172">
        <v>94.925666809082045</v>
      </c>
      <c r="AH172">
        <v>175.67637634277341</v>
      </c>
      <c r="AI172">
        <v>373.71200561523438</v>
      </c>
      <c r="AJ172">
        <v>209.34197998046881</v>
      </c>
      <c r="AK172">
        <v>156.9093933105469</v>
      </c>
      <c r="AL172">
        <v>271.01870727539063</v>
      </c>
      <c r="AM172">
        <v>65.151664733886719</v>
      </c>
      <c r="AN172">
        <v>19.20000076293945</v>
      </c>
      <c r="AO172">
        <v>55.135360717773438</v>
      </c>
      <c r="AP172">
        <v>102.5725173950195</v>
      </c>
      <c r="AQ172">
        <v>51.256309509277337</v>
      </c>
      <c r="AR172">
        <v>50.463397979736328</v>
      </c>
      <c r="AS172">
        <v>51.276100158691413</v>
      </c>
      <c r="AT172">
        <v>321.75222778320313</v>
      </c>
      <c r="AU172">
        <v>119.0847473144531</v>
      </c>
      <c r="AV172">
        <v>197.6226806640625</v>
      </c>
      <c r="AW172">
        <v>84.245002746582031</v>
      </c>
      <c r="AX172">
        <v>269.659912109375</v>
      </c>
      <c r="AY172">
        <v>308.7760009765625</v>
      </c>
      <c r="AZ172">
        <v>14.25901031494141</v>
      </c>
      <c r="BA172">
        <v>67.910003662109375</v>
      </c>
      <c r="BB172">
        <v>45.089279174804688</v>
      </c>
      <c r="BC172">
        <v>48.15576171875</v>
      </c>
      <c r="BD172">
        <v>22.086503982543949</v>
      </c>
      <c r="BE172">
        <v>45.237632751464837</v>
      </c>
      <c r="BF172">
        <v>66.100761413574219</v>
      </c>
      <c r="BG172">
        <v>41.299934387207031</v>
      </c>
      <c r="BH172">
        <v>83.553314208984375</v>
      </c>
      <c r="BI172">
        <v>41.599998474121087</v>
      </c>
      <c r="BJ172">
        <v>103.94805908203119</v>
      </c>
      <c r="BK172">
        <v>64.689361572265625</v>
      </c>
      <c r="BL172">
        <v>61.515392303466797</v>
      </c>
      <c r="BM172">
        <v>32.542991638183587</v>
      </c>
      <c r="BN172">
        <v>31.268772125244141</v>
      </c>
      <c r="BO172">
        <v>490.44882202148438</v>
      </c>
      <c r="BP172">
        <v>89.831756591796875</v>
      </c>
      <c r="BQ172">
        <v>172.01124572753909</v>
      </c>
      <c r="BR172">
        <v>56.603050231933587</v>
      </c>
      <c r="BS172">
        <v>165.82164001464841</v>
      </c>
      <c r="BT172">
        <v>79.695419311523438</v>
      </c>
      <c r="BU172">
        <v>34.874164581298828</v>
      </c>
      <c r="BV172">
        <v>95.389999389648438</v>
      </c>
      <c r="BW172">
        <v>66.065704345703125</v>
      </c>
      <c r="BX172">
        <v>269.82406616210938</v>
      </c>
      <c r="BY172">
        <v>43.290000915527337</v>
      </c>
      <c r="BZ172">
        <v>87.008644104003906</v>
      </c>
      <c r="CA172">
        <v>65.108222961425781</v>
      </c>
      <c r="CB172">
        <v>552.91741943359375</v>
      </c>
      <c r="CC172">
        <v>43.057132720947273</v>
      </c>
      <c r="CD172">
        <v>91.028045654296875</v>
      </c>
      <c r="CE172">
        <v>30.435670852661129</v>
      </c>
      <c r="CF172">
        <v>84.253211975097656</v>
      </c>
      <c r="CG172">
        <v>80.94000244140625</v>
      </c>
      <c r="CH172">
        <v>27.54683876037598</v>
      </c>
      <c r="CI172">
        <v>74.846549987792969</v>
      </c>
      <c r="CJ172">
        <v>85.250297546386719</v>
      </c>
      <c r="CK172">
        <v>119.2123184204102</v>
      </c>
      <c r="CL172">
        <v>106.4199676513672</v>
      </c>
      <c r="CM172">
        <v>86.559074401855469</v>
      </c>
      <c r="CN172">
        <v>88.7786865234375</v>
      </c>
      <c r="CO172">
        <v>86.104148864746094</v>
      </c>
      <c r="CP172">
        <v>88.805450439453125</v>
      </c>
      <c r="CQ172">
        <v>41.908634185791023</v>
      </c>
      <c r="CR172">
        <v>122.45424652099609</v>
      </c>
      <c r="CS172">
        <v>230.93609619140619</v>
      </c>
      <c r="CT172">
        <v>76.124786376953125</v>
      </c>
      <c r="CU172">
        <v>39.004203796386719</v>
      </c>
      <c r="CV172">
        <v>69.6865234375</v>
      </c>
      <c r="CW172">
        <v>146.14080810546881</v>
      </c>
      <c r="CX172">
        <v>188.27398681640619</v>
      </c>
      <c r="CY172">
        <v>62.727718353271477</v>
      </c>
      <c r="CZ172">
        <v>143.83500671386719</v>
      </c>
      <c r="DA172">
        <v>75.875358581542969</v>
      </c>
      <c r="DB172">
        <v>18283.41015625</v>
      </c>
      <c r="DC172">
        <v>12.920000076293951</v>
      </c>
      <c r="DD172">
        <v>0.51911918319432127</v>
      </c>
      <c r="DE172">
        <v>0.77772502760988538</v>
      </c>
      <c r="DF172">
        <v>2.1272752398197294</v>
      </c>
      <c r="DG172">
        <v>1.7272306109743507</v>
      </c>
      <c r="DH172">
        <v>1.3363695113527105</v>
      </c>
      <c r="DI172">
        <v>8.2670571549903038E-2</v>
      </c>
      <c r="DJ172">
        <v>2.4732284421018274</v>
      </c>
      <c r="DK172">
        <v>3.0336518127993379</v>
      </c>
      <c r="DL172">
        <v>0.37861346490931291</v>
      </c>
      <c r="DM172">
        <v>2.7018760591865711</v>
      </c>
      <c r="DN172">
        <v>0.1252855512356304</v>
      </c>
      <c r="DO172">
        <v>291.95211791992193</v>
      </c>
      <c r="DP172">
        <v>672.351650238037</v>
      </c>
    </row>
    <row r="173" spans="1:120" x14ac:dyDescent="0.25">
      <c r="A173" s="1">
        <v>45483</v>
      </c>
      <c r="B173">
        <v>37.019660949707031</v>
      </c>
      <c r="C173">
        <v>45.950000762939453</v>
      </c>
      <c r="D173">
        <v>39.100658416748047</v>
      </c>
      <c r="E173">
        <v>34.009670257568359</v>
      </c>
      <c r="F173">
        <v>56.938167572021477</v>
      </c>
      <c r="G173">
        <v>13.930000305175779</v>
      </c>
      <c r="H173">
        <v>46.818813323974609</v>
      </c>
      <c r="I173">
        <v>28.379999160766602</v>
      </c>
      <c r="J173">
        <v>22.11912727355957</v>
      </c>
      <c r="K173">
        <v>393.32577514648438</v>
      </c>
      <c r="L173">
        <v>68.851585388183594</v>
      </c>
      <c r="M173">
        <v>33.515647888183587</v>
      </c>
      <c r="N173">
        <v>25.984096527099609</v>
      </c>
      <c r="O173">
        <v>36.620079040527337</v>
      </c>
      <c r="P173">
        <v>55.049423217773438</v>
      </c>
      <c r="Q173">
        <v>219.36000061035159</v>
      </c>
      <c r="R173">
        <v>120.3464050292969</v>
      </c>
      <c r="S173">
        <v>119.65513610839839</v>
      </c>
      <c r="T173">
        <v>140.27288818359381</v>
      </c>
      <c r="U173">
        <v>29.777570724487301</v>
      </c>
      <c r="V173">
        <v>91.877082824707045</v>
      </c>
      <c r="W173">
        <v>86.669998168945313</v>
      </c>
      <c r="X173">
        <v>51.531112670898438</v>
      </c>
      <c r="Y173">
        <v>55.414710998535163</v>
      </c>
      <c r="Z173">
        <v>57.910308837890618</v>
      </c>
      <c r="AA173">
        <v>112.0351257324219</v>
      </c>
      <c r="AB173">
        <v>87.564170837402344</v>
      </c>
      <c r="AC173">
        <v>105.2199325561523</v>
      </c>
      <c r="AD173">
        <v>40.910240173339837</v>
      </c>
      <c r="AE173">
        <v>100.13901519775391</v>
      </c>
      <c r="AF173">
        <v>181.20771789550781</v>
      </c>
      <c r="AG173">
        <v>96.860275268554673</v>
      </c>
      <c r="AH173">
        <v>173.7666320800781</v>
      </c>
      <c r="AI173">
        <v>381.80172729492188</v>
      </c>
      <c r="AJ173">
        <v>202.0783996582031</v>
      </c>
      <c r="AK173">
        <v>150.92010498046881</v>
      </c>
      <c r="AL173">
        <v>262.56396484375</v>
      </c>
      <c r="AM173">
        <v>63.590015411376953</v>
      </c>
      <c r="AN173">
        <v>19.319999694824219</v>
      </c>
      <c r="AO173">
        <v>54.286212921142578</v>
      </c>
      <c r="AP173">
        <v>101.65147399902339</v>
      </c>
      <c r="AQ173">
        <v>49.264049530029297</v>
      </c>
      <c r="AR173">
        <v>49.769130706787109</v>
      </c>
      <c r="AS173">
        <v>49.204135894775391</v>
      </c>
      <c r="AT173">
        <v>329.39260864257813</v>
      </c>
      <c r="AU173">
        <v>118.4817199707031</v>
      </c>
      <c r="AV173">
        <v>200.4566345214844</v>
      </c>
      <c r="AW173">
        <v>84.086509704589844</v>
      </c>
      <c r="AX173">
        <v>273.97573852539063</v>
      </c>
      <c r="AY173">
        <v>301.4398193359375</v>
      </c>
      <c r="AZ173">
        <v>13.902286529541019</v>
      </c>
      <c r="BA173">
        <v>66.400001525878906</v>
      </c>
      <c r="BB173">
        <v>44.73150634765625</v>
      </c>
      <c r="BC173">
        <v>49.114978790283203</v>
      </c>
      <c r="BD173">
        <v>20.883579254150391</v>
      </c>
      <c r="BE173">
        <v>45.167682647705078</v>
      </c>
      <c r="BF173">
        <v>64.564002990722656</v>
      </c>
      <c r="BG173">
        <v>40.701091766357422</v>
      </c>
      <c r="BH173">
        <v>82.120460510253906</v>
      </c>
      <c r="BI173">
        <v>41.990001678466797</v>
      </c>
      <c r="BJ173">
        <v>103.4599533081055</v>
      </c>
      <c r="BK173">
        <v>66.638130187988281</v>
      </c>
      <c r="BL173">
        <v>60.823116302490227</v>
      </c>
      <c r="BM173">
        <v>31.921718597412109</v>
      </c>
      <c r="BN173">
        <v>30.67879676818848</v>
      </c>
      <c r="BO173">
        <v>501.44561767578119</v>
      </c>
      <c r="BP173">
        <v>90.200119018554673</v>
      </c>
      <c r="BQ173">
        <v>173.61158752441409</v>
      </c>
      <c r="BR173">
        <v>55.886932373046882</v>
      </c>
      <c r="BS173">
        <v>163.8464050292969</v>
      </c>
      <c r="BT173">
        <v>79.510406494140625</v>
      </c>
      <c r="BU173">
        <v>33.760227203369141</v>
      </c>
      <c r="BV173">
        <v>95.489997863769517</v>
      </c>
      <c r="BW173">
        <v>64.636215209960938</v>
      </c>
      <c r="BX173">
        <v>280.02883911132813</v>
      </c>
      <c r="BY173">
        <v>43.369998931884773</v>
      </c>
      <c r="BZ173">
        <v>86.699577331542969</v>
      </c>
      <c r="CA173">
        <v>64.554695129394531</v>
      </c>
      <c r="CB173">
        <v>557.7264404296875</v>
      </c>
      <c r="CC173">
        <v>41.186378479003913</v>
      </c>
      <c r="CD173">
        <v>90.152191162109375</v>
      </c>
      <c r="CE173">
        <v>30.22147178649902</v>
      </c>
      <c r="CF173">
        <v>83.9063720703125</v>
      </c>
      <c r="CG173">
        <v>80.480003356933594</v>
      </c>
      <c r="CH173">
        <v>27.690361022949219</v>
      </c>
      <c r="CI173">
        <v>74.324501037597656</v>
      </c>
      <c r="CJ173">
        <v>82.873497009277344</v>
      </c>
      <c r="CK173">
        <v>118.2363815307617</v>
      </c>
      <c r="CL173">
        <v>100.50608062744141</v>
      </c>
      <c r="CM173">
        <v>84.059967041015625</v>
      </c>
      <c r="CN173">
        <v>87.580314636230469</v>
      </c>
      <c r="CO173">
        <v>87.297416687011719</v>
      </c>
      <c r="CP173">
        <v>87.890739440917969</v>
      </c>
      <c r="CQ173">
        <v>41.581222534179688</v>
      </c>
      <c r="CR173">
        <v>120.9169921875</v>
      </c>
      <c r="CS173">
        <v>236.86572265625</v>
      </c>
      <c r="CT173">
        <v>76.411079406738281</v>
      </c>
      <c r="CU173">
        <v>37.99224853515625</v>
      </c>
      <c r="CV173">
        <v>68.435440063476563</v>
      </c>
      <c r="CW173">
        <v>145.11924743652341</v>
      </c>
      <c r="CX173">
        <v>190.69439697265619</v>
      </c>
      <c r="CY173">
        <v>61.052585601806641</v>
      </c>
      <c r="CZ173">
        <v>141.42674255371091</v>
      </c>
      <c r="DA173">
        <v>73.218284606933594</v>
      </c>
      <c r="DB173">
        <v>18647.44921875</v>
      </c>
      <c r="DC173">
        <v>12.85000038146973</v>
      </c>
      <c r="DD173">
        <v>0.53452621330625938</v>
      </c>
      <c r="DE173">
        <v>0.78157783342463016</v>
      </c>
      <c r="DF173">
        <v>2.1972096870645079</v>
      </c>
      <c r="DG173">
        <v>1.7397547190795386</v>
      </c>
      <c r="DH173">
        <v>1.343040613200339</v>
      </c>
      <c r="DI173">
        <v>8.2388062376132526E-2</v>
      </c>
      <c r="DJ173">
        <v>2.4956380469065835</v>
      </c>
      <c r="DK173">
        <v>3.0998871432689392</v>
      </c>
      <c r="DL173">
        <v>0.36232529966217208</v>
      </c>
      <c r="DM173">
        <v>2.7801133265454521</v>
      </c>
      <c r="DN173">
        <v>0.12937636342907335</v>
      </c>
      <c r="DO173">
        <v>289.96576690673828</v>
      </c>
      <c r="DP173">
        <v>677.63864898681641</v>
      </c>
    </row>
    <row r="174" spans="1:120" x14ac:dyDescent="0.25">
      <c r="A174" s="1">
        <v>45482</v>
      </c>
      <c r="B174">
        <v>36.729747772216797</v>
      </c>
      <c r="C174">
        <v>46.049999237060547</v>
      </c>
      <c r="D174">
        <v>38.828384399414063</v>
      </c>
      <c r="E174">
        <v>33.830123901367188</v>
      </c>
      <c r="F174">
        <v>56.778396606445313</v>
      </c>
      <c r="G174">
        <v>13.97000026702881</v>
      </c>
      <c r="H174">
        <v>46.572189331054688</v>
      </c>
      <c r="I174">
        <v>28.340000152587891</v>
      </c>
      <c r="J174">
        <v>22.11912727355957</v>
      </c>
      <c r="K174">
        <v>389.04861450195313</v>
      </c>
      <c r="L174">
        <v>68.064994812011719</v>
      </c>
      <c r="M174">
        <v>33.278739929199219</v>
      </c>
      <c r="N174">
        <v>25.796661376953121</v>
      </c>
      <c r="O174">
        <v>35.690986633300781</v>
      </c>
      <c r="P174">
        <v>54.656349182128913</v>
      </c>
      <c r="Q174">
        <v>218.55999755859381</v>
      </c>
      <c r="R174">
        <v>118.30495452880859</v>
      </c>
      <c r="S174">
        <v>118.8398056030273</v>
      </c>
      <c r="T174">
        <v>138.60594177246091</v>
      </c>
      <c r="U174">
        <v>29.3331298828125</v>
      </c>
      <c r="V174">
        <v>91.789245605468764</v>
      </c>
      <c r="W174">
        <v>86.680000305175781</v>
      </c>
      <c r="X174">
        <v>51.172981262207031</v>
      </c>
      <c r="Y174">
        <v>55.006000518798828</v>
      </c>
      <c r="Z174">
        <v>57.275348663330078</v>
      </c>
      <c r="AA174">
        <v>110.689826965332</v>
      </c>
      <c r="AB174">
        <v>86.558830261230469</v>
      </c>
      <c r="AC174">
        <v>104.1052932739258</v>
      </c>
      <c r="AD174">
        <v>40.860282897949219</v>
      </c>
      <c r="AE174">
        <v>98.033248901367202</v>
      </c>
      <c r="AF174">
        <v>179.70465087890619</v>
      </c>
      <c r="AG174">
        <v>95.80322265625</v>
      </c>
      <c r="AH174">
        <v>172.13397216796881</v>
      </c>
      <c r="AI174">
        <v>378.00128173828119</v>
      </c>
      <c r="AJ174">
        <v>200.12092590332031</v>
      </c>
      <c r="AK174">
        <v>149.07878112792969</v>
      </c>
      <c r="AL174">
        <v>260.3458251953125</v>
      </c>
      <c r="AM174">
        <v>63.500495910644531</v>
      </c>
      <c r="AN174">
        <v>19.20999908447266</v>
      </c>
      <c r="AO174">
        <v>53.743156433105469</v>
      </c>
      <c r="AP174">
        <v>100.5620651245117</v>
      </c>
      <c r="AQ174">
        <v>48.169292449951172</v>
      </c>
      <c r="AR174">
        <v>49.1839599609375</v>
      </c>
      <c r="AS174">
        <v>48.158294677734382</v>
      </c>
      <c r="AT174">
        <v>326.24069213867188</v>
      </c>
      <c r="AU174">
        <v>117.42393493652339</v>
      </c>
      <c r="AV174">
        <v>198.8358154296875</v>
      </c>
      <c r="AW174">
        <v>83.115791320800781</v>
      </c>
      <c r="AX174">
        <v>271.00234985351563</v>
      </c>
      <c r="AY174">
        <v>298.85400390625</v>
      </c>
      <c r="AZ174">
        <v>13.7041072845459</v>
      </c>
      <c r="BA174">
        <v>65.620002746582031</v>
      </c>
      <c r="BB174">
        <v>44.542682647705078</v>
      </c>
      <c r="BC174">
        <v>48.879093170166023</v>
      </c>
      <c r="BD174">
        <v>20.40043830871582</v>
      </c>
      <c r="BE174">
        <v>44.88787841796875</v>
      </c>
      <c r="BF174">
        <v>63.695838928222663</v>
      </c>
      <c r="BG174">
        <v>40.551383972167969</v>
      </c>
      <c r="BH174">
        <v>81.006019592285156</v>
      </c>
      <c r="BI174">
        <v>41.970001220703118</v>
      </c>
      <c r="BJ174">
        <v>102.45384216308589</v>
      </c>
      <c r="BK174">
        <v>65.558807373046875</v>
      </c>
      <c r="BL174">
        <v>59.584812164306641</v>
      </c>
      <c r="BM174">
        <v>31.842826843261719</v>
      </c>
      <c r="BN174">
        <v>30.314975738525391</v>
      </c>
      <c r="BO174">
        <v>496.271240234375</v>
      </c>
      <c r="BP174">
        <v>89.393699645996094</v>
      </c>
      <c r="BQ174">
        <v>172.2497863769531</v>
      </c>
      <c r="BR174">
        <v>55.180759429931641</v>
      </c>
      <c r="BS174">
        <v>162.50639343261719</v>
      </c>
      <c r="BT174">
        <v>79.481185913085938</v>
      </c>
      <c r="BU174">
        <v>32.450855255126953</v>
      </c>
      <c r="BV174">
        <v>95.760002136230483</v>
      </c>
      <c r="BW174">
        <v>64.249862670898438</v>
      </c>
      <c r="BX174">
        <v>273.59735107421881</v>
      </c>
      <c r="BY174">
        <v>43.619998931884773</v>
      </c>
      <c r="BZ174">
        <v>85.483230590820313</v>
      </c>
      <c r="CA174">
        <v>64.040718078613281</v>
      </c>
      <c r="CB174">
        <v>552.26165771484375</v>
      </c>
      <c r="CC174">
        <v>40.529628753662109</v>
      </c>
      <c r="CD174">
        <v>89.869979858398438</v>
      </c>
      <c r="CE174">
        <v>28.936279296875</v>
      </c>
      <c r="CF174">
        <v>83.252326965332031</v>
      </c>
      <c r="CG174">
        <v>79.769996643066406</v>
      </c>
      <c r="CH174">
        <v>27.719064712524411</v>
      </c>
      <c r="CI174">
        <v>74.073150634765625</v>
      </c>
      <c r="CJ174">
        <v>82.264572143554688</v>
      </c>
      <c r="CK174">
        <v>117.14215087890619</v>
      </c>
      <c r="CL174">
        <v>98.322036743164063</v>
      </c>
      <c r="CM174">
        <v>82.960357666015625</v>
      </c>
      <c r="CN174">
        <v>86.421562194824219</v>
      </c>
      <c r="CO174">
        <v>86.750503540039063</v>
      </c>
      <c r="CP174">
        <v>87.300613403320313</v>
      </c>
      <c r="CQ174">
        <v>41.422477722167969</v>
      </c>
      <c r="CR174">
        <v>119.8458709716797</v>
      </c>
      <c r="CS174">
        <v>233.47737121582031</v>
      </c>
      <c r="CT174">
        <v>76.075416564941406</v>
      </c>
      <c r="CU174">
        <v>37.726985931396477</v>
      </c>
      <c r="CV174">
        <v>67.795120239257813</v>
      </c>
      <c r="CW174">
        <v>143.76048278808591</v>
      </c>
      <c r="CX174">
        <v>189.2700500488281</v>
      </c>
      <c r="CY174">
        <v>60.524124145507813</v>
      </c>
      <c r="CZ174">
        <v>140.78520202636719</v>
      </c>
      <c r="DA174">
        <v>72.593681335449219</v>
      </c>
      <c r="DB174">
        <v>18429.2890625</v>
      </c>
      <c r="DC174">
        <v>12.510000228881839</v>
      </c>
      <c r="DD174">
        <v>0.53311487592386753</v>
      </c>
      <c r="DE174">
        <v>0.78199444912259775</v>
      </c>
      <c r="DF174">
        <v>2.1959714109741597</v>
      </c>
      <c r="DG174">
        <v>1.7463640581545987</v>
      </c>
      <c r="DH174">
        <v>1.3348262348633448</v>
      </c>
      <c r="DI174">
        <v>8.3384385994868623E-2</v>
      </c>
      <c r="DJ174">
        <v>2.4879265680689193</v>
      </c>
      <c r="DK174">
        <v>3.0690252089058689</v>
      </c>
      <c r="DL174">
        <v>0.36236614131675116</v>
      </c>
      <c r="DM174">
        <v>2.7783151051361878</v>
      </c>
      <c r="DN174">
        <v>0.12966691283472501</v>
      </c>
      <c r="DO174">
        <v>287.63101959228516</v>
      </c>
      <c r="DP174">
        <v>670.43733215332031</v>
      </c>
    </row>
    <row r="175" spans="1:120" x14ac:dyDescent="0.25">
      <c r="A175" s="1">
        <v>45481</v>
      </c>
      <c r="B175">
        <v>36.769733428955078</v>
      </c>
      <c r="C175">
        <v>45.889999389648438</v>
      </c>
      <c r="D175">
        <v>39.081211090087891</v>
      </c>
      <c r="E175">
        <v>34.151416778564453</v>
      </c>
      <c r="F175">
        <v>57.407493591308587</v>
      </c>
      <c r="G175">
        <v>13.539999961853029</v>
      </c>
      <c r="H175">
        <v>46.473541259765618</v>
      </c>
      <c r="I175">
        <v>28.530000686645511</v>
      </c>
      <c r="J175">
        <v>22.27101898193359</v>
      </c>
      <c r="K175">
        <v>389.56338500976563</v>
      </c>
      <c r="L175">
        <v>67.786209106445313</v>
      </c>
      <c r="M175">
        <v>33.499721527099609</v>
      </c>
      <c r="N175">
        <v>25.944633483886719</v>
      </c>
      <c r="O175">
        <v>35.681102752685547</v>
      </c>
      <c r="P175">
        <v>54.391029357910163</v>
      </c>
      <c r="Q175">
        <v>218.19000244140619</v>
      </c>
      <c r="R175">
        <v>118.26511383056641</v>
      </c>
      <c r="S175">
        <v>117.7062911987305</v>
      </c>
      <c r="T175">
        <v>137.4779968261719</v>
      </c>
      <c r="U175">
        <v>29.382513046264648</v>
      </c>
      <c r="V175">
        <v>91.91611480712892</v>
      </c>
      <c r="W175">
        <v>88.080001831054688</v>
      </c>
      <c r="X175">
        <v>51.113296508789063</v>
      </c>
      <c r="Y175">
        <v>55.185432434082031</v>
      </c>
      <c r="Z175">
        <v>57.622596740722663</v>
      </c>
      <c r="AA175">
        <v>111.27345275878911</v>
      </c>
      <c r="AB175">
        <v>87.195877075195313</v>
      </c>
      <c r="AC175">
        <v>104.7760543823242</v>
      </c>
      <c r="AD175">
        <v>41.150001525878913</v>
      </c>
      <c r="AE175">
        <v>98.362579345703125</v>
      </c>
      <c r="AF175">
        <v>179.61566162109381</v>
      </c>
      <c r="AG175">
        <v>95.703498840332045</v>
      </c>
      <c r="AH175">
        <v>172.16365051269531</v>
      </c>
      <c r="AI175">
        <v>377.49252319335938</v>
      </c>
      <c r="AJ175">
        <v>200.9953308105469</v>
      </c>
      <c r="AK175">
        <v>149.63316345214841</v>
      </c>
      <c r="AL175">
        <v>261.76824951171881</v>
      </c>
      <c r="AM175">
        <v>64.037620544433594</v>
      </c>
      <c r="AN175">
        <v>19.219999313354489</v>
      </c>
      <c r="AO175">
        <v>52.923625946044922</v>
      </c>
      <c r="AP175">
        <v>100.750244140625</v>
      </c>
      <c r="AQ175">
        <v>47.291515350341797</v>
      </c>
      <c r="AR175">
        <v>49.24346923828125</v>
      </c>
      <c r="AS175">
        <v>47.309776306152337</v>
      </c>
      <c r="AT175">
        <v>325.65219116210938</v>
      </c>
      <c r="AU175">
        <v>117.364616394043</v>
      </c>
      <c r="AV175">
        <v>198.3982849121094</v>
      </c>
      <c r="AW175">
        <v>82.9375</v>
      </c>
      <c r="AX175">
        <v>270.475341796875</v>
      </c>
      <c r="AY175">
        <v>303.48687744140619</v>
      </c>
      <c r="AZ175">
        <v>13.66447162628174</v>
      </c>
      <c r="BA175">
        <v>65.389999389648438</v>
      </c>
      <c r="BB175">
        <v>45.278106689453118</v>
      </c>
      <c r="BC175">
        <v>47.581989288330078</v>
      </c>
      <c r="BD175">
        <v>20.449737548828121</v>
      </c>
      <c r="BE175">
        <v>45.037773132324219</v>
      </c>
      <c r="BF175">
        <v>64.154861450195313</v>
      </c>
      <c r="BG175">
        <v>40.271923065185547</v>
      </c>
      <c r="BH175">
        <v>80.339340209960938</v>
      </c>
      <c r="BI175">
        <v>42.040000915527337</v>
      </c>
      <c r="BJ175">
        <v>102.8423385620117</v>
      </c>
      <c r="BK175">
        <v>65.528831481933594</v>
      </c>
      <c r="BL175">
        <v>60.033329010009773</v>
      </c>
      <c r="BM175">
        <v>32.237285614013672</v>
      </c>
      <c r="BN175">
        <v>30.65913009643555</v>
      </c>
      <c r="BO175">
        <v>495.842529296875</v>
      </c>
      <c r="BP175">
        <v>89.662506103515625</v>
      </c>
      <c r="BQ175">
        <v>172.1901550292969</v>
      </c>
      <c r="BR175">
        <v>55.688011169433587</v>
      </c>
      <c r="BS175">
        <v>162.7843322753906</v>
      </c>
      <c r="BT175">
        <v>79.500656127929688</v>
      </c>
      <c r="BU175">
        <v>32.636516571044922</v>
      </c>
      <c r="BV175">
        <v>97.180000305175781</v>
      </c>
      <c r="BW175">
        <v>64.771430969238281</v>
      </c>
      <c r="BX175">
        <v>273</v>
      </c>
      <c r="BY175">
        <v>42.930000305175781</v>
      </c>
      <c r="BZ175">
        <v>85.572967529296875</v>
      </c>
      <c r="CA175">
        <v>64.139549255371094</v>
      </c>
      <c r="CB175">
        <v>551.72509765625</v>
      </c>
      <c r="CC175">
        <v>40.251007080078118</v>
      </c>
      <c r="CD175">
        <v>90.268974304199219</v>
      </c>
      <c r="CE175">
        <v>28.653928756713871</v>
      </c>
      <c r="CF175">
        <v>83.420791625976563</v>
      </c>
      <c r="CG175">
        <v>80.419998168945313</v>
      </c>
      <c r="CH175">
        <v>27.680793762207031</v>
      </c>
      <c r="CI175">
        <v>74.324501037597656</v>
      </c>
      <c r="CJ175">
        <v>82.284210205078125</v>
      </c>
      <c r="CK175">
        <v>117.1125793457031</v>
      </c>
      <c r="CL175">
        <v>99.000183105468764</v>
      </c>
      <c r="CM175">
        <v>83.500160217285156</v>
      </c>
      <c r="CN175">
        <v>87.312911987304688</v>
      </c>
      <c r="CO175">
        <v>86.482009887695313</v>
      </c>
      <c r="CP175">
        <v>88.077621459960938</v>
      </c>
      <c r="CQ175">
        <v>41.104988098144531</v>
      </c>
      <c r="CR175">
        <v>120.37152099609381</v>
      </c>
      <c r="CS175">
        <v>233.6667175292969</v>
      </c>
      <c r="CT175">
        <v>76.272865295410156</v>
      </c>
      <c r="CU175">
        <v>37.717159271240227</v>
      </c>
      <c r="CV175">
        <v>67.598098754882813</v>
      </c>
      <c r="CW175">
        <v>143.06622314453119</v>
      </c>
      <c r="CX175">
        <v>188.64253234863281</v>
      </c>
      <c r="CY175">
        <v>61.132354736328118</v>
      </c>
      <c r="CZ175">
        <v>142.07817077636719</v>
      </c>
      <c r="DA175">
        <v>73.04974365234375</v>
      </c>
      <c r="DB175">
        <v>18403.740234375</v>
      </c>
      <c r="DC175">
        <v>12.36999988555908</v>
      </c>
      <c r="DD175">
        <v>0.53282379708191741</v>
      </c>
      <c r="DE175">
        <v>0.78361796918634763</v>
      </c>
      <c r="DF175">
        <v>2.1926377726610946</v>
      </c>
      <c r="DG175">
        <v>1.7493999556818189</v>
      </c>
      <c r="DH175">
        <v>1.3341685204021125</v>
      </c>
      <c r="DI175">
        <v>8.3175479209829262E-2</v>
      </c>
      <c r="DJ175">
        <v>2.4732587613957735</v>
      </c>
      <c r="DK175">
        <v>3.0635628624188866</v>
      </c>
      <c r="DL175">
        <v>0.36430340338763456</v>
      </c>
      <c r="DM175">
        <v>2.7747050275251297</v>
      </c>
      <c r="DN175">
        <v>0.13075759827404143</v>
      </c>
      <c r="DO175">
        <v>286.93718719482416</v>
      </c>
      <c r="DP175">
        <v>671.09867095947266</v>
      </c>
    </row>
    <row r="176" spans="1:120" x14ac:dyDescent="0.25">
      <c r="A176" s="1">
        <v>45478</v>
      </c>
      <c r="B176">
        <v>36.829715728759773</v>
      </c>
      <c r="C176">
        <v>45.950000762939453</v>
      </c>
      <c r="D176">
        <v>38.896453857421882</v>
      </c>
      <c r="E176">
        <v>34.08526611328125</v>
      </c>
      <c r="F176">
        <v>57.41748046875</v>
      </c>
      <c r="G176">
        <v>13.25</v>
      </c>
      <c r="H176">
        <v>47.400840759277337</v>
      </c>
      <c r="I176">
        <v>28.780000686645511</v>
      </c>
      <c r="J176">
        <v>22.574802398681641</v>
      </c>
      <c r="K176">
        <v>389.80105590820313</v>
      </c>
      <c r="L176">
        <v>67.417800903320313</v>
      </c>
      <c r="M176">
        <v>33.434028625488281</v>
      </c>
      <c r="N176">
        <v>25.865716934204102</v>
      </c>
      <c r="O176">
        <v>35.849132537841797</v>
      </c>
      <c r="P176">
        <v>54.459815979003913</v>
      </c>
      <c r="Q176">
        <v>220.92999267578119</v>
      </c>
      <c r="R176">
        <v>117.7472839355469</v>
      </c>
      <c r="S176">
        <v>118.0344161987305</v>
      </c>
      <c r="T176">
        <v>135.9508056640625</v>
      </c>
      <c r="U176">
        <v>29.431894302368161</v>
      </c>
      <c r="V176">
        <v>91.886848449707045</v>
      </c>
      <c r="W176">
        <v>88.930000305175781</v>
      </c>
      <c r="X176">
        <v>51.103343963623047</v>
      </c>
      <c r="Y176">
        <v>55.64398193359375</v>
      </c>
      <c r="Z176">
        <v>57.444011688232422</v>
      </c>
      <c r="AA176">
        <v>110.8777694702148</v>
      </c>
      <c r="AB176">
        <v>86.817634582519531</v>
      </c>
      <c r="AC176">
        <v>104.0954284667969</v>
      </c>
      <c r="AD176">
        <v>40.900245666503913</v>
      </c>
      <c r="AE176">
        <v>97.324661254882798</v>
      </c>
      <c r="AF176">
        <v>179.56622314453119</v>
      </c>
      <c r="AG176">
        <v>95.543937683105483</v>
      </c>
      <c r="AH176">
        <v>171.9657287597656</v>
      </c>
      <c r="AI176">
        <v>377.05364990234381</v>
      </c>
      <c r="AJ176">
        <v>199.5942687988281</v>
      </c>
      <c r="AK176">
        <v>148.54420471191409</v>
      </c>
      <c r="AL176">
        <v>259.97781372070313</v>
      </c>
      <c r="AM176">
        <v>64.246505737304688</v>
      </c>
      <c r="AN176">
        <v>19.14999961853027</v>
      </c>
      <c r="AO176">
        <v>52.775520324707031</v>
      </c>
      <c r="AP176">
        <v>99.908416748046875</v>
      </c>
      <c r="AQ176">
        <v>47.409866333007813</v>
      </c>
      <c r="AR176">
        <v>49.035186767578118</v>
      </c>
      <c r="AS176">
        <v>47.299907684326172</v>
      </c>
      <c r="AT176">
        <v>325.54251098632813</v>
      </c>
      <c r="AU176">
        <v>117.23609924316411</v>
      </c>
      <c r="AV176">
        <v>197.4735107421875</v>
      </c>
      <c r="AW176">
        <v>82.798812866210938</v>
      </c>
      <c r="AX176">
        <v>270.38580322265619</v>
      </c>
      <c r="AY176">
        <v>303.42813110351563</v>
      </c>
      <c r="AZ176">
        <v>13.66447162628174</v>
      </c>
      <c r="BA176">
        <v>64.589996337890625</v>
      </c>
      <c r="BB176">
        <v>45.427177429199219</v>
      </c>
      <c r="BC176">
        <v>48.708850860595703</v>
      </c>
      <c r="BD176">
        <v>20.193374633789059</v>
      </c>
      <c r="BE176">
        <v>45.057758331298828</v>
      </c>
      <c r="BF176">
        <v>63.985225677490227</v>
      </c>
      <c r="BG176">
        <v>40.291885375976563</v>
      </c>
      <c r="BH176">
        <v>80.219947814941406</v>
      </c>
      <c r="BI176">
        <v>42.220001220703118</v>
      </c>
      <c r="BJ176">
        <v>102.423957824707</v>
      </c>
      <c r="BK176">
        <v>64.519462585449219</v>
      </c>
      <c r="BL176">
        <v>60.559856414794922</v>
      </c>
      <c r="BM176">
        <v>32.286598205566413</v>
      </c>
      <c r="BN176">
        <v>30.875453948974609</v>
      </c>
      <c r="BO176">
        <v>494.66607666015619</v>
      </c>
      <c r="BP176">
        <v>89.79193115234375</v>
      </c>
      <c r="BQ176">
        <v>172.36909484863281</v>
      </c>
      <c r="BR176">
        <v>55.538818359375</v>
      </c>
      <c r="BS176">
        <v>162.46669006347659</v>
      </c>
      <c r="BT176">
        <v>79.510406494140625</v>
      </c>
      <c r="BU176">
        <v>32.529029846191413</v>
      </c>
      <c r="BV176">
        <v>97.550003051757798</v>
      </c>
      <c r="BW176">
        <v>64.954948425292969</v>
      </c>
      <c r="BX176">
        <v>268.52981567382813</v>
      </c>
      <c r="BY176">
        <v>42.659999847412109</v>
      </c>
      <c r="BZ176">
        <v>84.924911499023438</v>
      </c>
      <c r="CA176">
        <v>64.277931213378906</v>
      </c>
      <c r="CB176">
        <v>551.08917236328125</v>
      </c>
      <c r="CC176">
        <v>39.813167572021477</v>
      </c>
      <c r="CD176">
        <v>90.074348449707045</v>
      </c>
      <c r="CE176">
        <v>28.907072067260739</v>
      </c>
      <c r="CF176">
        <v>83.361335754394531</v>
      </c>
      <c r="CG176">
        <v>81.30999755859375</v>
      </c>
      <c r="CH176">
        <v>27.632951736450199</v>
      </c>
      <c r="CI176">
        <v>74.266494750976563</v>
      </c>
      <c r="CJ176">
        <v>82.019035339355469</v>
      </c>
      <c r="CK176">
        <v>116.88584136962891</v>
      </c>
      <c r="CL176">
        <v>97.69374847412108</v>
      </c>
      <c r="CM176">
        <v>83.930015563964844</v>
      </c>
      <c r="CN176">
        <v>87.055412292480469</v>
      </c>
      <c r="CO176">
        <v>87.267585754394531</v>
      </c>
      <c r="CP176">
        <v>88.618576049804688</v>
      </c>
      <c r="CQ176">
        <v>41.214126586914063</v>
      </c>
      <c r="CR176">
        <v>120.22275543212891</v>
      </c>
      <c r="CS176">
        <v>232.08216857910159</v>
      </c>
      <c r="CT176">
        <v>76.391326904296875</v>
      </c>
      <c r="CU176">
        <v>37.628734588623047</v>
      </c>
      <c r="CV176">
        <v>67.529144287109375</v>
      </c>
      <c r="CW176">
        <v>143.22491455078119</v>
      </c>
      <c r="CX176">
        <v>188.5528869628906</v>
      </c>
      <c r="CY176">
        <v>61.082496643066413</v>
      </c>
      <c r="CZ176">
        <v>142.09791564941409</v>
      </c>
      <c r="DA176">
        <v>72.821701049804688</v>
      </c>
      <c r="DB176">
        <v>18352.759765625</v>
      </c>
      <c r="DC176">
        <v>12.47999954223633</v>
      </c>
      <c r="DD176">
        <v>0.53208190276521572</v>
      </c>
      <c r="DE176">
        <v>0.78300307624641952</v>
      </c>
      <c r="DF176">
        <v>2.192609263611379</v>
      </c>
      <c r="DG176">
        <v>1.7501713663276386</v>
      </c>
      <c r="DH176">
        <v>1.3212141382880573</v>
      </c>
      <c r="DI176">
        <v>8.3380336735501923E-2</v>
      </c>
      <c r="DJ176">
        <v>2.4682499257947152</v>
      </c>
      <c r="DK176">
        <v>3.0380696079524099</v>
      </c>
      <c r="DL176">
        <v>0.36218143779325496</v>
      </c>
      <c r="DM176">
        <v>2.7768111792179924</v>
      </c>
      <c r="DN176">
        <v>0.13026751297131797</v>
      </c>
      <c r="DO176">
        <v>287.14538574218744</v>
      </c>
      <c r="DP176">
        <v>669.12734985351563</v>
      </c>
    </row>
    <row r="177" spans="1:120" x14ac:dyDescent="0.25">
      <c r="A177" s="1">
        <v>45476</v>
      </c>
      <c r="B177">
        <v>36.519802093505859</v>
      </c>
      <c r="C177">
        <v>45.610000610351563</v>
      </c>
      <c r="D177">
        <v>39.24652099609375</v>
      </c>
      <c r="E177">
        <v>34.160869598388672</v>
      </c>
      <c r="F177">
        <v>57.307636260986328</v>
      </c>
      <c r="G177">
        <v>13.164999961853029</v>
      </c>
      <c r="H177">
        <v>46.582057952880859</v>
      </c>
      <c r="I177">
        <v>28.10000038146973</v>
      </c>
      <c r="J177">
        <v>22.489362716674801</v>
      </c>
      <c r="K177">
        <v>388.93960571289063</v>
      </c>
      <c r="L177">
        <v>67.039443969726563</v>
      </c>
      <c r="M177">
        <v>33.561439514160163</v>
      </c>
      <c r="N177">
        <v>26.447744369506839</v>
      </c>
      <c r="O177">
        <v>34.870616912841797</v>
      </c>
      <c r="P177">
        <v>54.430335998535163</v>
      </c>
      <c r="Q177">
        <v>217.99000549316409</v>
      </c>
      <c r="R177">
        <v>117.7472839355469</v>
      </c>
      <c r="S177">
        <v>117.9349822998047</v>
      </c>
      <c r="T177">
        <v>134.84283447265619</v>
      </c>
      <c r="U177">
        <v>29.58004188537598</v>
      </c>
      <c r="V177">
        <v>91.37939453125</v>
      </c>
      <c r="W177">
        <v>87.879997253417969</v>
      </c>
      <c r="X177">
        <v>51.361995697021477</v>
      </c>
      <c r="Y177">
        <v>54.856472015380859</v>
      </c>
      <c r="Z177">
        <v>57.81109619140625</v>
      </c>
      <c r="AA177">
        <v>111.817497253418</v>
      </c>
      <c r="AB177">
        <v>87.484542846679688</v>
      </c>
      <c r="AC177">
        <v>104.89442443847661</v>
      </c>
      <c r="AD177">
        <v>40.490642547607422</v>
      </c>
      <c r="AE177">
        <v>97.953407287597656</v>
      </c>
      <c r="AF177">
        <v>179.49699401855469</v>
      </c>
      <c r="AG177">
        <v>94.586608886718764</v>
      </c>
      <c r="AH177">
        <v>172.2230224609375</v>
      </c>
      <c r="AI177">
        <v>373.24319458007813</v>
      </c>
      <c r="AJ177">
        <v>200.5481872558594</v>
      </c>
      <c r="AK177">
        <v>149.9400634765625</v>
      </c>
      <c r="AL177">
        <v>259.7689208984375</v>
      </c>
      <c r="AM177">
        <v>64.704055786132813</v>
      </c>
      <c r="AN177">
        <v>19.64999961853027</v>
      </c>
      <c r="AO177">
        <v>53.486431121826172</v>
      </c>
      <c r="AP177">
        <v>100.5719757080078</v>
      </c>
      <c r="AQ177">
        <v>48.189018249511719</v>
      </c>
      <c r="AR177">
        <v>49.372402191162109</v>
      </c>
      <c r="AS177">
        <v>48.000431060791023</v>
      </c>
      <c r="AT177">
        <v>321.3831787109375</v>
      </c>
      <c r="AU177">
        <v>117.3349685668945</v>
      </c>
      <c r="AV177">
        <v>196.9365539550781</v>
      </c>
      <c r="AW177">
        <v>82.125259399414063</v>
      </c>
      <c r="AX177">
        <v>268.0787353515625</v>
      </c>
      <c r="AY177">
        <v>308.42340087890619</v>
      </c>
      <c r="AZ177">
        <v>13.575291633605961</v>
      </c>
      <c r="BA177">
        <v>64.019996643066406</v>
      </c>
      <c r="BB177">
        <v>45.387424468994141</v>
      </c>
      <c r="BC177">
        <v>48.194522857666023</v>
      </c>
      <c r="BD177">
        <v>20.252536773681641</v>
      </c>
      <c r="BE177">
        <v>44.937847137451172</v>
      </c>
      <c r="BF177">
        <v>63.925346374511719</v>
      </c>
      <c r="BG177">
        <v>40.351772308349609</v>
      </c>
      <c r="BH177">
        <v>79.682624816894531</v>
      </c>
      <c r="BI177">
        <v>41.580001831054688</v>
      </c>
      <c r="BJ177">
        <v>102.94195556640619</v>
      </c>
      <c r="BK177">
        <v>64.35955810546875</v>
      </c>
      <c r="BL177">
        <v>60.140583038330078</v>
      </c>
      <c r="BM177">
        <v>33.085376739501953</v>
      </c>
      <c r="BN177">
        <v>31.46543121337891</v>
      </c>
      <c r="BO177">
        <v>489.5615234375</v>
      </c>
      <c r="BP177">
        <v>89.055191040039063</v>
      </c>
      <c r="BQ177">
        <v>171.17628479003909</v>
      </c>
      <c r="BR177">
        <v>55.210597991943359</v>
      </c>
      <c r="BS177">
        <v>162.53617858886719</v>
      </c>
      <c r="BT177">
        <v>79.364334106445313</v>
      </c>
      <c r="BU177">
        <v>31.737543106079102</v>
      </c>
      <c r="BV177">
        <v>96.779998779296875</v>
      </c>
      <c r="BW177">
        <v>65.573112487792969</v>
      </c>
      <c r="BX177">
        <v>268.43026733398438</v>
      </c>
      <c r="BY177">
        <v>42.490001678466797</v>
      </c>
      <c r="BZ177">
        <v>84.994697570800781</v>
      </c>
      <c r="CA177">
        <v>63.991279602050781</v>
      </c>
      <c r="CB177">
        <v>547.9295654296875</v>
      </c>
      <c r="CC177">
        <v>40.340564727783203</v>
      </c>
      <c r="CD177">
        <v>89.334762573242188</v>
      </c>
      <c r="CE177">
        <v>29.043378829956051</v>
      </c>
      <c r="CF177">
        <v>83.113594055175781</v>
      </c>
      <c r="CG177">
        <v>81.269996643066406</v>
      </c>
      <c r="CH177">
        <v>27.728633880615231</v>
      </c>
      <c r="CI177">
        <v>73.763786315917969</v>
      </c>
      <c r="CJ177">
        <v>81.793136596679688</v>
      </c>
      <c r="CK177">
        <v>117.18157958984381</v>
      </c>
      <c r="CL177">
        <v>98.4915771484375</v>
      </c>
      <c r="CM177">
        <v>83.000350952148438</v>
      </c>
      <c r="CN177">
        <v>86.916755676269531</v>
      </c>
      <c r="CO177">
        <v>85.606948852539063</v>
      </c>
      <c r="CP177">
        <v>90.025062561035156</v>
      </c>
      <c r="CQ177">
        <v>41.224044799804688</v>
      </c>
      <c r="CR177">
        <v>120.6591339111328</v>
      </c>
      <c r="CS177">
        <v>231.37458801269531</v>
      </c>
      <c r="CT177">
        <v>75.463340759277344</v>
      </c>
      <c r="CU177">
        <v>37.491191864013672</v>
      </c>
      <c r="CV177">
        <v>67.410934448242188</v>
      </c>
      <c r="CW177">
        <v>142.1240234375</v>
      </c>
      <c r="CX177">
        <v>187.02891540527341</v>
      </c>
      <c r="CY177">
        <v>61.531192779541023</v>
      </c>
      <c r="CZ177">
        <v>145.7497863769531</v>
      </c>
      <c r="DA177">
        <v>72.861366271972656</v>
      </c>
      <c r="DB177">
        <v>18188.30078125</v>
      </c>
      <c r="DC177">
        <v>12.090000152587891</v>
      </c>
      <c r="DD177">
        <v>0.52695372089039716</v>
      </c>
      <c r="DE177">
        <v>0.78238688036818393</v>
      </c>
      <c r="DF177">
        <v>2.1672084791377686</v>
      </c>
      <c r="DG177">
        <v>1.7324850668683531</v>
      </c>
      <c r="DH177">
        <v>1.3282231282038137</v>
      </c>
      <c r="DI177">
        <v>8.3240627058669678E-2</v>
      </c>
      <c r="DJ177">
        <v>2.4784075754329811</v>
      </c>
      <c r="DK177">
        <v>3.0660528103409002</v>
      </c>
      <c r="DL177">
        <v>0.36601088882398436</v>
      </c>
      <c r="DM177">
        <v>2.7390230093913726</v>
      </c>
      <c r="DN177">
        <v>0.12890499414364626</v>
      </c>
      <c r="DO177">
        <v>284.99829864501953</v>
      </c>
      <c r="DP177">
        <v>667.20343780517578</v>
      </c>
    </row>
    <row r="178" spans="1:120" x14ac:dyDescent="0.25">
      <c r="A178" s="1">
        <v>45475</v>
      </c>
      <c r="B178">
        <v>36.089920043945313</v>
      </c>
      <c r="C178">
        <v>44.819999694824219</v>
      </c>
      <c r="D178">
        <v>38.653350830078118</v>
      </c>
      <c r="E178">
        <v>34.227016448974609</v>
      </c>
      <c r="F178">
        <v>56.968124389648438</v>
      </c>
      <c r="G178">
        <v>13.10000038146973</v>
      </c>
      <c r="H178">
        <v>45.023399353027337</v>
      </c>
      <c r="I178">
        <v>27.520000457763668</v>
      </c>
      <c r="J178">
        <v>22.365951538085941</v>
      </c>
      <c r="K178">
        <v>389.3951416015625</v>
      </c>
      <c r="L178">
        <v>66.382286071777344</v>
      </c>
      <c r="M178">
        <v>33.364349365234382</v>
      </c>
      <c r="N178">
        <v>26.171527862548832</v>
      </c>
      <c r="O178">
        <v>33.625240325927727</v>
      </c>
      <c r="P178">
        <v>53.693328857421882</v>
      </c>
      <c r="Q178">
        <v>215.55999755859381</v>
      </c>
      <c r="R178">
        <v>115.4568710327148</v>
      </c>
      <c r="S178">
        <v>118.1437911987305</v>
      </c>
      <c r="T178">
        <v>135.77113342285159</v>
      </c>
      <c r="U178">
        <v>28.5923957824707</v>
      </c>
      <c r="V178">
        <v>90.774360656738281</v>
      </c>
      <c r="W178">
        <v>87.769996643066406</v>
      </c>
      <c r="X178">
        <v>51.680335998535163</v>
      </c>
      <c r="Y178">
        <v>55.065814971923828</v>
      </c>
      <c r="Z178">
        <v>57.692043304443359</v>
      </c>
      <c r="AA178">
        <v>111.85707092285161</v>
      </c>
      <c r="AB178">
        <v>86.996803283691406</v>
      </c>
      <c r="AC178">
        <v>104.94374084472661</v>
      </c>
      <c r="AD178">
        <v>40.210914611816413</v>
      </c>
      <c r="AE178">
        <v>97.693923950195327</v>
      </c>
      <c r="AF178">
        <v>179.69477844238281</v>
      </c>
      <c r="AG178">
        <v>93.7589111328125</v>
      </c>
      <c r="AH178">
        <v>172.2131042480469</v>
      </c>
      <c r="AI178">
        <v>370.041259765625</v>
      </c>
      <c r="AJ178">
        <v>200.5978698730469</v>
      </c>
      <c r="AK178">
        <v>149.99946594238281</v>
      </c>
      <c r="AL178">
        <v>259.83859252929688</v>
      </c>
      <c r="AM178">
        <v>64.495170593261719</v>
      </c>
      <c r="AN178">
        <v>19.45999908447266</v>
      </c>
      <c r="AO178">
        <v>53.762901306152337</v>
      </c>
      <c r="AP178">
        <v>101.5326232910156</v>
      </c>
      <c r="AQ178">
        <v>48.6427001953125</v>
      </c>
      <c r="AR178">
        <v>49.620353698730469</v>
      </c>
      <c r="AS178">
        <v>48.789745330810547</v>
      </c>
      <c r="AT178">
        <v>318.99932861328119</v>
      </c>
      <c r="AU178">
        <v>117.26576232910161</v>
      </c>
      <c r="AV178">
        <v>195.28587341308591</v>
      </c>
      <c r="AW178">
        <v>81.431877136230469</v>
      </c>
      <c r="AX178">
        <v>266.45785522460938</v>
      </c>
      <c r="AY178">
        <v>306.68972778320313</v>
      </c>
      <c r="AZ178">
        <v>13.208659172058111</v>
      </c>
      <c r="BA178">
        <v>64.239997863769531</v>
      </c>
      <c r="BB178">
        <v>45.357612609863281</v>
      </c>
      <c r="BC178">
        <v>47.831459045410163</v>
      </c>
      <c r="BD178">
        <v>19.483451843261719</v>
      </c>
      <c r="BE178">
        <v>44.897872924804688</v>
      </c>
      <c r="BF178">
        <v>63.835540771484382</v>
      </c>
      <c r="BG178">
        <v>39.792854309082031</v>
      </c>
      <c r="BH178">
        <v>80.528404235839844</v>
      </c>
      <c r="BI178">
        <v>41.490001678466797</v>
      </c>
      <c r="BJ178">
        <v>102.5634231567383</v>
      </c>
      <c r="BK178">
        <v>63.590045928955078</v>
      </c>
      <c r="BL178">
        <v>59.974826812744141</v>
      </c>
      <c r="BM178">
        <v>32.828975677490227</v>
      </c>
      <c r="BN178">
        <v>31.18027496337891</v>
      </c>
      <c r="BO178">
        <v>485.51373291015619</v>
      </c>
      <c r="BP178">
        <v>88.915817260742188</v>
      </c>
      <c r="BQ178">
        <v>170.43080139160159</v>
      </c>
      <c r="BR178">
        <v>54.683456420898438</v>
      </c>
      <c r="BS178">
        <v>162.46669006347659</v>
      </c>
      <c r="BT178">
        <v>79.247474670410156</v>
      </c>
      <c r="BU178">
        <v>30.506345748901371</v>
      </c>
      <c r="BV178">
        <v>96.629997253417955</v>
      </c>
      <c r="BW178">
        <v>64.539627075195313</v>
      </c>
      <c r="BX178">
        <v>262.46670532226563</v>
      </c>
      <c r="BY178">
        <v>42.150001525878913</v>
      </c>
      <c r="BZ178">
        <v>84.406471252441406</v>
      </c>
      <c r="CA178">
        <v>64.109901428222656</v>
      </c>
      <c r="CB178">
        <v>545.49530029296875</v>
      </c>
      <c r="CC178">
        <v>38.788234710693359</v>
      </c>
      <c r="CD178">
        <v>88.176712036132813</v>
      </c>
      <c r="CE178">
        <v>28.13790321350098</v>
      </c>
      <c r="CF178">
        <v>83.262229919433594</v>
      </c>
      <c r="CG178">
        <v>81.110000610351563</v>
      </c>
      <c r="CH178">
        <v>27.843452453613281</v>
      </c>
      <c r="CI178">
        <v>73.048370361328125</v>
      </c>
      <c r="CJ178">
        <v>81.8717041015625</v>
      </c>
      <c r="CK178">
        <v>117.0139923095703</v>
      </c>
      <c r="CL178">
        <v>98.162467956542955</v>
      </c>
      <c r="CM178">
        <v>83.020339965820313</v>
      </c>
      <c r="CN178">
        <v>86.272994995117188</v>
      </c>
      <c r="CO178">
        <v>85.577117919921875</v>
      </c>
      <c r="CP178">
        <v>89.631637573242188</v>
      </c>
      <c r="CQ178">
        <v>41.35302734375</v>
      </c>
      <c r="CR178">
        <v>120.22275543212891</v>
      </c>
      <c r="CS178">
        <v>228.29518127441409</v>
      </c>
      <c r="CT178">
        <v>75.591682434082031</v>
      </c>
      <c r="CU178">
        <v>37.530490875244141</v>
      </c>
      <c r="CV178">
        <v>67.007026672363281</v>
      </c>
      <c r="CW178">
        <v>143.2149963378906</v>
      </c>
      <c r="CX178">
        <v>185.84361267089841</v>
      </c>
      <c r="CY178">
        <v>60.46429443359375</v>
      </c>
      <c r="CZ178">
        <v>144.5259094238281</v>
      </c>
      <c r="DA178">
        <v>73.059661865234375</v>
      </c>
      <c r="DB178">
        <v>18028.759765625</v>
      </c>
      <c r="DC178">
        <v>12.02999973297119</v>
      </c>
      <c r="DD178">
        <v>0.52176758804861589</v>
      </c>
      <c r="DE178">
        <v>0.77774969937925109</v>
      </c>
      <c r="DF178">
        <v>2.1487404305344651</v>
      </c>
      <c r="DG178">
        <v>1.7322634510519193</v>
      </c>
      <c r="DH178">
        <v>1.3165902516157002</v>
      </c>
      <c r="DI178">
        <v>8.216386038661154E-2</v>
      </c>
      <c r="DJ178">
        <v>2.458519332903577</v>
      </c>
      <c r="DK178">
        <v>3.0201098047195019</v>
      </c>
      <c r="DL178">
        <v>0.36773528528167332</v>
      </c>
      <c r="DM178">
        <v>2.7203108757185452</v>
      </c>
      <c r="DN178">
        <v>0.12766747434334677</v>
      </c>
      <c r="DO178">
        <v>285.81370544433594</v>
      </c>
      <c r="DP178">
        <v>661.98757171630859</v>
      </c>
    </row>
    <row r="179" spans="1:120" x14ac:dyDescent="0.25">
      <c r="A179" s="1">
        <v>45474</v>
      </c>
      <c r="B179">
        <v>35.780010223388672</v>
      </c>
      <c r="C179">
        <v>44.450000762939453</v>
      </c>
      <c r="D179">
        <v>38.585281372070313</v>
      </c>
      <c r="E179">
        <v>34.170314788818359</v>
      </c>
      <c r="F179">
        <v>56.728469848632813</v>
      </c>
      <c r="G179">
        <v>13.670000076293951</v>
      </c>
      <c r="H179">
        <v>44.855697631835938</v>
      </c>
      <c r="I179">
        <v>27.45999908447266</v>
      </c>
      <c r="J179">
        <v>22.337472915649411</v>
      </c>
      <c r="K179">
        <v>387.58316040039063</v>
      </c>
      <c r="L179">
        <v>65.814750671386719</v>
      </c>
      <c r="M179">
        <v>33.422080993652337</v>
      </c>
      <c r="N179">
        <v>25.964365005493161</v>
      </c>
      <c r="O179">
        <v>33.496746063232422</v>
      </c>
      <c r="P179">
        <v>53.506622314453118</v>
      </c>
      <c r="Q179">
        <v>215.57000732421881</v>
      </c>
      <c r="R179">
        <v>114.6602020263672</v>
      </c>
      <c r="S179">
        <v>117.2787399291992</v>
      </c>
      <c r="T179">
        <v>136.7193908691406</v>
      </c>
      <c r="U179">
        <v>28.424495697021481</v>
      </c>
      <c r="V179">
        <v>90.432807922363281</v>
      </c>
      <c r="W179">
        <v>87.339996337890625</v>
      </c>
      <c r="X179">
        <v>51.431632995605469</v>
      </c>
      <c r="Y179">
        <v>55.015972137451172</v>
      </c>
      <c r="Z179">
        <v>57.513462066650391</v>
      </c>
      <c r="AA179">
        <v>111.3624725341797</v>
      </c>
      <c r="AB179">
        <v>86.757911682128906</v>
      </c>
      <c r="AC179">
        <v>104.391357421875</v>
      </c>
      <c r="AD179">
        <v>39.881237030029297</v>
      </c>
      <c r="AE179">
        <v>98.352600097656236</v>
      </c>
      <c r="AF179">
        <v>179.0421142578125</v>
      </c>
      <c r="AG179">
        <v>92.971107482910156</v>
      </c>
      <c r="AH179">
        <v>171.54026794433591</v>
      </c>
      <c r="AI179">
        <v>367.00885009765619</v>
      </c>
      <c r="AJ179">
        <v>199.91224670410159</v>
      </c>
      <c r="AK179">
        <v>149.4153747558594</v>
      </c>
      <c r="AL179">
        <v>259.26165771484381</v>
      </c>
      <c r="AM179">
        <v>64.4852294921875</v>
      </c>
      <c r="AN179">
        <v>19.39999961853027</v>
      </c>
      <c r="AO179">
        <v>53.17047119140625</v>
      </c>
      <c r="AP179">
        <v>101.47320556640619</v>
      </c>
      <c r="AQ179">
        <v>48.228469848632813</v>
      </c>
      <c r="AR179">
        <v>49.471584320068359</v>
      </c>
      <c r="AS179">
        <v>48.217491149902337</v>
      </c>
      <c r="AT179">
        <v>316.06689453125</v>
      </c>
      <c r="AU179">
        <v>116.8208923339844</v>
      </c>
      <c r="AV179">
        <v>194.10255432128909</v>
      </c>
      <c r="AW179">
        <v>81.095100402832031</v>
      </c>
      <c r="AX179">
        <v>264.54852294921881</v>
      </c>
      <c r="AY179">
        <v>305.45559692382813</v>
      </c>
      <c r="AZ179">
        <v>13.19874954223633</v>
      </c>
      <c r="BA179">
        <v>64.800003051757813</v>
      </c>
      <c r="BB179">
        <v>45.307918548583977</v>
      </c>
      <c r="BC179">
        <v>47.516944885253913</v>
      </c>
      <c r="BD179">
        <v>19.483451843261719</v>
      </c>
      <c r="BE179">
        <v>44.747982025146477</v>
      </c>
      <c r="BF179">
        <v>63.685855865478523</v>
      </c>
      <c r="BG179">
        <v>39.992465972900391</v>
      </c>
      <c r="BH179">
        <v>81.921455383300781</v>
      </c>
      <c r="BI179">
        <v>41.169998168945313</v>
      </c>
      <c r="BJ179">
        <v>101.6569290161133</v>
      </c>
      <c r="BK179">
        <v>62.720588684082031</v>
      </c>
      <c r="BL179">
        <v>59.380054473876953</v>
      </c>
      <c r="BM179">
        <v>32.69091796875</v>
      </c>
      <c r="BN179">
        <v>31.091781616210941</v>
      </c>
      <c r="BO179">
        <v>480.468994140625</v>
      </c>
      <c r="BP179">
        <v>88.079521179199219</v>
      </c>
      <c r="BQ179">
        <v>169.40696716308591</v>
      </c>
      <c r="BR179">
        <v>54.39501953125</v>
      </c>
      <c r="BS179">
        <v>161.74211120605469</v>
      </c>
      <c r="BT179">
        <v>79.179298400878906</v>
      </c>
      <c r="BU179">
        <v>30.193660736083981</v>
      </c>
      <c r="BV179">
        <v>96.540000915527344</v>
      </c>
      <c r="BW179">
        <v>64.4140625</v>
      </c>
      <c r="BX179">
        <v>259.8582763671875</v>
      </c>
      <c r="BY179">
        <v>41.880001068115227</v>
      </c>
      <c r="BZ179">
        <v>83.509162902832031</v>
      </c>
      <c r="CA179">
        <v>63.8232421875</v>
      </c>
      <c r="CB179">
        <v>541.8487548828125</v>
      </c>
      <c r="CC179">
        <v>39.046958923339837</v>
      </c>
      <c r="CD179">
        <v>87.495521545410156</v>
      </c>
      <c r="CE179">
        <v>28.371574401855469</v>
      </c>
      <c r="CF179">
        <v>83.004585266113281</v>
      </c>
      <c r="CG179">
        <v>81.540000915527344</v>
      </c>
      <c r="CH179">
        <v>27.881723403930661</v>
      </c>
      <c r="CI179">
        <v>72.361984252929688</v>
      </c>
      <c r="CJ179">
        <v>81.488670349121094</v>
      </c>
      <c r="CK179">
        <v>116.6590957641602</v>
      </c>
      <c r="CL179">
        <v>98.252220153808594</v>
      </c>
      <c r="CM179">
        <v>83.280250549316406</v>
      </c>
      <c r="CN179">
        <v>86.114532470703125</v>
      </c>
      <c r="CO179">
        <v>84.821388244628906</v>
      </c>
      <c r="CP179">
        <v>89.700485229492188</v>
      </c>
      <c r="CQ179">
        <v>40.876792907714837</v>
      </c>
      <c r="CR179">
        <v>119.56817626953119</v>
      </c>
      <c r="CS179">
        <v>227.1590881347656</v>
      </c>
      <c r="CT179">
        <v>75.068450927734375</v>
      </c>
      <c r="CU179">
        <v>37.373294830322273</v>
      </c>
      <c r="CV179">
        <v>66.662246704101563</v>
      </c>
      <c r="CW179">
        <v>143.74064636230469</v>
      </c>
      <c r="CX179">
        <v>182.29766845703119</v>
      </c>
      <c r="CY179">
        <v>60.045513153076172</v>
      </c>
      <c r="CZ179">
        <v>143.97319030761719</v>
      </c>
      <c r="DA179">
        <v>72.970428466796875</v>
      </c>
      <c r="DB179">
        <v>17879.30078125</v>
      </c>
      <c r="DC179">
        <v>12.22000026702881</v>
      </c>
      <c r="DD179">
        <v>0.51926949069108952</v>
      </c>
      <c r="DE179">
        <v>0.77905877723306571</v>
      </c>
      <c r="DF179">
        <v>2.1394909457454561</v>
      </c>
      <c r="DG179">
        <v>1.7351738945103219</v>
      </c>
      <c r="DH179">
        <v>1.3084443854716548</v>
      </c>
      <c r="DI179">
        <v>8.2033963098342461E-2</v>
      </c>
      <c r="DJ179">
        <v>2.4284192121204478</v>
      </c>
      <c r="DK179">
        <v>3.0260260512561166</v>
      </c>
      <c r="DL179">
        <v>0.36894473762763802</v>
      </c>
      <c r="DM179">
        <v>2.7055682268513443</v>
      </c>
      <c r="DN179">
        <v>0.12738320801359268</v>
      </c>
      <c r="DO179">
        <v>285.47134399414063</v>
      </c>
      <c r="DP179">
        <v>656.01625823974587</v>
      </c>
    </row>
    <row r="180" spans="1:120" x14ac:dyDescent="0.25">
      <c r="A180" s="1">
        <v>45471</v>
      </c>
      <c r="B180">
        <v>35.62005615234375</v>
      </c>
      <c r="C180">
        <v>43.950000762939453</v>
      </c>
      <c r="D180">
        <v>39.227073669433587</v>
      </c>
      <c r="E180">
        <v>33.518283843994141</v>
      </c>
      <c r="F180">
        <v>56.339023590087891</v>
      </c>
      <c r="G180">
        <v>13.50500011444092</v>
      </c>
      <c r="H180">
        <v>44.500560760498047</v>
      </c>
      <c r="I180">
        <v>27.20999908447266</v>
      </c>
      <c r="J180">
        <v>22.052675247192379</v>
      </c>
      <c r="K180">
        <v>387.2564697265625</v>
      </c>
      <c r="L180">
        <v>66.621261596679688</v>
      </c>
      <c r="M180">
        <v>33.953632354736328</v>
      </c>
      <c r="N180">
        <v>25.924905776977539</v>
      </c>
      <c r="O180">
        <v>33.536285400390618</v>
      </c>
      <c r="P180">
        <v>53.703159332275391</v>
      </c>
      <c r="Q180">
        <v>215.00999450683591</v>
      </c>
      <c r="R180">
        <v>115.09836578369141</v>
      </c>
      <c r="S180">
        <v>116.26454925537109</v>
      </c>
      <c r="T180">
        <v>137.00885009765619</v>
      </c>
      <c r="U180">
        <v>28.167705535888668</v>
      </c>
      <c r="V180">
        <v>91.111022949218764</v>
      </c>
      <c r="W180">
        <v>86.900001525878906</v>
      </c>
      <c r="X180">
        <v>52.147895812988281</v>
      </c>
      <c r="Y180">
        <v>55.863288879394531</v>
      </c>
      <c r="Z180">
        <v>58.059131622314453</v>
      </c>
      <c r="AA180">
        <v>112.2329559326172</v>
      </c>
      <c r="AB180">
        <v>87.703529357910156</v>
      </c>
      <c r="AC180">
        <v>105.210075378418</v>
      </c>
      <c r="AD180">
        <v>40.270858764648438</v>
      </c>
      <c r="AE180">
        <v>100.85756683349609</v>
      </c>
      <c r="AF180">
        <v>179.9815368652344</v>
      </c>
      <c r="AG180">
        <v>92.283027648925781</v>
      </c>
      <c r="AH180">
        <v>172.63861083984381</v>
      </c>
      <c r="AI180">
        <v>363.597412109375</v>
      </c>
      <c r="AJ180">
        <v>201.6014709472656</v>
      </c>
      <c r="AK180">
        <v>150.77162170410159</v>
      </c>
      <c r="AL180">
        <v>261.13165283203119</v>
      </c>
      <c r="AM180">
        <v>65.082038879394531</v>
      </c>
      <c r="AN180">
        <v>19.659999847412109</v>
      </c>
      <c r="AO180">
        <v>52.82489013671875</v>
      </c>
      <c r="AP180">
        <v>101.4533996582031</v>
      </c>
      <c r="AQ180">
        <v>48.455310821533203</v>
      </c>
      <c r="AR180">
        <v>49.4219970703125</v>
      </c>
      <c r="AS180">
        <v>48.444419860839837</v>
      </c>
      <c r="AT180">
        <v>313.40374755859381</v>
      </c>
      <c r="AU180">
        <v>117.1471328735352</v>
      </c>
      <c r="AV180">
        <v>193.7744140625</v>
      </c>
      <c r="AW180">
        <v>81.154533386230469</v>
      </c>
      <c r="AX180">
        <v>262.82815551757813</v>
      </c>
      <c r="AY180">
        <v>309.6868896484375</v>
      </c>
      <c r="AZ180">
        <v>13.39693069458008</v>
      </c>
      <c r="BA180">
        <v>64.80999755859375</v>
      </c>
      <c r="BB180">
        <v>45.357612609863281</v>
      </c>
      <c r="BC180">
        <v>47.496364593505859</v>
      </c>
      <c r="BD180">
        <v>19.86799430847168</v>
      </c>
      <c r="BE180">
        <v>45.387523651123047</v>
      </c>
      <c r="BF180">
        <v>64.773567199707031</v>
      </c>
      <c r="BG180">
        <v>40.331809997558587</v>
      </c>
      <c r="BH180">
        <v>81.802055358886719</v>
      </c>
      <c r="BI180">
        <v>41.060001373291023</v>
      </c>
      <c r="BJ180">
        <v>102.324348449707</v>
      </c>
      <c r="BK180">
        <v>62.770561218261719</v>
      </c>
      <c r="BL180">
        <v>59.565311431884773</v>
      </c>
      <c r="BM180">
        <v>32.62188720703125</v>
      </c>
      <c r="BN180">
        <v>31.42609786987305</v>
      </c>
      <c r="BO180">
        <v>477.66741943359381</v>
      </c>
      <c r="BP180">
        <v>88.34832763671875</v>
      </c>
      <c r="BQ180">
        <v>169.7349853515625</v>
      </c>
      <c r="BR180">
        <v>54.802810668945313</v>
      </c>
      <c r="BS180">
        <v>163.062255859375</v>
      </c>
      <c r="BT180">
        <v>79.247482299804688</v>
      </c>
      <c r="BU180">
        <v>30.477033615112301</v>
      </c>
      <c r="BV180">
        <v>95.529998779296875</v>
      </c>
      <c r="BW180">
        <v>64.346450805664063</v>
      </c>
      <c r="BX180">
        <v>259.54962158203119</v>
      </c>
      <c r="BY180">
        <v>42.229999542236328</v>
      </c>
      <c r="BZ180">
        <v>84.197090148925781</v>
      </c>
      <c r="CA180">
        <v>64.1988525390625</v>
      </c>
      <c r="CB180">
        <v>540.73590087890625</v>
      </c>
      <c r="CC180">
        <v>40.012184143066413</v>
      </c>
      <c r="CD180">
        <v>89.032119750976563</v>
      </c>
      <c r="CE180">
        <v>28.186586380004879</v>
      </c>
      <c r="CF180">
        <v>83.202774047851563</v>
      </c>
      <c r="CG180">
        <v>79.589996337890625</v>
      </c>
      <c r="CH180">
        <v>27.87215614318848</v>
      </c>
      <c r="CI180">
        <v>73.025154113769531</v>
      </c>
      <c r="CJ180">
        <v>82.264572143554688</v>
      </c>
      <c r="CK180">
        <v>116.915412902832</v>
      </c>
      <c r="CL180">
        <v>100.8052673339844</v>
      </c>
      <c r="CM180">
        <v>84.379859924316406</v>
      </c>
      <c r="CN180">
        <v>87.461463928222656</v>
      </c>
      <c r="CO180">
        <v>85.179374694824219</v>
      </c>
      <c r="CP180">
        <v>89.651313781738281</v>
      </c>
      <c r="CQ180">
        <v>40.787498474121087</v>
      </c>
      <c r="CR180">
        <v>120.86740875244141</v>
      </c>
      <c r="CS180">
        <v>225.45494079589841</v>
      </c>
      <c r="CT180">
        <v>75.601554870605469</v>
      </c>
      <c r="CU180">
        <v>37.736812591552727</v>
      </c>
      <c r="CV180">
        <v>67.125251770019531</v>
      </c>
      <c r="CW180">
        <v>144.55390930175781</v>
      </c>
      <c r="CX180">
        <v>181.68009948730469</v>
      </c>
      <c r="CY180">
        <v>59.158088684082031</v>
      </c>
      <c r="CZ180">
        <v>143.5783996582031</v>
      </c>
      <c r="DA180">
        <v>74.338623046875</v>
      </c>
      <c r="DB180">
        <v>17732.599609375</v>
      </c>
      <c r="DC180">
        <v>12.439999580383301</v>
      </c>
      <c r="DD180">
        <v>0.51273607980147962</v>
      </c>
      <c r="DE180">
        <v>0.78144185572877445</v>
      </c>
      <c r="DF180">
        <v>2.10611873172846</v>
      </c>
      <c r="DG180">
        <v>1.7319681905691631</v>
      </c>
      <c r="DH180">
        <v>1.3115045957822242</v>
      </c>
      <c r="DI180">
        <v>8.1278126145320845E-2</v>
      </c>
      <c r="DJ180">
        <v>2.4031264938698169</v>
      </c>
      <c r="DK180">
        <v>2.9821468775579008</v>
      </c>
      <c r="DL180">
        <v>0.37282797502363862</v>
      </c>
      <c r="DM180">
        <v>2.6753001961808582</v>
      </c>
      <c r="DN180">
        <v>0.12655225235870401</v>
      </c>
      <c r="DO180">
        <v>287.28071594238281</v>
      </c>
      <c r="DP180">
        <v>656.25141143798828</v>
      </c>
    </row>
    <row r="181" spans="1:120" x14ac:dyDescent="0.25">
      <c r="A181" s="1">
        <v>45470</v>
      </c>
      <c r="B181">
        <v>35.630050659179688</v>
      </c>
      <c r="C181">
        <v>44.009998321533203</v>
      </c>
      <c r="D181">
        <v>38.993694305419922</v>
      </c>
      <c r="E181">
        <v>33.773426055908203</v>
      </c>
      <c r="F181">
        <v>56.189247131347663</v>
      </c>
      <c r="G181">
        <v>13.614999771118161</v>
      </c>
      <c r="H181">
        <v>44.461101531982422</v>
      </c>
      <c r="I181">
        <v>26.920000076293949</v>
      </c>
      <c r="J181">
        <v>22.14760780334473</v>
      </c>
      <c r="K181">
        <v>387.68218994140619</v>
      </c>
      <c r="L181">
        <v>66.432075500488281</v>
      </c>
      <c r="M181">
        <v>33.965579986572273</v>
      </c>
      <c r="N181">
        <v>25.885446548461911</v>
      </c>
      <c r="O181">
        <v>33.832801818847663</v>
      </c>
      <c r="P181">
        <v>53.703159332275391</v>
      </c>
      <c r="Q181">
        <v>214.99000549316409</v>
      </c>
      <c r="R181">
        <v>115.3672409057617</v>
      </c>
      <c r="S181">
        <v>115.87677001953119</v>
      </c>
      <c r="T181">
        <v>137.65766906738281</v>
      </c>
      <c r="U181">
        <v>28.414617538452148</v>
      </c>
      <c r="V181">
        <v>91.597480773925781</v>
      </c>
      <c r="W181">
        <v>86.459999084472656</v>
      </c>
      <c r="X181">
        <v>51.829555511474609</v>
      </c>
      <c r="Y181">
        <v>55.933067321777337</v>
      </c>
      <c r="Z181">
        <v>57.910308837890618</v>
      </c>
      <c r="AA181">
        <v>111.6196594238281</v>
      </c>
      <c r="AB181">
        <v>87.793106079101563</v>
      </c>
      <c r="AC181">
        <v>104.3617630004883</v>
      </c>
      <c r="AD181">
        <v>40.680461883544922</v>
      </c>
      <c r="AE181">
        <v>100.6879119873047</v>
      </c>
      <c r="AF181">
        <v>179.80354309082031</v>
      </c>
      <c r="AG181">
        <v>92.991050720214844</v>
      </c>
      <c r="AH181">
        <v>172.49018859863281</v>
      </c>
      <c r="AI181">
        <v>366.31060791015619</v>
      </c>
      <c r="AJ181">
        <v>200.7767333984375</v>
      </c>
      <c r="AK181">
        <v>149.3460693359375</v>
      </c>
      <c r="AL181">
        <v>261.60910034179688</v>
      </c>
      <c r="AM181">
        <v>64.196769714355469</v>
      </c>
      <c r="AN181">
        <v>19.64999961853027</v>
      </c>
      <c r="AO181">
        <v>51.61041259765625</v>
      </c>
      <c r="AP181">
        <v>102.2258834838867</v>
      </c>
      <c r="AQ181">
        <v>47.350688934326172</v>
      </c>
      <c r="AR181">
        <v>49.709617614746087</v>
      </c>
      <c r="AS181">
        <v>46.994049072265618</v>
      </c>
      <c r="AT181">
        <v>316.18658447265619</v>
      </c>
      <c r="AU181">
        <v>116.78134918212891</v>
      </c>
      <c r="AV181">
        <v>193.9633483886719</v>
      </c>
      <c r="AW181">
        <v>80.64935302734375</v>
      </c>
      <c r="AX181">
        <v>264.50872802734381</v>
      </c>
      <c r="AY181">
        <v>306.82687377929688</v>
      </c>
      <c r="AZ181">
        <v>13.55547428131104</v>
      </c>
      <c r="BA181">
        <v>65.160003662109375</v>
      </c>
      <c r="BB181">
        <v>45.228416442871087</v>
      </c>
      <c r="BC181">
        <v>47.423030853271477</v>
      </c>
      <c r="BD181">
        <v>20.597637176513668</v>
      </c>
      <c r="BE181">
        <v>45.147697448730469</v>
      </c>
      <c r="BF181">
        <v>64.95318603515625</v>
      </c>
      <c r="BG181">
        <v>40.092273712158203</v>
      </c>
      <c r="BH181">
        <v>81.88165283203125</v>
      </c>
      <c r="BI181">
        <v>41.459999084472663</v>
      </c>
      <c r="BJ181">
        <v>102.7726135253906</v>
      </c>
      <c r="BK181">
        <v>62.001045227050781</v>
      </c>
      <c r="BL181">
        <v>59.389801025390618</v>
      </c>
      <c r="BM181">
        <v>32.444377899169922</v>
      </c>
      <c r="BN181">
        <v>31.219608306884769</v>
      </c>
      <c r="BO181">
        <v>480.15988159179688</v>
      </c>
      <c r="BP181">
        <v>88.427978515625</v>
      </c>
      <c r="BQ181">
        <v>170.7091064453125</v>
      </c>
      <c r="BR181">
        <v>54.63372802734375</v>
      </c>
      <c r="BS181">
        <v>162.9431457519531</v>
      </c>
      <c r="BT181">
        <v>79.237762451171875</v>
      </c>
      <c r="BU181">
        <v>30.750631332397461</v>
      </c>
      <c r="BV181">
        <v>95.199996948242202</v>
      </c>
      <c r="BW181">
        <v>63.506141662597663</v>
      </c>
      <c r="BX181">
        <v>257.71771240234381</v>
      </c>
      <c r="BY181">
        <v>42.349998474121087</v>
      </c>
      <c r="BZ181">
        <v>84.007667541503906</v>
      </c>
      <c r="CA181">
        <v>64.445960998535156</v>
      </c>
      <c r="CB181">
        <v>542.87213134765625</v>
      </c>
      <c r="CC181">
        <v>41.853084564208977</v>
      </c>
      <c r="CD181">
        <v>90.720008850097656</v>
      </c>
      <c r="CE181">
        <v>28.799972534179691</v>
      </c>
      <c r="CF181">
        <v>83.291969299316406</v>
      </c>
      <c r="CG181">
        <v>79.919998168945313</v>
      </c>
      <c r="CH181">
        <v>27.87215614318848</v>
      </c>
      <c r="CI181">
        <v>73.939674377441406</v>
      </c>
      <c r="CJ181">
        <v>81.6134033203125</v>
      </c>
      <c r="CK181">
        <v>116.629524230957</v>
      </c>
      <c r="CL181">
        <v>100.71551513671881</v>
      </c>
      <c r="CM181">
        <v>83.999984741210938</v>
      </c>
      <c r="CN181">
        <v>87.491172790527344</v>
      </c>
      <c r="CO181">
        <v>85.964927673339844</v>
      </c>
      <c r="CP181">
        <v>89.307075500488281</v>
      </c>
      <c r="CQ181">
        <v>40.648597717285163</v>
      </c>
      <c r="CR181">
        <v>120.81781005859381</v>
      </c>
      <c r="CS181">
        <v>225.57453918457031</v>
      </c>
      <c r="CT181">
        <v>75.937202453613281</v>
      </c>
      <c r="CU181">
        <v>37.432239532470703</v>
      </c>
      <c r="CV181">
        <v>67.883781433105469</v>
      </c>
      <c r="CW181">
        <v>144.67292785644531</v>
      </c>
      <c r="CX181">
        <v>183.7220153808594</v>
      </c>
      <c r="CY181">
        <v>58.190898895263672</v>
      </c>
      <c r="CZ181">
        <v>143.32179260253909</v>
      </c>
      <c r="DA181">
        <v>74.2493896484375</v>
      </c>
      <c r="DB181">
        <v>17858.6796875</v>
      </c>
      <c r="DC181">
        <v>12.239999771118161</v>
      </c>
      <c r="DD181">
        <v>0.51718141434645848</v>
      </c>
      <c r="DE181">
        <v>0.78653802145860929</v>
      </c>
      <c r="DF181">
        <v>2.1236605449051011</v>
      </c>
      <c r="DG181">
        <v>1.7516972592920144</v>
      </c>
      <c r="DH181">
        <v>1.3035365791723299</v>
      </c>
      <c r="DI181">
        <v>8.1068811199205074E-2</v>
      </c>
      <c r="DJ181">
        <v>2.4193940446132074</v>
      </c>
      <c r="DK181">
        <v>2.970540550560365</v>
      </c>
      <c r="DL181">
        <v>0.36984166584499018</v>
      </c>
      <c r="DM181">
        <v>2.7075092614278713</v>
      </c>
      <c r="DN181">
        <v>0.12521512344047039</v>
      </c>
      <c r="DO181">
        <v>288.49391174316406</v>
      </c>
      <c r="DP181">
        <v>658.25413513183594</v>
      </c>
    </row>
    <row r="182" spans="1:120" x14ac:dyDescent="0.25">
      <c r="A182" s="1">
        <v>45469</v>
      </c>
      <c r="B182">
        <v>35.457099914550781</v>
      </c>
      <c r="C182">
        <v>43.580001831054688</v>
      </c>
      <c r="D182">
        <v>38.896453857421882</v>
      </c>
      <c r="E182">
        <v>33.641128540039063</v>
      </c>
      <c r="F182">
        <v>54.795242309570313</v>
      </c>
      <c r="G182">
        <v>13.47999954223633</v>
      </c>
      <c r="H182">
        <v>45.024387359619141</v>
      </c>
      <c r="I182">
        <v>27.180000305175781</v>
      </c>
      <c r="J182">
        <v>22.033689498901371</v>
      </c>
      <c r="K182">
        <v>387.3653564453125</v>
      </c>
      <c r="L182">
        <v>66.402206420898438</v>
      </c>
      <c r="M182">
        <v>33.844139099121087</v>
      </c>
      <c r="N182">
        <v>25.812444686889648</v>
      </c>
      <c r="O182">
        <v>33.427558898925781</v>
      </c>
      <c r="P182">
        <v>53.703159332275391</v>
      </c>
      <c r="Q182">
        <v>212.58000183105469</v>
      </c>
      <c r="R182">
        <v>114.8513946533203</v>
      </c>
      <c r="S182">
        <v>115.7872772216797</v>
      </c>
      <c r="T182">
        <v>137.66764831542969</v>
      </c>
      <c r="U182">
        <v>28.60227012634277</v>
      </c>
      <c r="V182">
        <v>91.393180847167955</v>
      </c>
      <c r="W182">
        <v>84.660003662109375</v>
      </c>
      <c r="X182">
        <v>51.839504241943359</v>
      </c>
      <c r="Y182">
        <v>55.604106903076172</v>
      </c>
      <c r="Z182">
        <v>57.721805572509773</v>
      </c>
      <c r="AA182">
        <v>111.28334045410161</v>
      </c>
      <c r="AB182">
        <v>87.345184326171875</v>
      </c>
      <c r="AC182">
        <v>103.8685684204102</v>
      </c>
      <c r="AD182">
        <v>40.350780487060547</v>
      </c>
      <c r="AE182">
        <v>100.54819488525391</v>
      </c>
      <c r="AF182">
        <v>180.0013122558594</v>
      </c>
      <c r="AG182">
        <v>92.711830139160156</v>
      </c>
      <c r="AH182">
        <v>172.4604797363281</v>
      </c>
      <c r="AI182">
        <v>365.51260375976563</v>
      </c>
      <c r="AJ182">
        <v>198.7596130371094</v>
      </c>
      <c r="AK182">
        <v>148.4056091308594</v>
      </c>
      <c r="AL182">
        <v>258.07797241210938</v>
      </c>
      <c r="AM182">
        <v>64.435493469238281</v>
      </c>
      <c r="AN182">
        <v>19.479999542236332</v>
      </c>
      <c r="AO182">
        <v>51.52154541015625</v>
      </c>
      <c r="AP182">
        <v>101.2256164550781</v>
      </c>
      <c r="AQ182">
        <v>46.709617614746087</v>
      </c>
      <c r="AR182">
        <v>49.322811126708977</v>
      </c>
      <c r="AS182">
        <v>46.500724792480469</v>
      </c>
      <c r="AT182">
        <v>315.3397216796875</v>
      </c>
      <c r="AU182">
        <v>116.8861541748047</v>
      </c>
      <c r="AV182">
        <v>193.2474060058594</v>
      </c>
      <c r="AW182">
        <v>80.170928955078125</v>
      </c>
      <c r="AX182">
        <v>264.11099243164063</v>
      </c>
      <c r="AY182">
        <v>305.024658203125</v>
      </c>
      <c r="AZ182">
        <v>13.43656635284424</v>
      </c>
      <c r="BA182">
        <v>65.269996643066406</v>
      </c>
      <c r="BB182">
        <v>45.516620635986328</v>
      </c>
      <c r="BC182">
        <v>47.417537689208977</v>
      </c>
      <c r="BD182">
        <v>20.16379547119141</v>
      </c>
      <c r="BE182">
        <v>45.097732543945313</v>
      </c>
      <c r="BF182">
        <v>64.603919982910156</v>
      </c>
      <c r="BG182">
        <v>40.172119140625</v>
      </c>
      <c r="BH182">
        <v>81.981155395507813</v>
      </c>
      <c r="BI182">
        <v>41.090000152587891</v>
      </c>
      <c r="BJ182">
        <v>102.6331481933594</v>
      </c>
      <c r="BK182">
        <v>61.901103973388672</v>
      </c>
      <c r="BL182">
        <v>59.185047149658203</v>
      </c>
      <c r="BM182">
        <v>32.424655914306641</v>
      </c>
      <c r="BN182">
        <v>31.150777816772461</v>
      </c>
      <c r="BO182">
        <v>478.92361450195313</v>
      </c>
      <c r="BP182">
        <v>88.308502197265625</v>
      </c>
      <c r="BQ182">
        <v>170.80851745605469</v>
      </c>
      <c r="BR182">
        <v>54.255775451660163</v>
      </c>
      <c r="BS182">
        <v>162.74462890625</v>
      </c>
      <c r="BT182">
        <v>79.179534912109375</v>
      </c>
      <c r="BU182">
        <v>30.744768142700199</v>
      </c>
      <c r="BV182">
        <v>93.209999084472656</v>
      </c>
      <c r="BW182">
        <v>63.670337677001953</v>
      </c>
      <c r="BX182">
        <v>259.75869750976563</v>
      </c>
      <c r="BY182">
        <v>42.796001434326172</v>
      </c>
      <c r="BZ182">
        <v>83.598892211914063</v>
      </c>
      <c r="CA182">
        <v>64.475624084472656</v>
      </c>
      <c r="CB182">
        <v>542.01763916015625</v>
      </c>
      <c r="CC182">
        <v>41.047069549560547</v>
      </c>
      <c r="CD182">
        <v>90.361099243164063</v>
      </c>
      <c r="CE182">
        <v>28.308290481567379</v>
      </c>
      <c r="CF182">
        <v>83.113594055175781</v>
      </c>
      <c r="CG182">
        <v>78.75</v>
      </c>
      <c r="CH182">
        <v>27.910429000854489</v>
      </c>
      <c r="CI182">
        <v>73.766395568847656</v>
      </c>
      <c r="CJ182">
        <v>80.82763671875</v>
      </c>
      <c r="CK182">
        <v>116.629524230957</v>
      </c>
      <c r="CL182">
        <v>100.49610900878911</v>
      </c>
      <c r="CM182">
        <v>83.470184326171875</v>
      </c>
      <c r="CN182">
        <v>87.73876953125</v>
      </c>
      <c r="CO182">
        <v>85.477684020996094</v>
      </c>
      <c r="CP182">
        <v>89.100517272949219</v>
      </c>
      <c r="CQ182">
        <v>40.698204040527337</v>
      </c>
      <c r="CR182">
        <v>120.6888885498047</v>
      </c>
      <c r="CS182">
        <v>225.46492004394531</v>
      </c>
      <c r="CT182">
        <v>76.262992858886719</v>
      </c>
      <c r="CU182">
        <v>37.098201751708977</v>
      </c>
      <c r="CV182">
        <v>67.76556396484375</v>
      </c>
      <c r="CW182">
        <v>144.91096496582031</v>
      </c>
      <c r="CX182">
        <v>182.60643005371091</v>
      </c>
      <c r="CY182">
        <v>58.549858093261719</v>
      </c>
      <c r="CZ182">
        <v>143.29216003417969</v>
      </c>
      <c r="DA182">
        <v>74.546829223632813</v>
      </c>
      <c r="DB182">
        <v>17805.16015625</v>
      </c>
      <c r="DC182">
        <v>12.55000019073486</v>
      </c>
      <c r="DD182">
        <v>0.51506196803374804</v>
      </c>
      <c r="DE182">
        <v>0.7848900290892783</v>
      </c>
      <c r="DF182">
        <v>2.1193992056533277</v>
      </c>
      <c r="DG182">
        <v>1.7390041651629511</v>
      </c>
      <c r="DH182">
        <v>1.296596867405069</v>
      </c>
      <c r="DI182">
        <v>8.0403290746369233E-2</v>
      </c>
      <c r="DJ182">
        <v>2.3944304204215645</v>
      </c>
      <c r="DK182">
        <v>2.9564132168420727</v>
      </c>
      <c r="DL182">
        <v>0.36670321900424274</v>
      </c>
      <c r="DM182">
        <v>2.6978364024886385</v>
      </c>
      <c r="DN182">
        <v>0.1278577480057449</v>
      </c>
      <c r="DO182">
        <v>288.93952178955078</v>
      </c>
      <c r="DP182">
        <v>657.19721221923828</v>
      </c>
    </row>
    <row r="183" spans="1:120" x14ac:dyDescent="0.25">
      <c r="A183" s="1">
        <v>45468</v>
      </c>
      <c r="B183">
        <v>35.387203216552727</v>
      </c>
      <c r="C183">
        <v>43.330001831054688</v>
      </c>
      <c r="D183">
        <v>38.993694305419922</v>
      </c>
      <c r="E183">
        <v>33.518283843994141</v>
      </c>
      <c r="F183">
        <v>55.024639129638672</v>
      </c>
      <c r="G183">
        <v>13.930000305175779</v>
      </c>
      <c r="H183">
        <v>44.699977874755859</v>
      </c>
      <c r="I183">
        <v>27.14999961853027</v>
      </c>
      <c r="J183">
        <v>21.995718002319339</v>
      </c>
      <c r="K183">
        <v>387.1475830078125</v>
      </c>
      <c r="L183">
        <v>66.20306396484375</v>
      </c>
      <c r="M183">
        <v>33.864048004150391</v>
      </c>
      <c r="N183">
        <v>26.075838088989261</v>
      </c>
      <c r="O183">
        <v>33.44732666015625</v>
      </c>
      <c r="P183">
        <v>54.253452301025391</v>
      </c>
      <c r="Q183">
        <v>214.55999755859381</v>
      </c>
      <c r="R183">
        <v>116.4656677246094</v>
      </c>
      <c r="S183">
        <v>116.21482849121089</v>
      </c>
      <c r="T183">
        <v>139.27470397949219</v>
      </c>
      <c r="U183">
        <v>28.256595611572269</v>
      </c>
      <c r="V183">
        <v>91.947715759277344</v>
      </c>
      <c r="W183">
        <v>84.55999755859375</v>
      </c>
      <c r="X183">
        <v>51.809661865234382</v>
      </c>
      <c r="Y183">
        <v>55.614082336425781</v>
      </c>
      <c r="Z183">
        <v>57.880546569824219</v>
      </c>
      <c r="AA183">
        <v>111.5306396484375</v>
      </c>
      <c r="AB183">
        <v>87.574127197265625</v>
      </c>
      <c r="AC183">
        <v>103.8192443847656</v>
      </c>
      <c r="AD183">
        <v>39.681430816650391</v>
      </c>
      <c r="AE183">
        <v>100.3186492919922</v>
      </c>
      <c r="AF183">
        <v>180.5649719238281</v>
      </c>
      <c r="AG183">
        <v>92.263076782226563</v>
      </c>
      <c r="AH183">
        <v>173.18284606933591</v>
      </c>
      <c r="AI183">
        <v>363.58743286132813</v>
      </c>
      <c r="AJ183">
        <v>199.2862548828125</v>
      </c>
      <c r="AK183">
        <v>148.58378601074219</v>
      </c>
      <c r="AL183">
        <v>258.95327758789063</v>
      </c>
      <c r="AM183">
        <v>63.928207397460938</v>
      </c>
      <c r="AN183">
        <v>19.579999923706051</v>
      </c>
      <c r="AO183">
        <v>51.709148406982422</v>
      </c>
      <c r="AP183">
        <v>102.2456893920898</v>
      </c>
      <c r="AQ183">
        <v>46.561676025390618</v>
      </c>
      <c r="AR183">
        <v>49.749294281005859</v>
      </c>
      <c r="AS183">
        <v>46.303394317626953</v>
      </c>
      <c r="AT183">
        <v>313.97457885742188</v>
      </c>
      <c r="AU183">
        <v>117.16123962402339</v>
      </c>
      <c r="AV183">
        <v>193.80424499511719</v>
      </c>
      <c r="AW183">
        <v>80.476432800292969</v>
      </c>
      <c r="AX183">
        <v>262.8878173828125</v>
      </c>
      <c r="AY183">
        <v>308.5311279296875</v>
      </c>
      <c r="AZ183">
        <v>13.51583766937256</v>
      </c>
      <c r="BA183">
        <v>65.830001831054688</v>
      </c>
      <c r="BB183">
        <v>45.625938415527337</v>
      </c>
      <c r="BC183">
        <v>47.456401824951172</v>
      </c>
      <c r="BD183">
        <v>20.045475006103519</v>
      </c>
      <c r="BE183">
        <v>45.257617950439453</v>
      </c>
      <c r="BF183">
        <v>64.87335205078125</v>
      </c>
      <c r="BG183">
        <v>40.611263275146477</v>
      </c>
      <c r="BH183">
        <v>82.2398681640625</v>
      </c>
      <c r="BI183">
        <v>40.900001525878913</v>
      </c>
      <c r="BJ183">
        <v>102.6630325317383</v>
      </c>
      <c r="BK183">
        <v>62.051013946533203</v>
      </c>
      <c r="BL183">
        <v>59.477558135986328</v>
      </c>
      <c r="BM183">
        <v>32.681056976318359</v>
      </c>
      <c r="BN183">
        <v>31.229440689086911</v>
      </c>
      <c r="BO183">
        <v>477.93661499023438</v>
      </c>
      <c r="BP183">
        <v>88.756523132324219</v>
      </c>
      <c r="BQ183">
        <v>171.17628479003909</v>
      </c>
      <c r="BR183">
        <v>54.345291137695313</v>
      </c>
      <c r="BS183">
        <v>163.36003112792969</v>
      </c>
      <c r="BT183">
        <v>79.257179260253906</v>
      </c>
      <c r="BU183">
        <v>30.588455200195309</v>
      </c>
      <c r="BV183">
        <v>92.430000305175781</v>
      </c>
      <c r="BW183">
        <v>62.945934295654297</v>
      </c>
      <c r="BX183">
        <v>260.61489868164063</v>
      </c>
      <c r="BY183">
        <v>42.466800689697273</v>
      </c>
      <c r="BZ183">
        <v>83.758415222167969</v>
      </c>
      <c r="CA183">
        <v>64.861114501953125</v>
      </c>
      <c r="CB183">
        <v>541.34197998046875</v>
      </c>
      <c r="CC183">
        <v>41.445102691650391</v>
      </c>
      <c r="CD183">
        <v>91.670677185058594</v>
      </c>
      <c r="CE183">
        <v>28.074819564819339</v>
      </c>
      <c r="CF183">
        <v>83.460433959960938</v>
      </c>
      <c r="CG183">
        <v>78.900001525878906</v>
      </c>
      <c r="CH183">
        <v>27.77647590637207</v>
      </c>
      <c r="CI183">
        <v>74.430610656738281</v>
      </c>
      <c r="CJ183">
        <v>81.079856872558594</v>
      </c>
      <c r="CK183">
        <v>117.1027145385742</v>
      </c>
      <c r="CL183">
        <v>100.6756210327148</v>
      </c>
      <c r="CM183">
        <v>82.830406188964844</v>
      </c>
      <c r="CN183">
        <v>87.798202514648438</v>
      </c>
      <c r="CO183">
        <v>85.467735290527344</v>
      </c>
      <c r="CP183">
        <v>89.985725402832031</v>
      </c>
      <c r="CQ183">
        <v>40.956165313720703</v>
      </c>
      <c r="CR183">
        <v>121.0161666870117</v>
      </c>
      <c r="CS183">
        <v>225.72401428222659</v>
      </c>
      <c r="CT183">
        <v>76.420951843261719</v>
      </c>
      <c r="CU183">
        <v>37.147327423095703</v>
      </c>
      <c r="CV183">
        <v>68.051246643066406</v>
      </c>
      <c r="CW183">
        <v>145.42669677734381</v>
      </c>
      <c r="CX183">
        <v>179.99678039550781</v>
      </c>
      <c r="CY183">
        <v>57.782089233398438</v>
      </c>
      <c r="CZ183">
        <v>144.6640930175781</v>
      </c>
      <c r="DA183">
        <v>74.794692993164063</v>
      </c>
      <c r="DB183">
        <v>17717.650390625</v>
      </c>
      <c r="DC183">
        <v>12.840000152587891</v>
      </c>
      <c r="DD183">
        <v>0.51096885403193282</v>
      </c>
      <c r="DE183">
        <v>0.78520241140294134</v>
      </c>
      <c r="DF183">
        <v>2.0994425320609489</v>
      </c>
      <c r="DG183">
        <v>1.7428097946647356</v>
      </c>
      <c r="DH183">
        <v>1.2913502314186385</v>
      </c>
      <c r="DI183">
        <v>8.0041828333021592E-2</v>
      </c>
      <c r="DJ183">
        <v>2.3553328773590603</v>
      </c>
      <c r="DK183">
        <v>2.9536927876164554</v>
      </c>
      <c r="DL183">
        <v>0.36813375325150771</v>
      </c>
      <c r="DM183">
        <v>2.6798502633207271</v>
      </c>
      <c r="DN183">
        <v>0.12653803098182795</v>
      </c>
      <c r="DO183">
        <v>289.89889526367193</v>
      </c>
      <c r="DP183">
        <v>655.49132919311523</v>
      </c>
    </row>
    <row r="184" spans="1:120" x14ac:dyDescent="0.25">
      <c r="A184" s="1">
        <v>45467</v>
      </c>
      <c r="B184">
        <v>35.067680358886719</v>
      </c>
      <c r="C184">
        <v>43.240001678466797</v>
      </c>
      <c r="D184">
        <v>39.470176696777337</v>
      </c>
      <c r="E184">
        <v>32.743404388427727</v>
      </c>
      <c r="F184">
        <v>54.805221557617188</v>
      </c>
      <c r="G184">
        <v>14.069999694824221</v>
      </c>
      <c r="H184">
        <v>45.506088256835938</v>
      </c>
      <c r="I184">
        <v>27.469999313354489</v>
      </c>
      <c r="J184">
        <v>22.20456695556641</v>
      </c>
      <c r="K184">
        <v>390.0782470703125</v>
      </c>
      <c r="L184">
        <v>65.755012512207031</v>
      </c>
      <c r="M184">
        <v>34.104938507080078</v>
      </c>
      <c r="N184">
        <v>26.15388107299805</v>
      </c>
      <c r="O184">
        <v>33.852569580078118</v>
      </c>
      <c r="P184">
        <v>54.538429260253913</v>
      </c>
      <c r="Q184">
        <v>215.6300048828125</v>
      </c>
      <c r="R184">
        <v>117.20843505859381</v>
      </c>
      <c r="S184">
        <v>116.04579162597661</v>
      </c>
      <c r="T184">
        <v>139.70391845703119</v>
      </c>
      <c r="U184">
        <v>28.394865036010739</v>
      </c>
      <c r="V184">
        <v>91.869880676269517</v>
      </c>
      <c r="W184">
        <v>83.900001525878906</v>
      </c>
      <c r="X184">
        <v>52.366752624511719</v>
      </c>
      <c r="Y184">
        <v>55.394771575927727</v>
      </c>
      <c r="Z184">
        <v>58.436138153076172</v>
      </c>
      <c r="AA184">
        <v>112.8066864013672</v>
      </c>
      <c r="AB184">
        <v>88.350532531738281</v>
      </c>
      <c r="AC184">
        <v>104.7168731689453</v>
      </c>
      <c r="AD184">
        <v>39.121971130371087</v>
      </c>
      <c r="AE184">
        <v>103.2028732299805</v>
      </c>
      <c r="AF184">
        <v>182.0779113769531</v>
      </c>
      <c r="AG184">
        <v>91.126243591308594</v>
      </c>
      <c r="AH184">
        <v>174.45928955078119</v>
      </c>
      <c r="AI184">
        <v>359.55752563476563</v>
      </c>
      <c r="AJ184">
        <v>199.94207763671881</v>
      </c>
      <c r="AK184">
        <v>149.59356689453119</v>
      </c>
      <c r="AL184">
        <v>258.79412841796881</v>
      </c>
      <c r="AM184">
        <v>64.345977783203125</v>
      </c>
      <c r="AN184">
        <v>19.79999923706055</v>
      </c>
      <c r="AO184">
        <v>52.311450958251953</v>
      </c>
      <c r="AP184">
        <v>103.10731506347661</v>
      </c>
      <c r="AQ184">
        <v>47.074531555175781</v>
      </c>
      <c r="AR184">
        <v>50.294788360595703</v>
      </c>
      <c r="AS184">
        <v>46.944717407226563</v>
      </c>
      <c r="AT184">
        <v>309.07199096679688</v>
      </c>
      <c r="AU184">
        <v>118.1437225341797</v>
      </c>
      <c r="AV184">
        <v>192.03425598144531</v>
      </c>
      <c r="AW184">
        <v>80.545417785644531</v>
      </c>
      <c r="AX184">
        <v>260.99838256835938</v>
      </c>
      <c r="AY184">
        <v>307.31658935546881</v>
      </c>
      <c r="AZ184">
        <v>13.595108985900881</v>
      </c>
      <c r="BA184">
        <v>66.110000610351563</v>
      </c>
      <c r="BB184">
        <v>45.705448150634773</v>
      </c>
      <c r="BC184">
        <v>46.978939056396477</v>
      </c>
      <c r="BD184">
        <v>20.114494323730469</v>
      </c>
      <c r="BE184">
        <v>44.777961730957031</v>
      </c>
      <c r="BF184">
        <v>65.94110107421875</v>
      </c>
      <c r="BG184">
        <v>41.110298156738281</v>
      </c>
      <c r="BH184">
        <v>82.558280944824219</v>
      </c>
      <c r="BI184">
        <v>40.450000762939453</v>
      </c>
      <c r="BJ184">
        <v>103.2507629394531</v>
      </c>
      <c r="BK184">
        <v>60.721843719482422</v>
      </c>
      <c r="BL184">
        <v>60.179588317871087</v>
      </c>
      <c r="BM184">
        <v>32.769809722900391</v>
      </c>
      <c r="BN184">
        <v>31.131109237670898</v>
      </c>
      <c r="BO184">
        <v>472.53292846679688</v>
      </c>
      <c r="BP184">
        <v>88.388145446777344</v>
      </c>
      <c r="BQ184">
        <v>170.4009704589844</v>
      </c>
      <c r="BR184">
        <v>54.454700469970703</v>
      </c>
      <c r="BS184">
        <v>164.4915771484375</v>
      </c>
      <c r="BT184">
        <v>79.247482299804688</v>
      </c>
      <c r="BU184">
        <v>30.959697723388668</v>
      </c>
      <c r="BV184">
        <v>91.910003662109375</v>
      </c>
      <c r="BW184">
        <v>63.544776916503913</v>
      </c>
      <c r="BX184">
        <v>254.6513366699219</v>
      </c>
      <c r="BY184">
        <v>42.147575378417969</v>
      </c>
      <c r="BZ184">
        <v>83.559005737304688</v>
      </c>
      <c r="CA184">
        <v>65.414634704589844</v>
      </c>
      <c r="CB184">
        <v>539.265380859375</v>
      </c>
      <c r="CC184">
        <v>42.7486572265625</v>
      </c>
      <c r="CD184">
        <v>91.515457153320327</v>
      </c>
      <c r="CE184">
        <v>28.366657257080082</v>
      </c>
      <c r="CF184">
        <v>83.866729736328125</v>
      </c>
      <c r="CG184">
        <v>79.699996948242188</v>
      </c>
      <c r="CH184">
        <v>27.747770309448239</v>
      </c>
      <c r="CI184">
        <v>74.4017333984375</v>
      </c>
      <c r="CJ184">
        <v>82.0887451171875</v>
      </c>
      <c r="CK184">
        <v>118.0293655395508</v>
      </c>
      <c r="CL184">
        <v>103.6175994873047</v>
      </c>
      <c r="CM184">
        <v>83.090324401855469</v>
      </c>
      <c r="CN184">
        <v>88.92724609375</v>
      </c>
      <c r="CO184">
        <v>84.5230712890625</v>
      </c>
      <c r="CP184">
        <v>89.7791748046875</v>
      </c>
      <c r="CQ184">
        <v>41.26373291015625</v>
      </c>
      <c r="CR184">
        <v>122.0575332641602</v>
      </c>
      <c r="CS184">
        <v>221.65800476074219</v>
      </c>
      <c r="CT184">
        <v>76.914566040039063</v>
      </c>
      <c r="CU184">
        <v>37.677860260009773</v>
      </c>
      <c r="CV184">
        <v>68.701416015625</v>
      </c>
      <c r="CW184">
        <v>145.8829345703125</v>
      </c>
      <c r="CX184">
        <v>180.7239074707031</v>
      </c>
      <c r="CY184">
        <v>58.719364166259773</v>
      </c>
      <c r="CZ184">
        <v>144.8713684082031</v>
      </c>
      <c r="DA184">
        <v>75.379638671875</v>
      </c>
      <c r="DB184">
        <v>17496.8203125</v>
      </c>
      <c r="DC184">
        <v>13.329999923706049</v>
      </c>
      <c r="DD184">
        <v>0.50047939863859348</v>
      </c>
      <c r="DE184">
        <v>0.78320297626140967</v>
      </c>
      <c r="DF184">
        <v>2.0609824020297096</v>
      </c>
      <c r="DG184">
        <v>1.7299816682653735</v>
      </c>
      <c r="DH184">
        <v>1.2773747971635732</v>
      </c>
      <c r="DI184">
        <v>8.0183158817944883E-2</v>
      </c>
      <c r="DJ184">
        <v>2.3496707681692501</v>
      </c>
      <c r="DK184">
        <v>2.8818729165728465</v>
      </c>
      <c r="DL184">
        <v>0.37076750099939754</v>
      </c>
      <c r="DM184">
        <v>2.6160678226249425</v>
      </c>
      <c r="DN184">
        <v>0.12739414131295637</v>
      </c>
      <c r="DO184">
        <v>291.49891662597656</v>
      </c>
      <c r="DP184">
        <v>654.63042449951172</v>
      </c>
    </row>
    <row r="185" spans="1:120" x14ac:dyDescent="0.25">
      <c r="A185" s="1">
        <v>45464</v>
      </c>
      <c r="B185">
        <v>35.477066040039063</v>
      </c>
      <c r="C185">
        <v>43.319999694824219</v>
      </c>
      <c r="D185">
        <v>39.421554565429688</v>
      </c>
      <c r="E185">
        <v>33.404884338378913</v>
      </c>
      <c r="F185">
        <v>54.964801788330078</v>
      </c>
      <c r="G185">
        <v>13.86999988555908</v>
      </c>
      <c r="H185">
        <v>44.454212188720703</v>
      </c>
      <c r="I185">
        <v>27.440000534057621</v>
      </c>
      <c r="J185">
        <v>22.024196624755859</v>
      </c>
      <c r="K185">
        <v>387.46444702148438</v>
      </c>
      <c r="L185">
        <v>65.506088256835938</v>
      </c>
      <c r="M185">
        <v>33.766494750976563</v>
      </c>
      <c r="N185">
        <v>25.305171966552731</v>
      </c>
      <c r="O185">
        <v>33.595588684082031</v>
      </c>
      <c r="P185">
        <v>53.889865875244141</v>
      </c>
      <c r="Q185">
        <v>214.7799987792969</v>
      </c>
      <c r="R185">
        <v>116.8915328979492</v>
      </c>
      <c r="S185">
        <v>115.5088729858398</v>
      </c>
      <c r="T185">
        <v>137.0887145996094</v>
      </c>
      <c r="U185">
        <v>27.99980545043945</v>
      </c>
      <c r="V185">
        <v>91.792053222656236</v>
      </c>
      <c r="W185">
        <v>84.769996643066406</v>
      </c>
      <c r="X185">
        <v>51.849449157714837</v>
      </c>
      <c r="Y185">
        <v>56.202220916748047</v>
      </c>
      <c r="Z185">
        <v>58.088893890380859</v>
      </c>
      <c r="AA185">
        <v>111.85707092285161</v>
      </c>
      <c r="AB185">
        <v>87.932456970214844</v>
      </c>
      <c r="AC185">
        <v>104.0066604614258</v>
      </c>
      <c r="AD185">
        <v>39.521587371826172</v>
      </c>
      <c r="AE185">
        <v>102.5741271972656</v>
      </c>
      <c r="AF185">
        <v>180.6242980957031</v>
      </c>
      <c r="AG185">
        <v>92.083572387695327</v>
      </c>
      <c r="AH185">
        <v>173.02452087402341</v>
      </c>
      <c r="AI185">
        <v>363.108642578125</v>
      </c>
      <c r="AJ185">
        <v>199.07759094238281</v>
      </c>
      <c r="AK185">
        <v>148.3363037109375</v>
      </c>
      <c r="AL185">
        <v>258.83395385742188</v>
      </c>
      <c r="AM185">
        <v>63.918266296386719</v>
      </c>
      <c r="AN185">
        <v>19.729999542236332</v>
      </c>
      <c r="AO185">
        <v>51.464282989501953</v>
      </c>
      <c r="AP185">
        <v>102.34869384765619</v>
      </c>
      <c r="AQ185">
        <v>46.156322479248047</v>
      </c>
      <c r="AR185">
        <v>49.860374450683587</v>
      </c>
      <c r="AS185">
        <v>45.995555877685547</v>
      </c>
      <c r="AT185">
        <v>312.48989868164063</v>
      </c>
      <c r="AU185">
        <v>117.4756393432617</v>
      </c>
      <c r="AV185">
        <v>194.3213195800781</v>
      </c>
      <c r="AW185">
        <v>80.801651000976563</v>
      </c>
      <c r="AX185">
        <v>262.460205078125</v>
      </c>
      <c r="AY185">
        <v>299.06948852539063</v>
      </c>
      <c r="AZ185">
        <v>13.5683536529541</v>
      </c>
      <c r="BA185">
        <v>65.121994018554688</v>
      </c>
      <c r="BB185">
        <v>45.256240844726563</v>
      </c>
      <c r="BC185">
        <v>47.600967407226563</v>
      </c>
      <c r="BD185">
        <v>20.192390441894531</v>
      </c>
      <c r="BE185">
        <v>44.512149810791023</v>
      </c>
      <c r="BF185">
        <v>65.648719787597656</v>
      </c>
      <c r="BG185">
        <v>40.541404724121087</v>
      </c>
      <c r="BH185">
        <v>81.692596435546875</v>
      </c>
      <c r="BI185">
        <v>40.720001220703118</v>
      </c>
      <c r="BJ185">
        <v>103.40118408203119</v>
      </c>
      <c r="BK185">
        <v>62.162940979003913</v>
      </c>
      <c r="BL185">
        <v>59.440509796142578</v>
      </c>
      <c r="BM185">
        <v>31.88424110412598</v>
      </c>
      <c r="BN185">
        <v>30.446737289428711</v>
      </c>
      <c r="BO185">
        <v>477.9744873046875</v>
      </c>
      <c r="BP185">
        <v>88.795516967773438</v>
      </c>
      <c r="BQ185">
        <v>171.01725769042969</v>
      </c>
      <c r="BR185">
        <v>54.504428863525391</v>
      </c>
      <c r="BS185">
        <v>163.70445251464841</v>
      </c>
      <c r="BT185">
        <v>79.237762451171875</v>
      </c>
      <c r="BU185">
        <v>31.05739593505859</v>
      </c>
      <c r="BV185">
        <v>92.620002746582045</v>
      </c>
      <c r="BW185">
        <v>63.496482849121087</v>
      </c>
      <c r="BX185">
        <v>263.72116088867188</v>
      </c>
      <c r="BY185">
        <v>42.267284393310547</v>
      </c>
      <c r="BZ185">
        <v>83.990715026855469</v>
      </c>
      <c r="CA185">
        <v>64.910537719726563</v>
      </c>
      <c r="CB185">
        <v>541.0240478515625</v>
      </c>
      <c r="CC185">
        <v>43.017330169677727</v>
      </c>
      <c r="CD185">
        <v>91.1468505859375</v>
      </c>
      <c r="CE185">
        <v>28.823869705200199</v>
      </c>
      <c r="CF185">
        <v>83.371238708496094</v>
      </c>
      <c r="CG185">
        <v>78.650001525878906</v>
      </c>
      <c r="CH185">
        <v>27.843452453613281</v>
      </c>
      <c r="CI185">
        <v>74.343986511230469</v>
      </c>
      <c r="CJ185">
        <v>81.45819091796875</v>
      </c>
      <c r="CK185">
        <v>117.19142913818359</v>
      </c>
      <c r="CL185">
        <v>102.4737243652344</v>
      </c>
      <c r="CM185">
        <v>84.249900817871094</v>
      </c>
      <c r="CN185">
        <v>88.357765197753906</v>
      </c>
      <c r="CO185">
        <v>84.24066162109375</v>
      </c>
      <c r="CP185">
        <v>87.571083068847656</v>
      </c>
      <c r="CQ185">
        <v>40.844051361083977</v>
      </c>
      <c r="CR185">
        <v>121.5408172607422</v>
      </c>
      <c r="CS185">
        <v>227.2288513183594</v>
      </c>
      <c r="CT185">
        <v>76.103065490722656</v>
      </c>
      <c r="CU185">
        <v>37.425369262695313</v>
      </c>
      <c r="CV185">
        <v>67.809890747070313</v>
      </c>
      <c r="CW185">
        <v>145.03692626953119</v>
      </c>
      <c r="CX185">
        <v>181.49884033203119</v>
      </c>
      <c r="CY185">
        <v>58.793148040771477</v>
      </c>
      <c r="CZ185">
        <v>140.74867248535159</v>
      </c>
      <c r="DA185">
        <v>74.74114990234375</v>
      </c>
      <c r="DB185">
        <v>17689.359375</v>
      </c>
      <c r="DC185">
        <v>13.19999980926514</v>
      </c>
      <c r="DD185">
        <v>0.50980722615129659</v>
      </c>
      <c r="DE185">
        <v>0.78611442481684779</v>
      </c>
      <c r="DF185">
        <v>2.0985964344469941</v>
      </c>
      <c r="DG185">
        <v>1.7449130616184882</v>
      </c>
      <c r="DH185">
        <v>1.2939457594622632</v>
      </c>
      <c r="DI185">
        <v>8.0070377401615364E-2</v>
      </c>
      <c r="DJ185">
        <v>2.384908402331793</v>
      </c>
      <c r="DK185">
        <v>2.9858041834866658</v>
      </c>
      <c r="DL185">
        <v>0.367964403306898</v>
      </c>
      <c r="DM185">
        <v>2.6600399915130555</v>
      </c>
      <c r="DN185">
        <v>0.12775863995722594</v>
      </c>
      <c r="DO185">
        <v>288.94988250732416</v>
      </c>
      <c r="DP185">
        <v>659.4703254699707</v>
      </c>
    </row>
    <row r="186" spans="1:120" x14ac:dyDescent="0.25">
      <c r="A186" s="1">
        <v>45463</v>
      </c>
      <c r="B186">
        <v>35.616859436035163</v>
      </c>
      <c r="C186">
        <v>43.369998931884773</v>
      </c>
      <c r="D186">
        <v>39.800796508789063</v>
      </c>
      <c r="E186">
        <v>34.132514953613281</v>
      </c>
      <c r="F186">
        <v>54.825168609619141</v>
      </c>
      <c r="G186">
        <v>13.72000026702881</v>
      </c>
      <c r="H186">
        <v>45.250492095947273</v>
      </c>
      <c r="I186">
        <v>28.079999923706051</v>
      </c>
      <c r="J186">
        <v>22.20456695556641</v>
      </c>
      <c r="K186">
        <v>387.32180786132813</v>
      </c>
      <c r="L186">
        <v>65.705223083496094</v>
      </c>
      <c r="M186">
        <v>33.730663299560547</v>
      </c>
      <c r="N186">
        <v>25.5197868347168</v>
      </c>
      <c r="O186">
        <v>34.149089813232422</v>
      </c>
      <c r="P186">
        <v>54.096225738525391</v>
      </c>
      <c r="Q186">
        <v>218.1600036621094</v>
      </c>
      <c r="R186">
        <v>117.9611129760742</v>
      </c>
      <c r="S186">
        <v>115.9165420532227</v>
      </c>
      <c r="T186">
        <v>135.45172119140619</v>
      </c>
      <c r="U186">
        <v>28.276346206665039</v>
      </c>
      <c r="V186">
        <v>91.772598266601563</v>
      </c>
      <c r="W186">
        <v>83.930000305175781</v>
      </c>
      <c r="X186">
        <v>51.730075836181641</v>
      </c>
      <c r="Y186">
        <v>56.112503051757813</v>
      </c>
      <c r="Z186">
        <v>57.850784301757813</v>
      </c>
      <c r="AA186">
        <v>111.4811706542969</v>
      </c>
      <c r="AB186">
        <v>87.594032287597656</v>
      </c>
      <c r="AC186">
        <v>103.85870361328119</v>
      </c>
      <c r="AD186">
        <v>39.461643218994141</v>
      </c>
      <c r="AE186">
        <v>102.1649475097656</v>
      </c>
      <c r="AF186">
        <v>180.63417053222659</v>
      </c>
      <c r="AG186">
        <v>92.362808227539063</v>
      </c>
      <c r="AH186">
        <v>173.0443115234375</v>
      </c>
      <c r="AI186">
        <v>363.91659545898438</v>
      </c>
      <c r="AJ186">
        <v>198.63044738769531</v>
      </c>
      <c r="AK186">
        <v>148.1086120605469</v>
      </c>
      <c r="AL186">
        <v>257.98846435546881</v>
      </c>
      <c r="AM186">
        <v>63.878471374511719</v>
      </c>
      <c r="AN186">
        <v>19.70000076293945</v>
      </c>
      <c r="AO186">
        <v>51.758247375488281</v>
      </c>
      <c r="AP186">
        <v>103.0004119873047</v>
      </c>
      <c r="AQ186">
        <v>46.254108428955078</v>
      </c>
      <c r="AR186">
        <v>49.949321746826172</v>
      </c>
      <c r="AS186">
        <v>46.0836181640625</v>
      </c>
      <c r="AT186">
        <v>313.057861328125</v>
      </c>
      <c r="AU186">
        <v>117.7998504638672</v>
      </c>
      <c r="AV186">
        <v>196.0018310546875</v>
      </c>
      <c r="AW186">
        <v>81.15643310546875</v>
      </c>
      <c r="AX186">
        <v>262.86795043945313</v>
      </c>
      <c r="AY186">
        <v>298.109619140625</v>
      </c>
      <c r="AZ186">
        <v>13.65697193145752</v>
      </c>
      <c r="BA186">
        <v>64.072128295898438</v>
      </c>
      <c r="BB186">
        <v>44.988803863525391</v>
      </c>
      <c r="BC186">
        <v>47.868625640869141</v>
      </c>
      <c r="BD186">
        <v>20.153219223022461</v>
      </c>
      <c r="BE186">
        <v>44.402240753173828</v>
      </c>
      <c r="BF186">
        <v>65.519180297851563</v>
      </c>
      <c r="BG186">
        <v>40.561256408691413</v>
      </c>
      <c r="BH186">
        <v>81.047477722167969</v>
      </c>
      <c r="BI186">
        <v>40.529998779296882</v>
      </c>
      <c r="BJ186">
        <v>103.232063293457</v>
      </c>
      <c r="BK186">
        <v>62.901908874511719</v>
      </c>
      <c r="BL186">
        <v>60.159549713134773</v>
      </c>
      <c r="BM186">
        <v>32.129432678222663</v>
      </c>
      <c r="BN186">
        <v>30.330085754394531</v>
      </c>
      <c r="BO186">
        <v>479.25857543945313</v>
      </c>
      <c r="BP186">
        <v>88.447769165039063</v>
      </c>
      <c r="BQ186">
        <v>171.38502502441409</v>
      </c>
      <c r="BR186">
        <v>54.792865753173828</v>
      </c>
      <c r="BS186">
        <v>163.4968566894531</v>
      </c>
      <c r="BT186">
        <v>79.208656311035156</v>
      </c>
      <c r="BU186">
        <v>31.760799407958981</v>
      </c>
      <c r="BV186">
        <v>92.019996643066406</v>
      </c>
      <c r="BW186">
        <v>63.776584625244141</v>
      </c>
      <c r="BX186">
        <v>267.73336791992188</v>
      </c>
      <c r="BY186">
        <v>42.247333526611328</v>
      </c>
      <c r="BZ186">
        <v>83.911125183105469</v>
      </c>
      <c r="CA186">
        <v>64.920402526855469</v>
      </c>
      <c r="CB186">
        <v>541.7503662109375</v>
      </c>
      <c r="CC186">
        <v>43.554672241210938</v>
      </c>
      <c r="CD186">
        <v>91.1468505859375</v>
      </c>
      <c r="CE186">
        <v>29.31026649475098</v>
      </c>
      <c r="CF186">
        <v>83.381156921386719</v>
      </c>
      <c r="CG186">
        <v>79.410003662109375</v>
      </c>
      <c r="CH186">
        <v>27.77647590637207</v>
      </c>
      <c r="CI186">
        <v>74.257354736328125</v>
      </c>
      <c r="CJ186">
        <v>81.254478454589844</v>
      </c>
      <c r="CK186">
        <v>117.50294494628911</v>
      </c>
      <c r="CL186">
        <v>102.7226943969727</v>
      </c>
      <c r="CM186">
        <v>84.30987548828125</v>
      </c>
      <c r="CN186">
        <v>88.347915649414063</v>
      </c>
      <c r="CO186">
        <v>83.6951904296875</v>
      </c>
      <c r="CP186">
        <v>88.078460693359375</v>
      </c>
      <c r="CQ186">
        <v>41.002170562744141</v>
      </c>
      <c r="CR186">
        <v>121.7977981567383</v>
      </c>
      <c r="CS186">
        <v>227.62678527832031</v>
      </c>
      <c r="CT186">
        <v>76.044273376464844</v>
      </c>
      <c r="CU186">
        <v>37.328105926513672</v>
      </c>
      <c r="CV186">
        <v>68.210563659667969</v>
      </c>
      <c r="CW186">
        <v>144.63185119628909</v>
      </c>
      <c r="CX186">
        <v>179.97813415527341</v>
      </c>
      <c r="CY186">
        <v>59.032062530517578</v>
      </c>
      <c r="CZ186">
        <v>141.84812927246091</v>
      </c>
      <c r="DA186">
        <v>74.760879516601563</v>
      </c>
      <c r="DB186">
        <v>17721.58984375</v>
      </c>
      <c r="DC186">
        <v>13.27999973297119</v>
      </c>
      <c r="DD186">
        <v>0.51132522686819537</v>
      </c>
      <c r="DE186">
        <v>0.78572939065402125</v>
      </c>
      <c r="DF186">
        <v>2.1030254751234323</v>
      </c>
      <c r="DG186">
        <v>1.7418869893264743</v>
      </c>
      <c r="DH186">
        <v>1.2925231809583151</v>
      </c>
      <c r="DI186">
        <v>8.0055320008769693E-2</v>
      </c>
      <c r="DJ186">
        <v>2.3667546044430394</v>
      </c>
      <c r="DK186">
        <v>2.993345523224753</v>
      </c>
      <c r="DL186">
        <v>0.36664570949335729</v>
      </c>
      <c r="DM186">
        <v>2.6575403966590718</v>
      </c>
      <c r="DN186">
        <v>0.1287128687767943</v>
      </c>
      <c r="DO186">
        <v>288.88668823242188</v>
      </c>
      <c r="DP186">
        <v>658.75280380249023</v>
      </c>
    </row>
    <row r="187" spans="1:120" x14ac:dyDescent="0.25">
      <c r="A187" s="1">
        <v>45461</v>
      </c>
      <c r="B187">
        <v>35.896446228027337</v>
      </c>
      <c r="C187">
        <v>43.680000305175781</v>
      </c>
      <c r="D187">
        <v>39.178455352783203</v>
      </c>
      <c r="E187">
        <v>33.801776885986328</v>
      </c>
      <c r="F187">
        <v>54.974765777587891</v>
      </c>
      <c r="G187">
        <v>13.64999961853027</v>
      </c>
      <c r="H187">
        <v>43.854541778564453</v>
      </c>
      <c r="I187">
        <v>27.680000305175781</v>
      </c>
      <c r="J187">
        <v>22.157100677490231</v>
      </c>
      <c r="K187">
        <v>384.42730712890619</v>
      </c>
      <c r="L187">
        <v>65.964103698730469</v>
      </c>
      <c r="M187">
        <v>33.718715667724609</v>
      </c>
      <c r="N187">
        <v>25.295413970947269</v>
      </c>
      <c r="O187">
        <v>33.308952331542969</v>
      </c>
      <c r="P187">
        <v>53.889865875244141</v>
      </c>
      <c r="Q187">
        <v>215.4700012207031</v>
      </c>
      <c r="R187">
        <v>118.6147384643555</v>
      </c>
      <c r="S187">
        <v>115.6977920532227</v>
      </c>
      <c r="T187">
        <v>134.13414001464841</v>
      </c>
      <c r="U187">
        <v>28.523258209228519</v>
      </c>
      <c r="V187">
        <v>92.006080627441406</v>
      </c>
      <c r="W187">
        <v>84.040000915527344</v>
      </c>
      <c r="X187">
        <v>51.541065216064453</v>
      </c>
      <c r="Y187">
        <v>55.933067321777337</v>
      </c>
      <c r="Z187">
        <v>57.999599456787109</v>
      </c>
      <c r="AA187">
        <v>111.5207443237305</v>
      </c>
      <c r="AB187">
        <v>88.041954040527344</v>
      </c>
      <c r="AC187">
        <v>104.26312255859381</v>
      </c>
      <c r="AD187">
        <v>39.841278076171882</v>
      </c>
      <c r="AE187">
        <v>102.71384429931641</v>
      </c>
      <c r="AF187">
        <v>179.95185852050781</v>
      </c>
      <c r="AG187">
        <v>93.05088043212892</v>
      </c>
      <c r="AH187">
        <v>172.5396423339844</v>
      </c>
      <c r="AI187">
        <v>366.41033935546881</v>
      </c>
      <c r="AJ187">
        <v>199.47505187988281</v>
      </c>
      <c r="AK187">
        <v>148.43531799316409</v>
      </c>
      <c r="AL187">
        <v>259.77890014648438</v>
      </c>
      <c r="AM187">
        <v>63.410972595214837</v>
      </c>
      <c r="AN187">
        <v>19.719999313354489</v>
      </c>
      <c r="AO187">
        <v>51.719051361083977</v>
      </c>
      <c r="AP187">
        <v>101.9734573364258</v>
      </c>
      <c r="AQ187">
        <v>46.332340240478523</v>
      </c>
      <c r="AR187">
        <v>49.465045928955078</v>
      </c>
      <c r="AS187">
        <v>46.005344390869141</v>
      </c>
      <c r="AT187">
        <v>315.06072998046881</v>
      </c>
      <c r="AU187">
        <v>117.59352874755859</v>
      </c>
      <c r="AV187">
        <v>197.68232727050781</v>
      </c>
      <c r="AW187">
        <v>81.708320617675781</v>
      </c>
      <c r="AX187">
        <v>263.84246826171881</v>
      </c>
      <c r="AY187">
        <v>294.88720703125</v>
      </c>
      <c r="AZ187">
        <v>13.775129318237299</v>
      </c>
      <c r="BA187">
        <v>63.762165069580078</v>
      </c>
      <c r="BB187">
        <v>45.355297088623047</v>
      </c>
      <c r="BC187">
        <v>48.240379333496087</v>
      </c>
      <c r="BD187">
        <v>20.662435531616211</v>
      </c>
      <c r="BE187">
        <v>44.552112579345703</v>
      </c>
      <c r="BF187">
        <v>66.156929016113281</v>
      </c>
      <c r="BG187">
        <v>41.017890930175781</v>
      </c>
      <c r="BH187">
        <v>80.551223754882813</v>
      </c>
      <c r="BI187">
        <v>40.5</v>
      </c>
      <c r="BJ187">
        <v>103.291748046875</v>
      </c>
      <c r="BK187">
        <v>64.749313354492188</v>
      </c>
      <c r="BL187">
        <v>59.855335235595703</v>
      </c>
      <c r="BM187">
        <v>31.76655387878418</v>
      </c>
      <c r="BN187">
        <v>30.057891845703121</v>
      </c>
      <c r="BO187">
        <v>482.98138427734381</v>
      </c>
      <c r="BP187">
        <v>88.865074157714844</v>
      </c>
      <c r="BQ187">
        <v>172.15040588378909</v>
      </c>
      <c r="BR187">
        <v>55.270275115966797</v>
      </c>
      <c r="BS187">
        <v>163.3979797363281</v>
      </c>
      <c r="BT187">
        <v>79.237762451171875</v>
      </c>
      <c r="BU187">
        <v>30.9792366027832</v>
      </c>
      <c r="BV187">
        <v>92.190002441406236</v>
      </c>
      <c r="BW187">
        <v>63.612388610839837</v>
      </c>
      <c r="BX187">
        <v>275.53875732421881</v>
      </c>
      <c r="BY187">
        <v>42.516677856445313</v>
      </c>
      <c r="BZ187">
        <v>84.597618103027344</v>
      </c>
      <c r="CA187">
        <v>64.703300476074219</v>
      </c>
      <c r="CB187">
        <v>543.22607421875</v>
      </c>
      <c r="CC187">
        <v>44.888080596923828</v>
      </c>
      <c r="CD187">
        <v>91.757980346679673</v>
      </c>
      <c r="CE187">
        <v>29.271356582641602</v>
      </c>
      <c r="CF187">
        <v>82.925300598144531</v>
      </c>
      <c r="CG187">
        <v>78.669998168945313</v>
      </c>
      <c r="CH187">
        <v>27.661655426025391</v>
      </c>
      <c r="CI187">
        <v>74.700164794921875</v>
      </c>
      <c r="CJ187">
        <v>81.487297058105469</v>
      </c>
      <c r="CK187">
        <v>117.1022109985352</v>
      </c>
      <c r="CL187">
        <v>104.2463455200195</v>
      </c>
      <c r="CM187">
        <v>84.409843444824219</v>
      </c>
      <c r="CN187">
        <v>88.259193420410156</v>
      </c>
      <c r="CO187">
        <v>83.338157653808594</v>
      </c>
      <c r="CP187">
        <v>86.488029479980469</v>
      </c>
      <c r="CQ187">
        <v>40.784759521484382</v>
      </c>
      <c r="CR187">
        <v>121.71872711181641</v>
      </c>
      <c r="CS187">
        <v>230.2133483886719</v>
      </c>
      <c r="CT187">
        <v>76.210845947265625</v>
      </c>
      <c r="CU187">
        <v>37.425369262695313</v>
      </c>
      <c r="CV187">
        <v>67.624221801757813</v>
      </c>
      <c r="CW187">
        <v>144.15765380859381</v>
      </c>
      <c r="CX187">
        <v>179.7495422363281</v>
      </c>
      <c r="CY187">
        <v>58.235679626464837</v>
      </c>
      <c r="CZ187">
        <v>140.27748107910159</v>
      </c>
      <c r="DA187">
        <v>75.076576232910156</v>
      </c>
      <c r="DB187">
        <v>17862.23046875</v>
      </c>
      <c r="DC187">
        <v>12.30000019073486</v>
      </c>
      <c r="DD187">
        <v>0.51708763219872256</v>
      </c>
      <c r="DE187">
        <v>0.78946705901596903</v>
      </c>
      <c r="DF187">
        <v>2.1236298765834318</v>
      </c>
      <c r="DG187">
        <v>1.7501151589707782</v>
      </c>
      <c r="DH187">
        <v>1.3074699046350746</v>
      </c>
      <c r="DI187">
        <v>8.0408511995663928E-2</v>
      </c>
      <c r="DJ187">
        <v>2.3585821676970551</v>
      </c>
      <c r="DK187">
        <v>3.020742592832113</v>
      </c>
      <c r="DL187">
        <v>0.36720448694728308</v>
      </c>
      <c r="DM187">
        <v>2.6792352720090467</v>
      </c>
      <c r="DN187">
        <v>0.12846335985687177</v>
      </c>
      <c r="DO187">
        <v>287.99272155761724</v>
      </c>
      <c r="DP187">
        <v>660.72557067871094</v>
      </c>
    </row>
    <row r="188" spans="1:120" x14ac:dyDescent="0.25">
      <c r="A188" s="1">
        <v>45460</v>
      </c>
      <c r="B188">
        <v>35.736682891845703</v>
      </c>
      <c r="C188">
        <v>44.130001068115227</v>
      </c>
      <c r="D188">
        <v>39.159004211425781</v>
      </c>
      <c r="E188">
        <v>34.368759155273438</v>
      </c>
      <c r="F188">
        <v>55.224109649658203</v>
      </c>
      <c r="G188">
        <v>13.88000011444092</v>
      </c>
      <c r="H188">
        <v>43.205718994140618</v>
      </c>
      <c r="I188">
        <v>27.45999908447266</v>
      </c>
      <c r="J188">
        <v>21.976730346679691</v>
      </c>
      <c r="K188">
        <v>383.8740234375</v>
      </c>
      <c r="L188">
        <v>65.665397644042969</v>
      </c>
      <c r="M188">
        <v>33.617183685302727</v>
      </c>
      <c r="N188">
        <v>25.158842086791989</v>
      </c>
      <c r="O188">
        <v>32.814754486083977</v>
      </c>
      <c r="P188">
        <v>53.241298675537109</v>
      </c>
      <c r="Q188">
        <v>214.61000061035159</v>
      </c>
      <c r="R188">
        <v>117.58477783203119</v>
      </c>
      <c r="S188">
        <v>115.27024078369141</v>
      </c>
      <c r="T188">
        <v>135.19218444824219</v>
      </c>
      <c r="U188">
        <v>28.49362945556641</v>
      </c>
      <c r="V188">
        <v>91.607215881347656</v>
      </c>
      <c r="W188">
        <v>83.760002136230469</v>
      </c>
      <c r="X188">
        <v>51.879295349121087</v>
      </c>
      <c r="Y188">
        <v>55.663921356201172</v>
      </c>
      <c r="Z188">
        <v>57.890464782714837</v>
      </c>
      <c r="AA188">
        <v>111.66912841796881</v>
      </c>
      <c r="AB188">
        <v>87.763252258300781</v>
      </c>
      <c r="AC188">
        <v>104.233528137207</v>
      </c>
      <c r="AD188">
        <v>39.801315307617188</v>
      </c>
      <c r="AE188">
        <v>104.5601425170898</v>
      </c>
      <c r="AF188">
        <v>179.39811706542969</v>
      </c>
      <c r="AG188">
        <v>92.871383666992202</v>
      </c>
      <c r="AH188">
        <v>171.8766784667969</v>
      </c>
      <c r="AI188">
        <v>365.75201416015619</v>
      </c>
      <c r="AJ188">
        <v>199.12727355957031</v>
      </c>
      <c r="AK188">
        <v>148.4451904296875</v>
      </c>
      <c r="AL188">
        <v>258.82400512695313</v>
      </c>
      <c r="AM188">
        <v>63.5203857421875</v>
      </c>
      <c r="AN188">
        <v>19.75</v>
      </c>
      <c r="AO188">
        <v>51.238903045654297</v>
      </c>
      <c r="AP188">
        <v>101.35137939453119</v>
      </c>
      <c r="AQ188">
        <v>46.107425689697273</v>
      </c>
      <c r="AR188">
        <v>49.119140625</v>
      </c>
      <c r="AS188">
        <v>45.887935638427727</v>
      </c>
      <c r="AT188">
        <v>314.5325927734375</v>
      </c>
      <c r="AU188">
        <v>117.22019195556641</v>
      </c>
      <c r="AV188">
        <v>196.23052978515619</v>
      </c>
      <c r="AW188">
        <v>80.841064453125</v>
      </c>
      <c r="AX188">
        <v>263.43478393554688</v>
      </c>
      <c r="AY188">
        <v>293.95669555664063</v>
      </c>
      <c r="AZ188">
        <v>13.745589256286619</v>
      </c>
      <c r="BA188">
        <v>63.772163391113281</v>
      </c>
      <c r="BB188">
        <v>45.157188415527337</v>
      </c>
      <c r="BC188">
        <v>47.868022918701172</v>
      </c>
      <c r="BD188">
        <v>20.819118499755859</v>
      </c>
      <c r="BE188">
        <v>44.352283477783203</v>
      </c>
      <c r="BF188">
        <v>65.658683776855469</v>
      </c>
      <c r="BG188">
        <v>40.82928466796875</v>
      </c>
      <c r="BH188">
        <v>80.61077880859375</v>
      </c>
      <c r="BI188">
        <v>40.729999542236328</v>
      </c>
      <c r="BJ188">
        <v>102.72470855712891</v>
      </c>
      <c r="BK188">
        <v>63.850574493408203</v>
      </c>
      <c r="BL188">
        <v>59.670970916748047</v>
      </c>
      <c r="BM188">
        <v>31.717519760131839</v>
      </c>
      <c r="BN188">
        <v>29.83430290222168</v>
      </c>
      <c r="BO188">
        <v>482.83209228515619</v>
      </c>
      <c r="BP188">
        <v>88.706092834472656</v>
      </c>
      <c r="BQ188">
        <v>171.4546203613281</v>
      </c>
      <c r="BR188">
        <v>54.932109832763672</v>
      </c>
      <c r="BS188">
        <v>162.9926452636719</v>
      </c>
      <c r="BT188">
        <v>79.131011962890625</v>
      </c>
      <c r="BU188">
        <v>30.510297775268551</v>
      </c>
      <c r="BV188">
        <v>92.319999694824219</v>
      </c>
      <c r="BW188">
        <v>63.612388610839837</v>
      </c>
      <c r="BX188">
        <v>271.27764892578119</v>
      </c>
      <c r="BY188">
        <v>42.576534271240227</v>
      </c>
      <c r="BZ188">
        <v>84.23944091796875</v>
      </c>
      <c r="CA188">
        <v>64.496086120605469</v>
      </c>
      <c r="CB188">
        <v>541.849365234375</v>
      </c>
      <c r="CC188">
        <v>44.708965301513672</v>
      </c>
      <c r="CD188">
        <v>90.923736572265625</v>
      </c>
      <c r="CE188">
        <v>28.561216354370121</v>
      </c>
      <c r="CF188">
        <v>82.766738891601563</v>
      </c>
      <c r="CG188">
        <v>77.790000915527344</v>
      </c>
      <c r="CH188">
        <v>27.671224594116211</v>
      </c>
      <c r="CI188">
        <v>74.1995849609375</v>
      </c>
      <c r="CJ188">
        <v>81.167160034179688</v>
      </c>
      <c r="CK188">
        <v>116.6917037963867</v>
      </c>
      <c r="CL188">
        <v>104.31606292724609</v>
      </c>
      <c r="CM188">
        <v>83.780067443847656</v>
      </c>
      <c r="CN188">
        <v>88.357765197753906</v>
      </c>
      <c r="CO188">
        <v>83.834037780761719</v>
      </c>
      <c r="CP188">
        <v>86.12701416015625</v>
      </c>
      <c r="CQ188">
        <v>40.527812957763672</v>
      </c>
      <c r="CR188">
        <v>121.0663986206055</v>
      </c>
      <c r="CS188">
        <v>229.9248352050781</v>
      </c>
      <c r="CT188">
        <v>76.112861633300781</v>
      </c>
      <c r="CU188">
        <v>37.27947998046875</v>
      </c>
      <c r="CV188">
        <v>67.59490966796875</v>
      </c>
      <c r="CW188">
        <v>143.96995544433591</v>
      </c>
      <c r="CX188">
        <v>180.3558349609375</v>
      </c>
      <c r="CY188">
        <v>58.036582946777337</v>
      </c>
      <c r="CZ188">
        <v>140.0909729003906</v>
      </c>
      <c r="DA188">
        <v>75.017387390136719</v>
      </c>
      <c r="DB188">
        <v>17857.01953125</v>
      </c>
      <c r="DC188">
        <v>12.75</v>
      </c>
      <c r="DD188">
        <v>0.51768315736067805</v>
      </c>
      <c r="DE188">
        <v>0.78592224638675245</v>
      </c>
      <c r="DF188">
        <v>2.1279909375884993</v>
      </c>
      <c r="DG188">
        <v>1.7435661228077821</v>
      </c>
      <c r="DH188">
        <v>1.3061170992677584</v>
      </c>
      <c r="DI188">
        <v>8.1443301219014913E-2</v>
      </c>
      <c r="DJ188">
        <v>2.3695842081179679</v>
      </c>
      <c r="DK188">
        <v>3.0208407655570495</v>
      </c>
      <c r="DL188">
        <v>0.36749562947893927</v>
      </c>
      <c r="DM188">
        <v>2.683262904847183</v>
      </c>
      <c r="DN188">
        <v>0.12795302644972895</v>
      </c>
      <c r="DO188">
        <v>287.67772674560547</v>
      </c>
      <c r="DP188">
        <v>660.23264694213867</v>
      </c>
    </row>
    <row r="189" spans="1:120" x14ac:dyDescent="0.25">
      <c r="A189" s="1">
        <v>45457</v>
      </c>
      <c r="B189">
        <v>35.317306518554688</v>
      </c>
      <c r="C189">
        <v>43.869998931884773</v>
      </c>
      <c r="D189">
        <v>38.342178344726563</v>
      </c>
      <c r="E189">
        <v>33.811225891113281</v>
      </c>
      <c r="F189">
        <v>54.735404968261719</v>
      </c>
      <c r="G189">
        <v>14.27000045776367</v>
      </c>
      <c r="H189">
        <v>43.569450378417969</v>
      </c>
      <c r="I189">
        <v>27.690000534057621</v>
      </c>
      <c r="J189">
        <v>21.900785446166989</v>
      </c>
      <c r="K189">
        <v>381.77975463867188</v>
      </c>
      <c r="L189">
        <v>65.67535400390625</v>
      </c>
      <c r="M189">
        <v>33.280731201171882</v>
      </c>
      <c r="N189">
        <v>25.158842086791989</v>
      </c>
      <c r="O189">
        <v>33.022315979003913</v>
      </c>
      <c r="P189">
        <v>53.654022216796882</v>
      </c>
      <c r="Q189">
        <v>215.72999572753909</v>
      </c>
      <c r="R189">
        <v>116.8122940063477</v>
      </c>
      <c r="S189">
        <v>114.5642852783203</v>
      </c>
      <c r="T189">
        <v>136.20033264160159</v>
      </c>
      <c r="U189">
        <v>28.24671745300293</v>
      </c>
      <c r="V189">
        <v>92.035270690917955</v>
      </c>
      <c r="W189">
        <v>83.040000915527344</v>
      </c>
      <c r="X189">
        <v>52.068313598632813</v>
      </c>
      <c r="Y189">
        <v>55.723735809326172</v>
      </c>
      <c r="Z189">
        <v>57.374565124511719</v>
      </c>
      <c r="AA189">
        <v>110.6403732299805</v>
      </c>
      <c r="AB189">
        <v>86.837539672851563</v>
      </c>
      <c r="AC189">
        <v>103.2569885253906</v>
      </c>
      <c r="AD189">
        <v>39.531574249267578</v>
      </c>
      <c r="AE189">
        <v>103.72182464599609</v>
      </c>
      <c r="AF189">
        <v>178.4883728027344</v>
      </c>
      <c r="AG189">
        <v>91.953941345214844</v>
      </c>
      <c r="AH189">
        <v>170.9762268066406</v>
      </c>
      <c r="AI189">
        <v>362.19091796875</v>
      </c>
      <c r="AJ189">
        <v>197.46788024902341</v>
      </c>
      <c r="AK189">
        <v>147.28694152832031</v>
      </c>
      <c r="AL189">
        <v>256.79489135742188</v>
      </c>
      <c r="AM189">
        <v>63.112567901611328</v>
      </c>
      <c r="AN189">
        <v>19.440000534057621</v>
      </c>
      <c r="AO189">
        <v>50.650959014892578</v>
      </c>
      <c r="AP189">
        <v>99.929450988769517</v>
      </c>
      <c r="AQ189">
        <v>45.393566131591797</v>
      </c>
      <c r="AR189">
        <v>48.397674560546882</v>
      </c>
      <c r="AS189">
        <v>45.124763488769531</v>
      </c>
      <c r="AT189">
        <v>311.59304809570313</v>
      </c>
      <c r="AU189">
        <v>116.2475280761719</v>
      </c>
      <c r="AV189">
        <v>193.5854797363281</v>
      </c>
      <c r="AW189">
        <v>80.427162170410156</v>
      </c>
      <c r="AX189">
        <v>261.45587158203119</v>
      </c>
      <c r="AY189">
        <v>289.23565673828119</v>
      </c>
      <c r="AZ189">
        <v>13.93267154693604</v>
      </c>
      <c r="BA189">
        <v>63.812160491943359</v>
      </c>
      <c r="BB189">
        <v>44.493549346923828</v>
      </c>
      <c r="BC189">
        <v>47.526336669921882</v>
      </c>
      <c r="BD189">
        <v>20.936628341674801</v>
      </c>
      <c r="BE189">
        <v>43.602920532226563</v>
      </c>
      <c r="BF189">
        <v>65.349777221679688</v>
      </c>
      <c r="BG189">
        <v>40.640666961669922</v>
      </c>
      <c r="BH189">
        <v>80.719955444335938</v>
      </c>
      <c r="BI189">
        <v>40.450000762939453</v>
      </c>
      <c r="BJ189">
        <v>101.4016036987305</v>
      </c>
      <c r="BK189">
        <v>62.572364807128913</v>
      </c>
      <c r="BL189">
        <v>59.302230834960938</v>
      </c>
      <c r="BM189">
        <v>31.590019226074219</v>
      </c>
      <c r="BN189">
        <v>29.416292190551761</v>
      </c>
      <c r="BO189">
        <v>476.98904418945313</v>
      </c>
      <c r="BP189">
        <v>87.742324829101563</v>
      </c>
      <c r="BQ189">
        <v>170.10276794433591</v>
      </c>
      <c r="BR189">
        <v>54.63372802734375</v>
      </c>
      <c r="BS189">
        <v>161.81620788574219</v>
      </c>
      <c r="BT189">
        <v>79.208656311035156</v>
      </c>
      <c r="BU189">
        <v>30.85223388671875</v>
      </c>
      <c r="BV189">
        <v>92.089996337890625</v>
      </c>
      <c r="BW189">
        <v>62.936279296875</v>
      </c>
      <c r="BX189">
        <v>266.70791625976563</v>
      </c>
      <c r="BY189">
        <v>42.377017974853523</v>
      </c>
      <c r="BZ189">
        <v>83.562896728515625</v>
      </c>
      <c r="CA189">
        <v>64.032279968261719</v>
      </c>
      <c r="CB189">
        <v>537.5709228515625</v>
      </c>
      <c r="CC189">
        <v>45.574684143066413</v>
      </c>
      <c r="CD189">
        <v>91.835578918457045</v>
      </c>
      <c r="CE189">
        <v>28.75577354431152</v>
      </c>
      <c r="CF189">
        <v>82.122611999511719</v>
      </c>
      <c r="CG189">
        <v>76.080001831054688</v>
      </c>
      <c r="CH189">
        <v>27.738201141357418</v>
      </c>
      <c r="CI189">
        <v>74.757904052734375</v>
      </c>
      <c r="CJ189">
        <v>81.487297058105469</v>
      </c>
      <c r="CK189">
        <v>115.7436218261719</v>
      </c>
      <c r="CL189">
        <v>103.5592041015625</v>
      </c>
      <c r="CM189">
        <v>84.389846801757813</v>
      </c>
      <c r="CN189">
        <v>87.707206726074219</v>
      </c>
      <c r="CO189">
        <v>83.437332153320313</v>
      </c>
      <c r="CP189">
        <v>85.902610778808594</v>
      </c>
      <c r="CQ189">
        <v>40.172046661376953</v>
      </c>
      <c r="CR189">
        <v>119.7419815063477</v>
      </c>
      <c r="CS189">
        <v>226.49267578125</v>
      </c>
      <c r="CT189">
        <v>75.397590637207031</v>
      </c>
      <c r="CU189">
        <v>37.4739990234375</v>
      </c>
      <c r="CV189">
        <v>68.347373962402344</v>
      </c>
      <c r="CW189">
        <v>144.11814880371091</v>
      </c>
      <c r="CX189">
        <v>177.244873046875</v>
      </c>
      <c r="CY189">
        <v>57.946987152099609</v>
      </c>
      <c r="CZ189">
        <v>140.12043762207031</v>
      </c>
      <c r="DA189">
        <v>73.784194946289063</v>
      </c>
      <c r="DB189">
        <v>17688.880859375</v>
      </c>
      <c r="DC189">
        <v>12.659999847412109</v>
      </c>
      <c r="DD189">
        <v>0.51518168887584892</v>
      </c>
      <c r="DE189">
        <v>0.78486303993523565</v>
      </c>
      <c r="DF189">
        <v>2.1183700490615971</v>
      </c>
      <c r="DG189">
        <v>1.7435007387131152</v>
      </c>
      <c r="DH189">
        <v>1.3050120465792325</v>
      </c>
      <c r="DI189">
        <v>8.1607834551718189E-2</v>
      </c>
      <c r="DJ189">
        <v>2.3508028777700569</v>
      </c>
      <c r="DK189">
        <v>3.0039776320051388</v>
      </c>
      <c r="DL189">
        <v>0.36733363330283675</v>
      </c>
      <c r="DM189">
        <v>2.6804273024328729</v>
      </c>
      <c r="DN189">
        <v>0.12835489307212203</v>
      </c>
      <c r="DO189">
        <v>287.86311340332031</v>
      </c>
      <c r="DP189">
        <v>651.35878372192383</v>
      </c>
    </row>
    <row r="190" spans="1:120" x14ac:dyDescent="0.25">
      <c r="A190" s="1">
        <v>45456</v>
      </c>
      <c r="B190">
        <v>35.197486877441413</v>
      </c>
      <c r="C190">
        <v>44.380001068115227</v>
      </c>
      <c r="D190">
        <v>38.653350830078118</v>
      </c>
      <c r="E190">
        <v>34.009670257568359</v>
      </c>
      <c r="F190">
        <v>54.855087280273438</v>
      </c>
      <c r="G190">
        <v>14.670000076293951</v>
      </c>
      <c r="H190">
        <v>43.657928466796882</v>
      </c>
      <c r="I190">
        <v>27.610000610351559</v>
      </c>
      <c r="J190">
        <v>21.986223220825199</v>
      </c>
      <c r="K190">
        <v>382.19467163085938</v>
      </c>
      <c r="L190">
        <v>65.67535400390625</v>
      </c>
      <c r="M190">
        <v>33.479812622070313</v>
      </c>
      <c r="N190">
        <v>25.617340087890621</v>
      </c>
      <c r="O190">
        <v>32.765335083007813</v>
      </c>
      <c r="P190">
        <v>54.106056213378913</v>
      </c>
      <c r="Q190">
        <v>212.9700012207031</v>
      </c>
      <c r="R190">
        <v>118.7930068969727</v>
      </c>
      <c r="S190">
        <v>114.6736526489258</v>
      </c>
      <c r="T190">
        <v>137.0787353515625</v>
      </c>
      <c r="U190">
        <v>28.760295867919918</v>
      </c>
      <c r="V190">
        <v>91.821235656738281</v>
      </c>
      <c r="W190">
        <v>81.849998474121094</v>
      </c>
      <c r="X190">
        <v>52.24737548828125</v>
      </c>
      <c r="Y190">
        <v>55.663921356201172</v>
      </c>
      <c r="Z190">
        <v>58.069049835205078</v>
      </c>
      <c r="AA190">
        <v>111.7383651733398</v>
      </c>
      <c r="AB190">
        <v>88.101676940917969</v>
      </c>
      <c r="AC190">
        <v>104.8155136108398</v>
      </c>
      <c r="AD190">
        <v>39.783332824707031</v>
      </c>
      <c r="AE190">
        <v>104.8495635986328</v>
      </c>
      <c r="AF190">
        <v>178.9630126953125</v>
      </c>
      <c r="AG190">
        <v>91.6846923828125</v>
      </c>
      <c r="AH190">
        <v>171.93605041503909</v>
      </c>
      <c r="AI190">
        <v>360.95404052734381</v>
      </c>
      <c r="AJ190">
        <v>200.6575012207031</v>
      </c>
      <c r="AK190">
        <v>149.58366394042969</v>
      </c>
      <c r="AL190">
        <v>260.67410278320313</v>
      </c>
      <c r="AM190">
        <v>63.729267120361328</v>
      </c>
      <c r="AN190">
        <v>19.809999465942379</v>
      </c>
      <c r="AO190">
        <v>50.935134887695313</v>
      </c>
      <c r="AP190">
        <v>100.8971481323242</v>
      </c>
      <c r="AQ190">
        <v>46.029193878173828</v>
      </c>
      <c r="AR190">
        <v>48.822647094726563</v>
      </c>
      <c r="AS190">
        <v>45.702033996582031</v>
      </c>
      <c r="AT190">
        <v>310.48696899414063</v>
      </c>
      <c r="AU190">
        <v>116.355598449707</v>
      </c>
      <c r="AV190">
        <v>193.5059509277344</v>
      </c>
      <c r="AW190">
        <v>80.545417785644531</v>
      </c>
      <c r="AX190">
        <v>260.63046264648438</v>
      </c>
      <c r="AY190">
        <v>297.24771118164063</v>
      </c>
      <c r="AZ190">
        <v>14.031136512756349</v>
      </c>
      <c r="BA190">
        <v>64.352096557617188</v>
      </c>
      <c r="BB190">
        <v>44.860038757324219</v>
      </c>
      <c r="BC190">
        <v>46.846961975097663</v>
      </c>
      <c r="BD190">
        <v>21.720041275024411</v>
      </c>
      <c r="BE190">
        <v>44.082511901855469</v>
      </c>
      <c r="BF190">
        <v>66.027389526367188</v>
      </c>
      <c r="BG190">
        <v>41.137012481689453</v>
      </c>
      <c r="BH190">
        <v>81.166572570800781</v>
      </c>
      <c r="BI190">
        <v>40.259998321533203</v>
      </c>
      <c r="BJ190">
        <v>102.4163055419922</v>
      </c>
      <c r="BK190">
        <v>63.10162353515625</v>
      </c>
      <c r="BL190">
        <v>59.763153076171882</v>
      </c>
      <c r="BM190">
        <v>32.050971984863281</v>
      </c>
      <c r="BN190">
        <v>30.368967056274411</v>
      </c>
      <c r="BO190">
        <v>474.53036499023438</v>
      </c>
      <c r="BP190">
        <v>87.831748962402344</v>
      </c>
      <c r="BQ190">
        <v>169.83439636230469</v>
      </c>
      <c r="BR190">
        <v>55.230491638183587</v>
      </c>
      <c r="BS190">
        <v>162.854248046875</v>
      </c>
      <c r="BT190">
        <v>79.198944091796875</v>
      </c>
      <c r="BU190">
        <v>30.52006721496582</v>
      </c>
      <c r="BV190">
        <v>91.870002746582045</v>
      </c>
      <c r="BW190">
        <v>64.047027587890625</v>
      </c>
      <c r="BX190">
        <v>266.0308837890625</v>
      </c>
      <c r="BY190">
        <v>42.6463623046875</v>
      </c>
      <c r="BZ190">
        <v>84.418525695800781</v>
      </c>
      <c r="CA190">
        <v>64.140838623046875</v>
      </c>
      <c r="CB190">
        <v>537.2440185546875</v>
      </c>
      <c r="CC190">
        <v>46.888191223144531</v>
      </c>
      <c r="CD190">
        <v>91.069244384765625</v>
      </c>
      <c r="CE190">
        <v>29.125436782836911</v>
      </c>
      <c r="CF190">
        <v>82.063148498535156</v>
      </c>
      <c r="CG190">
        <v>75.739997863769531</v>
      </c>
      <c r="CH190">
        <v>27.613815307617191</v>
      </c>
      <c r="CI190">
        <v>74.584640502929688</v>
      </c>
      <c r="CJ190">
        <v>81.506698608398438</v>
      </c>
      <c r="CK190">
        <v>116.1150436401367</v>
      </c>
      <c r="CL190">
        <v>105.2919998168945</v>
      </c>
      <c r="CM190">
        <v>85.059608459472656</v>
      </c>
      <c r="CN190">
        <v>88.525337219238281</v>
      </c>
      <c r="CO190">
        <v>83.169548034667969</v>
      </c>
      <c r="CP190">
        <v>86.546577453613281</v>
      </c>
      <c r="CQ190">
        <v>40.300518035888672</v>
      </c>
      <c r="CR190">
        <v>120.9576797485352</v>
      </c>
      <c r="CS190">
        <v>225.64707946777341</v>
      </c>
      <c r="CT190">
        <v>75.260406494140625</v>
      </c>
      <c r="CU190">
        <v>37.444820404052727</v>
      </c>
      <c r="CV190">
        <v>68.513496398925781</v>
      </c>
      <c r="CW190">
        <v>144.16754150390619</v>
      </c>
      <c r="CX190">
        <v>178.65623474121091</v>
      </c>
      <c r="CY190">
        <v>58.514411926269531</v>
      </c>
      <c r="CZ190">
        <v>142.52545166015619</v>
      </c>
      <c r="DA190">
        <v>74.829933166503906</v>
      </c>
      <c r="DB190">
        <v>17667.560546875</v>
      </c>
      <c r="DC190">
        <v>11.939999580383301</v>
      </c>
      <c r="DD190">
        <v>0.5123108456992016</v>
      </c>
      <c r="DE190">
        <v>0.78846398731756795</v>
      </c>
      <c r="DF190">
        <v>2.0993505414136902</v>
      </c>
      <c r="DG190">
        <v>1.7426642449874352</v>
      </c>
      <c r="DH190">
        <v>1.3161431547835702</v>
      </c>
      <c r="DI190">
        <v>8.2606784878699713E-2</v>
      </c>
      <c r="DJ190">
        <v>2.3738409485619791</v>
      </c>
      <c r="DK190">
        <v>2.998217654927775</v>
      </c>
      <c r="DL190">
        <v>0.37349415589682855</v>
      </c>
      <c r="DM190">
        <v>2.6684317139097011</v>
      </c>
      <c r="DN190">
        <v>0.12964267479971989</v>
      </c>
      <c r="DO190">
        <v>287.9414443969726</v>
      </c>
      <c r="DP190">
        <v>654.08684921264648</v>
      </c>
    </row>
    <row r="191" spans="1:120" x14ac:dyDescent="0.25">
      <c r="A191" s="1">
        <v>45455</v>
      </c>
      <c r="B191">
        <v>35.147560119628913</v>
      </c>
      <c r="C191">
        <v>45.080001831054688</v>
      </c>
      <c r="D191">
        <v>39.110385894775391</v>
      </c>
      <c r="E191">
        <v>34.170314788818359</v>
      </c>
      <c r="F191">
        <v>54.994716644287109</v>
      </c>
      <c r="G191">
        <v>14.72000026702881</v>
      </c>
      <c r="H191">
        <v>44.424716949462891</v>
      </c>
      <c r="I191">
        <v>27.879999160766602</v>
      </c>
      <c r="J191">
        <v>21.96723747253418</v>
      </c>
      <c r="K191">
        <v>382.99484252929688</v>
      </c>
      <c r="L191">
        <v>65.615615844726563</v>
      </c>
      <c r="M191">
        <v>33.635101318359382</v>
      </c>
      <c r="N191">
        <v>26.075838088989261</v>
      </c>
      <c r="O191">
        <v>33.605472564697273</v>
      </c>
      <c r="P191">
        <v>54.223976135253913</v>
      </c>
      <c r="Q191">
        <v>214.7200012207031</v>
      </c>
      <c r="R191">
        <v>120.22901916503911</v>
      </c>
      <c r="S191">
        <v>115.57846832275391</v>
      </c>
      <c r="T191">
        <v>137.55784606933591</v>
      </c>
      <c r="U191">
        <v>29.382513046264648</v>
      </c>
      <c r="V191">
        <v>91.218055725097656</v>
      </c>
      <c r="W191">
        <v>82.720001220703125</v>
      </c>
      <c r="X191">
        <v>52.108104705810547</v>
      </c>
      <c r="Y191">
        <v>56.112503051757813</v>
      </c>
      <c r="Z191">
        <v>58.426216125488281</v>
      </c>
      <c r="AA191">
        <v>112.4901504516602</v>
      </c>
      <c r="AB191">
        <v>88.469970703125</v>
      </c>
      <c r="AC191">
        <v>105.8512344360352</v>
      </c>
      <c r="AD191">
        <v>40.102958679199219</v>
      </c>
      <c r="AE191">
        <v>104.7397842407227</v>
      </c>
      <c r="AF191">
        <v>179.3783264160156</v>
      </c>
      <c r="AG191">
        <v>91.186080932617202</v>
      </c>
      <c r="AH191">
        <v>172.5198669433594</v>
      </c>
      <c r="AI191">
        <v>359.19845581054688</v>
      </c>
      <c r="AJ191">
        <v>202.42619323730469</v>
      </c>
      <c r="AK191">
        <v>151.17750549316409</v>
      </c>
      <c r="AL191">
        <v>262.73309326171881</v>
      </c>
      <c r="AM191">
        <v>64.763740539550781</v>
      </c>
      <c r="AN191">
        <v>20.030000686645511</v>
      </c>
      <c r="AO191">
        <v>51.209499359130859</v>
      </c>
      <c r="AP191">
        <v>101.2723770141602</v>
      </c>
      <c r="AQ191">
        <v>46.606151580810547</v>
      </c>
      <c r="AR191">
        <v>49.020309448242188</v>
      </c>
      <c r="AS191">
        <v>46.435844421386719</v>
      </c>
      <c r="AT191">
        <v>309.610107421875</v>
      </c>
      <c r="AU191">
        <v>115.97243499755859</v>
      </c>
      <c r="AV191">
        <v>191.7657775878906</v>
      </c>
      <c r="AW191">
        <v>80.239913940429688</v>
      </c>
      <c r="AX191">
        <v>259.37747192382813</v>
      </c>
      <c r="AY191">
        <v>304.1724853515625</v>
      </c>
      <c r="AZ191">
        <v>14.287142753601071</v>
      </c>
      <c r="BA191">
        <v>64.612068176269531</v>
      </c>
      <c r="BB191">
        <v>45.018524169921882</v>
      </c>
      <c r="BC191">
        <v>46.802104949951172</v>
      </c>
      <c r="BD191">
        <v>22.131330490112301</v>
      </c>
      <c r="BE191">
        <v>44.6820068359375</v>
      </c>
      <c r="BF191">
        <v>66.316368103027344</v>
      </c>
      <c r="BG191">
        <v>41.365329742431641</v>
      </c>
      <c r="BH191">
        <v>81.55364990234375</v>
      </c>
      <c r="BI191">
        <v>40.759998321533203</v>
      </c>
      <c r="BJ191">
        <v>103.4509201049805</v>
      </c>
      <c r="BK191">
        <v>62.602321624755859</v>
      </c>
      <c r="BL191">
        <v>60.574375152587891</v>
      </c>
      <c r="BM191">
        <v>32.472694396972663</v>
      </c>
      <c r="BN191">
        <v>31.12722015380859</v>
      </c>
      <c r="BO191">
        <v>471.97216796875</v>
      </c>
      <c r="BP191">
        <v>88.12982177734375</v>
      </c>
      <c r="BQ191">
        <v>169.37715148925781</v>
      </c>
      <c r="BR191">
        <v>55.857093811035163</v>
      </c>
      <c r="BS191">
        <v>163.31889343261719</v>
      </c>
      <c r="BT191">
        <v>79.072784423828125</v>
      </c>
      <c r="BU191">
        <v>31.272321701049801</v>
      </c>
      <c r="BV191">
        <v>92.730003356933594</v>
      </c>
      <c r="BW191">
        <v>64.346450805664063</v>
      </c>
      <c r="BX191">
        <v>261.9290771484375</v>
      </c>
      <c r="BY191">
        <v>42.576534271240227</v>
      </c>
      <c r="BZ191">
        <v>84.647361755371094</v>
      </c>
      <c r="CA191">
        <v>64.140838623046875</v>
      </c>
      <c r="CB191">
        <v>536.16448974609375</v>
      </c>
      <c r="CC191">
        <v>48.052436828613281</v>
      </c>
      <c r="CD191">
        <v>89.74993896484375</v>
      </c>
      <c r="CE191">
        <v>29.07679557800293</v>
      </c>
      <c r="CF191">
        <v>82.07305908203125</v>
      </c>
      <c r="CG191">
        <v>75.980003356933594</v>
      </c>
      <c r="CH191">
        <v>27.508565902709961</v>
      </c>
      <c r="CI191">
        <v>74.026313781738281</v>
      </c>
      <c r="CJ191">
        <v>81.176872253417969</v>
      </c>
      <c r="CK191">
        <v>115.80226898193359</v>
      </c>
      <c r="CL191">
        <v>104.9235305786133</v>
      </c>
      <c r="CM191">
        <v>85.899307250976563</v>
      </c>
      <c r="CN191">
        <v>88.554901123046875</v>
      </c>
      <c r="CO191">
        <v>83.893539428710938</v>
      </c>
      <c r="CP191">
        <v>87.346672058105469</v>
      </c>
      <c r="CQ191">
        <v>40.330165863037109</v>
      </c>
      <c r="CR191">
        <v>121.7384948730469</v>
      </c>
      <c r="CS191">
        <v>223.87628173828119</v>
      </c>
      <c r="CT191">
        <v>75.162422180175781</v>
      </c>
      <c r="CU191">
        <v>37.260028839111328</v>
      </c>
      <c r="CV191">
        <v>68.357139587402344</v>
      </c>
      <c r="CW191">
        <v>144.2861022949219</v>
      </c>
      <c r="CX191">
        <v>178.51707458496091</v>
      </c>
      <c r="CY191">
        <v>59.211250305175781</v>
      </c>
      <c r="CZ191">
        <v>144.76361083984381</v>
      </c>
      <c r="DA191">
        <v>75.540252685546875</v>
      </c>
      <c r="DB191">
        <v>17608.439453125</v>
      </c>
      <c r="DC191">
        <v>12.039999961853029</v>
      </c>
      <c r="DD191">
        <v>0.50834503116690766</v>
      </c>
      <c r="DE191">
        <v>0.78646859612071307</v>
      </c>
      <c r="DF191">
        <v>2.0820700953153213</v>
      </c>
      <c r="DG191">
        <v>1.7379112878244907</v>
      </c>
      <c r="DH191">
        <v>1.3197108670942117</v>
      </c>
      <c r="DI191">
        <v>8.4078678639092255E-2</v>
      </c>
      <c r="DJ191">
        <v>2.3750841099429749</v>
      </c>
      <c r="DK191">
        <v>2.9785666193888169</v>
      </c>
      <c r="DL191">
        <v>0.37754494583027254</v>
      </c>
      <c r="DM191">
        <v>2.6696870461363753</v>
      </c>
      <c r="DN191">
        <v>0.12984351249192541</v>
      </c>
      <c r="DO191">
        <v>287.8056640625</v>
      </c>
      <c r="DP191">
        <v>653.01691818237293</v>
      </c>
    </row>
    <row r="192" spans="1:120" x14ac:dyDescent="0.25">
      <c r="A192" s="1">
        <v>45454</v>
      </c>
      <c r="B192">
        <v>34.518501281738281</v>
      </c>
      <c r="C192">
        <v>44.159999847412109</v>
      </c>
      <c r="D192">
        <v>38.770038604736328</v>
      </c>
      <c r="E192">
        <v>33.282039642333977</v>
      </c>
      <c r="F192">
        <v>54.496036529541023</v>
      </c>
      <c r="G192">
        <v>14.590000152587891</v>
      </c>
      <c r="H192">
        <v>44.296920776367188</v>
      </c>
      <c r="I192">
        <v>27.780000686645511</v>
      </c>
      <c r="J192">
        <v>21.891292572021481</v>
      </c>
      <c r="K192">
        <v>383.27145385742188</v>
      </c>
      <c r="L192">
        <v>66.153282165527344</v>
      </c>
      <c r="M192">
        <v>33.322540283203118</v>
      </c>
      <c r="N192">
        <v>26.329473495483398</v>
      </c>
      <c r="O192">
        <v>33.358371734619141</v>
      </c>
      <c r="P192">
        <v>54.106056213378913</v>
      </c>
      <c r="Q192">
        <v>214.1499938964844</v>
      </c>
      <c r="R192">
        <v>117.38670349121089</v>
      </c>
      <c r="S192">
        <v>114.4549026489258</v>
      </c>
      <c r="T192">
        <v>136.5596923828125</v>
      </c>
      <c r="U192">
        <v>29.20473480224609</v>
      </c>
      <c r="V192">
        <v>90.712135314941406</v>
      </c>
      <c r="W192">
        <v>80.879997253417969</v>
      </c>
      <c r="X192">
        <v>52.197635650634773</v>
      </c>
      <c r="Y192">
        <v>55.903167724609382</v>
      </c>
      <c r="Z192">
        <v>57.652359008789063</v>
      </c>
      <c r="AA192">
        <v>111.6394500732422</v>
      </c>
      <c r="AB192">
        <v>87.086380004882813</v>
      </c>
      <c r="AC192">
        <v>104.21380615234381</v>
      </c>
      <c r="AD192">
        <v>39.543613433837891</v>
      </c>
      <c r="AE192">
        <v>101.4164581298828</v>
      </c>
      <c r="AF192">
        <v>179.61566162109381</v>
      </c>
      <c r="AG192">
        <v>89.809906005859375</v>
      </c>
      <c r="AH192">
        <v>172.23289489746091</v>
      </c>
      <c r="AI192">
        <v>354.55010986328119</v>
      </c>
      <c r="AJ192">
        <v>199.3657531738281</v>
      </c>
      <c r="AK192">
        <v>148.9599914550781</v>
      </c>
      <c r="AL192">
        <v>258.63497924804688</v>
      </c>
      <c r="AM192">
        <v>63.938152313232422</v>
      </c>
      <c r="AN192">
        <v>19.690000534057621</v>
      </c>
      <c r="AO192">
        <v>50.523578643798828</v>
      </c>
      <c r="AP192">
        <v>101.7858505249023</v>
      </c>
      <c r="AQ192">
        <v>45.726051330566413</v>
      </c>
      <c r="AR192">
        <v>49.030193328857422</v>
      </c>
      <c r="AS192">
        <v>45.3106689453125</v>
      </c>
      <c r="AT192">
        <v>305.42498779296881</v>
      </c>
      <c r="AU192">
        <v>115.8545379638672</v>
      </c>
      <c r="AV192">
        <v>189.62786865234381</v>
      </c>
      <c r="AW192">
        <v>79.165718078613281</v>
      </c>
      <c r="AX192">
        <v>257.3587646484375</v>
      </c>
      <c r="AY192">
        <v>302.44866943359381</v>
      </c>
      <c r="AZ192">
        <v>14.14929294586182</v>
      </c>
      <c r="BA192">
        <v>64.122116088867188</v>
      </c>
      <c r="BB192">
        <v>45.117568969726563</v>
      </c>
      <c r="BC192">
        <v>46.051891326904297</v>
      </c>
      <c r="BD192">
        <v>21.906099319458011</v>
      </c>
      <c r="BE192">
        <v>44.052539825439453</v>
      </c>
      <c r="BF192">
        <v>65.220222473144531</v>
      </c>
      <c r="BG192">
        <v>40.789573669433587</v>
      </c>
      <c r="BH192">
        <v>81.613204956054688</v>
      </c>
      <c r="BI192">
        <v>40.299999237060547</v>
      </c>
      <c r="BJ192">
        <v>102.8739318847656</v>
      </c>
      <c r="BK192">
        <v>60.874744415283203</v>
      </c>
      <c r="BL192">
        <v>59.643310546875</v>
      </c>
      <c r="BM192">
        <v>32.815959930419922</v>
      </c>
      <c r="BN192">
        <v>30.845304489135739</v>
      </c>
      <c r="BO192">
        <v>465.87033081054688</v>
      </c>
      <c r="BP192">
        <v>87.513809204101563</v>
      </c>
      <c r="BQ192">
        <v>168.2439880371094</v>
      </c>
      <c r="BR192">
        <v>54.932109832763672</v>
      </c>
      <c r="BS192">
        <v>162.44892883300781</v>
      </c>
      <c r="BT192">
        <v>78.966011047363281</v>
      </c>
      <c r="BU192">
        <v>31.155088424682621</v>
      </c>
      <c r="BV192">
        <v>91.389999389648438</v>
      </c>
      <c r="BW192">
        <v>64.539627075195313</v>
      </c>
      <c r="BX192">
        <v>254.35264587402341</v>
      </c>
      <c r="BY192">
        <v>42.586509704589837</v>
      </c>
      <c r="BZ192">
        <v>83.045547485351563</v>
      </c>
      <c r="CA192">
        <v>64.278984069824219</v>
      </c>
      <c r="CB192">
        <v>531.79681396484375</v>
      </c>
      <c r="CC192">
        <v>47.594699859619141</v>
      </c>
      <c r="CD192">
        <v>89.08062744140625</v>
      </c>
      <c r="CE192">
        <v>28.19155311584473</v>
      </c>
      <c r="CF192">
        <v>82.162246704101563</v>
      </c>
      <c r="CG192">
        <v>75.510002136230469</v>
      </c>
      <c r="CH192">
        <v>27.632951736450199</v>
      </c>
      <c r="CI192">
        <v>73.477615356445313</v>
      </c>
      <c r="CJ192">
        <v>80.459007263183594</v>
      </c>
      <c r="CK192">
        <v>115.8315887451172</v>
      </c>
      <c r="CL192">
        <v>101.328483581543</v>
      </c>
      <c r="CM192">
        <v>84.869682312011719</v>
      </c>
      <c r="CN192">
        <v>88.387344360351563</v>
      </c>
      <c r="CO192">
        <v>84.072059631347656</v>
      </c>
      <c r="CP192">
        <v>88.293113708496094</v>
      </c>
      <c r="CQ192">
        <v>40.369693756103523</v>
      </c>
      <c r="CR192">
        <v>120.59197998046881</v>
      </c>
      <c r="CS192">
        <v>219.0314636230469</v>
      </c>
      <c r="CT192">
        <v>75.995277404785156</v>
      </c>
      <c r="CU192">
        <v>36.997428894042969</v>
      </c>
      <c r="CV192">
        <v>68.806678771972656</v>
      </c>
      <c r="CW192">
        <v>144.59236145019531</v>
      </c>
      <c r="CX192">
        <v>176.6783447265625</v>
      </c>
      <c r="CY192">
        <v>58.962379455566413</v>
      </c>
      <c r="CZ192">
        <v>146.54039001464841</v>
      </c>
      <c r="DA192">
        <v>75.06671142578125</v>
      </c>
      <c r="DB192">
        <v>17343.55078125</v>
      </c>
      <c r="DC192">
        <v>12.85000038146973</v>
      </c>
      <c r="DD192">
        <v>0.50001155353210147</v>
      </c>
      <c r="DE192">
        <v>0.78006815644244842</v>
      </c>
      <c r="DF192">
        <v>2.0585504881304066</v>
      </c>
      <c r="DG192">
        <v>1.7362714425641161</v>
      </c>
      <c r="DH192">
        <v>1.2919548852100995</v>
      </c>
      <c r="DI192">
        <v>8.303923357151112E-2</v>
      </c>
      <c r="DJ192">
        <v>2.3248595275926669</v>
      </c>
      <c r="DK192">
        <v>2.8821720388806065</v>
      </c>
      <c r="DL192">
        <v>0.37489083788871264</v>
      </c>
      <c r="DM192">
        <v>2.636279883039411</v>
      </c>
      <c r="DN192">
        <v>0.12972216426993585</v>
      </c>
      <c r="DO192">
        <v>289.39431762695313</v>
      </c>
      <c r="DP192">
        <v>645.0588264465332</v>
      </c>
    </row>
    <row r="193" spans="1:120" x14ac:dyDescent="0.25">
      <c r="A193" s="1">
        <v>45453</v>
      </c>
      <c r="B193">
        <v>34.458587646484382</v>
      </c>
      <c r="C193">
        <v>44.150001525878913</v>
      </c>
      <c r="D193">
        <v>39.334037780761719</v>
      </c>
      <c r="E193">
        <v>33.433235168457031</v>
      </c>
      <c r="F193">
        <v>54.486064910888672</v>
      </c>
      <c r="G193">
        <v>14.61999988555908</v>
      </c>
      <c r="H193">
        <v>45.378292083740227</v>
      </c>
      <c r="I193">
        <v>27.979999542236332</v>
      </c>
      <c r="J193">
        <v>21.919771194458011</v>
      </c>
      <c r="K193">
        <v>384.57550048828119</v>
      </c>
      <c r="L193">
        <v>66.033798217773438</v>
      </c>
      <c r="M193">
        <v>33.350414276123047</v>
      </c>
      <c r="N193">
        <v>26.35873985290527</v>
      </c>
      <c r="O193">
        <v>33.635124206542969</v>
      </c>
      <c r="P193">
        <v>54.744792938232422</v>
      </c>
      <c r="Q193">
        <v>213.53999328613281</v>
      </c>
      <c r="R193">
        <v>118.5850296020508</v>
      </c>
      <c r="S193">
        <v>115.50489807128911</v>
      </c>
      <c r="T193">
        <v>136.689453125</v>
      </c>
      <c r="U193">
        <v>29.643251419067379</v>
      </c>
      <c r="V193">
        <v>90.235435485839844</v>
      </c>
      <c r="W193">
        <v>80.610000610351563</v>
      </c>
      <c r="X193">
        <v>52.290153503417969</v>
      </c>
      <c r="Y193">
        <v>56.278976440429688</v>
      </c>
      <c r="Z193">
        <v>57.909317016601563</v>
      </c>
      <c r="AA193">
        <v>112.14788818359381</v>
      </c>
      <c r="AB193">
        <v>87.4178466796875</v>
      </c>
      <c r="AC193">
        <v>104.62216949462891</v>
      </c>
      <c r="AD193">
        <v>39.793319702148438</v>
      </c>
      <c r="AE193">
        <v>102.7298126220703</v>
      </c>
      <c r="AF193">
        <v>180.71525573730469</v>
      </c>
      <c r="AG193">
        <v>88.998161315917969</v>
      </c>
      <c r="AH193">
        <v>173.3817138671875</v>
      </c>
      <c r="AI193">
        <v>351.33718872070313</v>
      </c>
      <c r="AJ193">
        <v>200.04939270019531</v>
      </c>
      <c r="AK193">
        <v>149.62226867675781</v>
      </c>
      <c r="AL193">
        <v>259.37005615234381</v>
      </c>
      <c r="AM193">
        <v>64.338020324707031</v>
      </c>
      <c r="AN193">
        <v>20.04999923706055</v>
      </c>
      <c r="AO193">
        <v>51.532871246337891</v>
      </c>
      <c r="AP193">
        <v>103.28676605224609</v>
      </c>
      <c r="AQ193">
        <v>45.814056396484382</v>
      </c>
      <c r="AR193">
        <v>49.65283203125</v>
      </c>
      <c r="AS193">
        <v>45.476997375488281</v>
      </c>
      <c r="AT193">
        <v>302.13665771484381</v>
      </c>
      <c r="AU193">
        <v>116.53244781494141</v>
      </c>
      <c r="AV193">
        <v>190.11711120605469</v>
      </c>
      <c r="AW193">
        <v>79.392379760742188</v>
      </c>
      <c r="AX193">
        <v>256.0670166015625</v>
      </c>
      <c r="AY193">
        <v>303.48687744140619</v>
      </c>
      <c r="AZ193">
        <v>14.365914344787599</v>
      </c>
      <c r="BA193">
        <v>64.102127075195313</v>
      </c>
      <c r="BB193">
        <v>45.137382507324219</v>
      </c>
      <c r="BC193">
        <v>45.895736694335938</v>
      </c>
      <c r="BD193">
        <v>21.866928100585941</v>
      </c>
      <c r="BE193">
        <v>44.31231689453125</v>
      </c>
      <c r="BF193">
        <v>65.329849243164063</v>
      </c>
      <c r="BG193">
        <v>41.206501007080078</v>
      </c>
      <c r="BH193">
        <v>81.543731689453125</v>
      </c>
      <c r="BI193">
        <v>40.009998321533203</v>
      </c>
      <c r="BJ193">
        <v>103.6399383544922</v>
      </c>
      <c r="BK193">
        <v>60.904705047607422</v>
      </c>
      <c r="BL193">
        <v>60.113452911376953</v>
      </c>
      <c r="BM193">
        <v>32.796340942382813</v>
      </c>
      <c r="BN193">
        <v>31.12722015380859</v>
      </c>
      <c r="BO193">
        <v>462.69500732421881</v>
      </c>
      <c r="BP193">
        <v>87.444267272949219</v>
      </c>
      <c r="BQ193">
        <v>167.47364807128909</v>
      </c>
      <c r="BR193">
        <v>55.464225769042969</v>
      </c>
      <c r="BS193">
        <v>163.12115478515619</v>
      </c>
      <c r="BT193">
        <v>78.878662109375</v>
      </c>
      <c r="BU193">
        <v>31.448175430297852</v>
      </c>
      <c r="BV193">
        <v>91.300003051757798</v>
      </c>
      <c r="BW193">
        <v>65.302665710449219</v>
      </c>
      <c r="BX193">
        <v>254.73097229003909</v>
      </c>
      <c r="BY193">
        <v>42.586509704589837</v>
      </c>
      <c r="BZ193">
        <v>83.383811950683594</v>
      </c>
      <c r="CA193">
        <v>64.3677978515625</v>
      </c>
      <c r="CB193">
        <v>530.5191650390625</v>
      </c>
      <c r="CC193">
        <v>47.027500152587891</v>
      </c>
      <c r="CD193">
        <v>88.168754577636719</v>
      </c>
      <c r="CE193">
        <v>29.485368728637699</v>
      </c>
      <c r="CF193">
        <v>82.230621337890625</v>
      </c>
      <c r="CG193">
        <v>75.459999084472656</v>
      </c>
      <c r="CH193">
        <v>27.59467887878418</v>
      </c>
      <c r="CI193">
        <v>73.025154113769531</v>
      </c>
      <c r="CJ193">
        <v>80.750030517578125</v>
      </c>
      <c r="CK193">
        <v>116.5255508422852</v>
      </c>
      <c r="CL193">
        <v>102.15505218505859</v>
      </c>
      <c r="CM193">
        <v>85.209556579589844</v>
      </c>
      <c r="CN193">
        <v>88.416908264160156</v>
      </c>
      <c r="CO193">
        <v>83.913375854492188</v>
      </c>
      <c r="CP193">
        <v>88.468742370605469</v>
      </c>
      <c r="CQ193">
        <v>40.83416748046875</v>
      </c>
      <c r="CR193">
        <v>121.2838439941406</v>
      </c>
      <c r="CS193">
        <v>215.03224182128909</v>
      </c>
      <c r="CT193">
        <v>76.034461975097656</v>
      </c>
      <c r="CU193">
        <v>37.1141357421875</v>
      </c>
      <c r="CV193">
        <v>69.226875305175781</v>
      </c>
      <c r="CW193">
        <v>145.19499206542969</v>
      </c>
      <c r="CX193">
        <v>177.14549255371091</v>
      </c>
      <c r="CY193">
        <v>60.077323913574219</v>
      </c>
      <c r="CZ193">
        <v>146.0692138671875</v>
      </c>
      <c r="DA193">
        <v>74.711563110351563</v>
      </c>
      <c r="DB193">
        <v>17192.529296875</v>
      </c>
      <c r="DC193">
        <v>12.739999771118161</v>
      </c>
      <c r="DD193">
        <v>0.492477300562214</v>
      </c>
      <c r="DE193">
        <v>0.77948722972454432</v>
      </c>
      <c r="DF193">
        <v>2.0263797195466164</v>
      </c>
      <c r="DG193">
        <v>1.7334990202072382</v>
      </c>
      <c r="DH193">
        <v>1.295427445614554</v>
      </c>
      <c r="DI193">
        <v>8.3220370601744642E-2</v>
      </c>
      <c r="DJ193">
        <v>2.3298053008085797</v>
      </c>
      <c r="DK193">
        <v>2.8280892142265062</v>
      </c>
      <c r="DL193">
        <v>0.37708231084444527</v>
      </c>
      <c r="DM193">
        <v>2.5927255745511322</v>
      </c>
      <c r="DN193">
        <v>0.13102931732672926</v>
      </c>
      <c r="DO193">
        <v>290.45632934570313</v>
      </c>
      <c r="DP193">
        <v>642.71265411376953</v>
      </c>
    </row>
    <row r="194" spans="1:120" x14ac:dyDescent="0.25">
      <c r="A194" s="1">
        <v>45450</v>
      </c>
      <c r="B194">
        <v>34.228931427001953</v>
      </c>
      <c r="C194">
        <v>43.799999237060547</v>
      </c>
      <c r="D194">
        <v>39.013141632080078</v>
      </c>
      <c r="E194">
        <v>32.951297760009773</v>
      </c>
      <c r="F194">
        <v>53.678195953369141</v>
      </c>
      <c r="G194">
        <v>14.52499961853027</v>
      </c>
      <c r="H194">
        <v>44.690143585205078</v>
      </c>
      <c r="I194">
        <v>27.430000305175781</v>
      </c>
      <c r="J194">
        <v>21.606496810913089</v>
      </c>
      <c r="K194">
        <v>383.78515625</v>
      </c>
      <c r="L194">
        <v>66.770606994628906</v>
      </c>
      <c r="M194">
        <v>33.199108123779297</v>
      </c>
      <c r="N194">
        <v>25.812444686889648</v>
      </c>
      <c r="O194">
        <v>33.150810241699219</v>
      </c>
      <c r="P194">
        <v>54.430335998535163</v>
      </c>
      <c r="Q194">
        <v>211.6000061035156</v>
      </c>
      <c r="R194">
        <v>117.3767929077148</v>
      </c>
      <c r="S194">
        <v>115.30665588378911</v>
      </c>
      <c r="T194">
        <v>136.4698486328125</v>
      </c>
      <c r="U194">
        <v>29.594528198242191</v>
      </c>
      <c r="V194">
        <v>90.430007934570327</v>
      </c>
      <c r="W194">
        <v>80.379997253417969</v>
      </c>
      <c r="X194">
        <v>52.101234436035163</v>
      </c>
      <c r="Y194">
        <v>56.398487091064453</v>
      </c>
      <c r="Z194">
        <v>57.830165863037109</v>
      </c>
      <c r="AA194">
        <v>112.21681976318359</v>
      </c>
      <c r="AB194">
        <v>86.970626831054688</v>
      </c>
      <c r="AC194">
        <v>105.09393310546881</v>
      </c>
      <c r="AD194">
        <v>39.383800506591797</v>
      </c>
      <c r="AE194">
        <v>101.78257751464839</v>
      </c>
      <c r="AF194">
        <v>180.41998291015619</v>
      </c>
      <c r="AG194">
        <v>88.649429321289063</v>
      </c>
      <c r="AH194">
        <v>172.938232421875</v>
      </c>
      <c r="AI194">
        <v>349.98214721679688</v>
      </c>
      <c r="AJ194">
        <v>199.36566162109381</v>
      </c>
      <c r="AK194">
        <v>149.63214111328119</v>
      </c>
      <c r="AL194">
        <v>257.6517333984375</v>
      </c>
      <c r="AM194">
        <v>64.000747680664063</v>
      </c>
      <c r="AN194">
        <v>19.930000305175781</v>
      </c>
      <c r="AO194">
        <v>51.983623504638672</v>
      </c>
      <c r="AP194">
        <v>103.7014923095703</v>
      </c>
      <c r="AQ194">
        <v>46.772396087646477</v>
      </c>
      <c r="AR194">
        <v>49.801074981689453</v>
      </c>
      <c r="AS194">
        <v>46.191246032714837</v>
      </c>
      <c r="AT194">
        <v>301.24978637695313</v>
      </c>
      <c r="AU194">
        <v>116.1394500732422</v>
      </c>
      <c r="AV194">
        <v>188.03106689453119</v>
      </c>
      <c r="AW194">
        <v>79.136154174804688</v>
      </c>
      <c r="AX194">
        <v>255.5015563964844</v>
      </c>
      <c r="AY194">
        <v>295.24960327148438</v>
      </c>
      <c r="AZ194">
        <v>14.198525428771971</v>
      </c>
      <c r="BA194">
        <v>63.992137908935547</v>
      </c>
      <c r="BB194">
        <v>45.385005950927727</v>
      </c>
      <c r="BC194">
        <v>45.847976684570313</v>
      </c>
      <c r="BD194">
        <v>21.543771743774411</v>
      </c>
      <c r="BE194">
        <v>44.292339324951172</v>
      </c>
      <c r="BF194">
        <v>65.030899047851563</v>
      </c>
      <c r="BG194">
        <v>40.819355010986328</v>
      </c>
      <c r="BH194">
        <v>81.355148315429688</v>
      </c>
      <c r="BI194">
        <v>39.880001068115227</v>
      </c>
      <c r="BJ194">
        <v>103.46087646484381</v>
      </c>
      <c r="BK194">
        <v>59.716365814208977</v>
      </c>
      <c r="BL194">
        <v>59.348320007324219</v>
      </c>
      <c r="BM194">
        <v>32.453083038330078</v>
      </c>
      <c r="BN194">
        <v>30.34952545166016</v>
      </c>
      <c r="BO194">
        <v>460.83358764648438</v>
      </c>
      <c r="BP194">
        <v>87.076637268066406</v>
      </c>
      <c r="BQ194">
        <v>166.7991027832031</v>
      </c>
      <c r="BR194">
        <v>55.220546722412109</v>
      </c>
      <c r="BS194">
        <v>162.6861877441406</v>
      </c>
      <c r="BT194">
        <v>78.86895751953125</v>
      </c>
      <c r="BU194">
        <v>30.9792366027832</v>
      </c>
      <c r="BV194">
        <v>90.889999389648438</v>
      </c>
      <c r="BW194">
        <v>65.515159606933594</v>
      </c>
      <c r="BX194">
        <v>251.09709167480469</v>
      </c>
      <c r="BY194">
        <v>42.476776123046882</v>
      </c>
      <c r="BZ194">
        <v>82.79681396484375</v>
      </c>
      <c r="CA194">
        <v>64.446739196777344</v>
      </c>
      <c r="CB194">
        <v>528.885009765625</v>
      </c>
      <c r="CC194">
        <v>45.713996887207031</v>
      </c>
      <c r="CD194">
        <v>88.760490417480469</v>
      </c>
      <c r="CE194">
        <v>29.144891738891602</v>
      </c>
      <c r="CF194">
        <v>82.043014526367188</v>
      </c>
      <c r="CG194">
        <v>73.019996643066406</v>
      </c>
      <c r="CH194">
        <v>27.527702331542969</v>
      </c>
      <c r="CI194">
        <v>73.3043212890625</v>
      </c>
      <c r="CJ194">
        <v>80.478401184082031</v>
      </c>
      <c r="CK194">
        <v>116.23232269287109</v>
      </c>
      <c r="CL194">
        <v>101.2886581420898</v>
      </c>
      <c r="CM194">
        <v>85.49945068359375</v>
      </c>
      <c r="CN194">
        <v>88.505622863769531</v>
      </c>
      <c r="CO194">
        <v>83.705108642578125</v>
      </c>
      <c r="CP194">
        <v>87.805259704589844</v>
      </c>
      <c r="CQ194">
        <v>40.992286682128913</v>
      </c>
      <c r="CR194">
        <v>120.90826416015619</v>
      </c>
      <c r="CS194">
        <v>214.48509216308591</v>
      </c>
      <c r="CT194">
        <v>76.093269348144531</v>
      </c>
      <c r="CU194">
        <v>36.929347991943359</v>
      </c>
      <c r="CV194">
        <v>68.347373962402344</v>
      </c>
      <c r="CW194">
        <v>144.6614990234375</v>
      </c>
      <c r="CX194">
        <v>176.57896423339841</v>
      </c>
      <c r="CY194">
        <v>60.186824798583977</v>
      </c>
      <c r="CZ194">
        <v>143.01629638671881</v>
      </c>
      <c r="DA194">
        <v>75.027244567871094</v>
      </c>
      <c r="DB194">
        <v>17133.130859375</v>
      </c>
      <c r="DC194">
        <v>12.22000026702881</v>
      </c>
      <c r="DD194">
        <v>0.49135039196536145</v>
      </c>
      <c r="DE194">
        <v>0.77502309381599721</v>
      </c>
      <c r="DF194">
        <v>2.0237407444007594</v>
      </c>
      <c r="DG194">
        <v>1.7219009998886436</v>
      </c>
      <c r="DH194">
        <v>1.2847324006888468</v>
      </c>
      <c r="DI194">
        <v>8.2815732017949395E-2</v>
      </c>
      <c r="DJ194">
        <v>2.3205595678312663</v>
      </c>
      <c r="DK194">
        <v>2.8187130609642539</v>
      </c>
      <c r="DL194">
        <v>0.37695464598144418</v>
      </c>
      <c r="DM194">
        <v>2.5938626899556776</v>
      </c>
      <c r="DN194">
        <v>0.12963137766525826</v>
      </c>
      <c r="DO194">
        <v>289.10214233398438</v>
      </c>
      <c r="DP194">
        <v>641.47023010253895</v>
      </c>
    </row>
    <row r="195" spans="1:120" x14ac:dyDescent="0.25">
      <c r="A195" s="1">
        <v>45449</v>
      </c>
      <c r="B195">
        <v>34.408664703369141</v>
      </c>
      <c r="C195">
        <v>44.759998321533203</v>
      </c>
      <c r="D195">
        <v>39.499347686767578</v>
      </c>
      <c r="E195">
        <v>33.669479370117188</v>
      </c>
      <c r="F195">
        <v>53.548538208007813</v>
      </c>
      <c r="G195">
        <v>14.659999847412109</v>
      </c>
      <c r="H195">
        <v>46.577632904052727</v>
      </c>
      <c r="I195">
        <v>28.719999313354489</v>
      </c>
      <c r="J195">
        <v>21.919771194458011</v>
      </c>
      <c r="K195">
        <v>384.61495971679688</v>
      </c>
      <c r="L195">
        <v>69.010894775390625</v>
      </c>
      <c r="M195">
        <v>33.473842620849609</v>
      </c>
      <c r="N195">
        <v>25.90999794006348</v>
      </c>
      <c r="O195">
        <v>35.592147827148438</v>
      </c>
      <c r="P195">
        <v>55.196819305419922</v>
      </c>
      <c r="Q195">
        <v>219.42999267578119</v>
      </c>
      <c r="R195">
        <v>118.386962890625</v>
      </c>
      <c r="S195">
        <v>116.3275909423828</v>
      </c>
      <c r="T195">
        <v>137.3482360839844</v>
      </c>
      <c r="U195">
        <v>30.169460296630859</v>
      </c>
      <c r="V195">
        <v>91.393180847167955</v>
      </c>
      <c r="W195">
        <v>80.269996643066406</v>
      </c>
      <c r="X195">
        <v>52.598384857177727</v>
      </c>
      <c r="Y195">
        <v>56.109672546386719</v>
      </c>
      <c r="Z195">
        <v>58.245708465576172</v>
      </c>
      <c r="AA195">
        <v>113.3393859863281</v>
      </c>
      <c r="AB195">
        <v>87.4178466796875</v>
      </c>
      <c r="AC195">
        <v>106.194709777832</v>
      </c>
      <c r="AD195">
        <v>39.973110198974609</v>
      </c>
      <c r="AE195">
        <v>103.5574035644531</v>
      </c>
      <c r="AF195">
        <v>180.68572998046881</v>
      </c>
      <c r="AG195">
        <v>88.689292907714844</v>
      </c>
      <c r="AH195">
        <v>173.2831726074219</v>
      </c>
      <c r="AI195">
        <v>350.44049072265619</v>
      </c>
      <c r="AJ195">
        <v>201.73387145996091</v>
      </c>
      <c r="AK195">
        <v>151.278076171875</v>
      </c>
      <c r="AL195">
        <v>260.65139770507813</v>
      </c>
      <c r="AM195">
        <v>64.10986328125</v>
      </c>
      <c r="AN195">
        <v>20.04000091552734</v>
      </c>
      <c r="AO195">
        <v>51.748447418212891</v>
      </c>
      <c r="AP195">
        <v>103.217643737793</v>
      </c>
      <c r="AQ195">
        <v>46.782173156738281</v>
      </c>
      <c r="AR195">
        <v>49.672595977783203</v>
      </c>
      <c r="AS195">
        <v>46.396713256835938</v>
      </c>
      <c r="AT195">
        <v>301.2298583984375</v>
      </c>
      <c r="AU195">
        <v>116.27700042724609</v>
      </c>
      <c r="AV195">
        <v>187.8820495605469</v>
      </c>
      <c r="AW195">
        <v>79.599327087402344</v>
      </c>
      <c r="AX195">
        <v>255.53132629394531</v>
      </c>
      <c r="AY195">
        <v>294.064453125</v>
      </c>
      <c r="AZ195">
        <v>14.43483924865723</v>
      </c>
      <c r="BA195">
        <v>64.39208984375</v>
      </c>
      <c r="BB195">
        <v>45.761402130126953</v>
      </c>
      <c r="BC195">
        <v>46.339729309082031</v>
      </c>
      <c r="BD195">
        <v>22.06278228759766</v>
      </c>
      <c r="BE195">
        <v>44.402240753173828</v>
      </c>
      <c r="BF195">
        <v>65.28997802734375</v>
      </c>
      <c r="BG195">
        <v>41.275993347167969</v>
      </c>
      <c r="BH195">
        <v>80.789421081542969</v>
      </c>
      <c r="BI195">
        <v>40.020000457763672</v>
      </c>
      <c r="BJ195">
        <v>103.70957946777339</v>
      </c>
      <c r="BK195">
        <v>60.3055419921875</v>
      </c>
      <c r="BL195">
        <v>60.224079132080078</v>
      </c>
      <c r="BM195">
        <v>32.600193023681641</v>
      </c>
      <c r="BN195">
        <v>30.466180801391602</v>
      </c>
      <c r="BO195">
        <v>461.24169921875</v>
      </c>
      <c r="BP195">
        <v>87.334968566894531</v>
      </c>
      <c r="BQ195">
        <v>166.9776611328125</v>
      </c>
      <c r="BR195">
        <v>55.996337890625</v>
      </c>
      <c r="BS195">
        <v>163.20025634765619</v>
      </c>
      <c r="BT195">
        <v>79.072784423828125</v>
      </c>
      <c r="BU195">
        <v>33.109001159667969</v>
      </c>
      <c r="BV195">
        <v>91.34999847412108</v>
      </c>
      <c r="BW195">
        <v>66.799774169921875</v>
      </c>
      <c r="BX195">
        <v>251.29620361328119</v>
      </c>
      <c r="BY195">
        <v>43.234931945800781</v>
      </c>
      <c r="BZ195">
        <v>83.373870849609375</v>
      </c>
      <c r="CA195">
        <v>64.486221313476563</v>
      </c>
      <c r="CB195">
        <v>529.52880859375</v>
      </c>
      <c r="CC195">
        <v>47.276271820068359</v>
      </c>
      <c r="CD195">
        <v>90.419296264648438</v>
      </c>
      <c r="CE195">
        <v>30.302516937255859</v>
      </c>
      <c r="CF195">
        <v>82.191123962402344</v>
      </c>
      <c r="CG195">
        <v>73.260002136230469</v>
      </c>
      <c r="CH195">
        <v>27.298065185546879</v>
      </c>
      <c r="CI195">
        <v>74.2669677734375</v>
      </c>
      <c r="CJ195">
        <v>81.244781494140625</v>
      </c>
      <c r="CK195">
        <v>116.3887100219727</v>
      </c>
      <c r="CL195">
        <v>102.3741455078125</v>
      </c>
      <c r="CM195">
        <v>86.119232177734375</v>
      </c>
      <c r="CN195">
        <v>89.402610778808594</v>
      </c>
      <c r="CO195">
        <v>84.28033447265625</v>
      </c>
      <c r="CP195">
        <v>88.156524658203125</v>
      </c>
      <c r="CQ195">
        <v>40.804523468017578</v>
      </c>
      <c r="CR195">
        <v>120.77976989746089</v>
      </c>
      <c r="CS195">
        <v>213.9876708984375</v>
      </c>
      <c r="CT195">
        <v>76.47540283203125</v>
      </c>
      <c r="CU195">
        <v>37.221118927001953</v>
      </c>
      <c r="CV195">
        <v>69.099838256835938</v>
      </c>
      <c r="CW195">
        <v>144.5034484863281</v>
      </c>
      <c r="CX195">
        <v>177.30450439453119</v>
      </c>
      <c r="CY195">
        <v>62.207656860351563</v>
      </c>
      <c r="CZ195">
        <v>143.880126953125</v>
      </c>
      <c r="DA195">
        <v>77.000350952148438</v>
      </c>
      <c r="DB195">
        <v>17173.119140625</v>
      </c>
      <c r="DC195">
        <v>12.579999923706049</v>
      </c>
      <c r="DD195">
        <v>0.49084835264689525</v>
      </c>
      <c r="DE195">
        <v>0.77129274981454854</v>
      </c>
      <c r="DF195">
        <v>2.0223573094231679</v>
      </c>
      <c r="DG195">
        <v>1.7229951907171157</v>
      </c>
      <c r="DH195">
        <v>1.2928943447363321</v>
      </c>
      <c r="DI195">
        <v>8.4527975806265698E-2</v>
      </c>
      <c r="DJ195">
        <v>2.3184513952016514</v>
      </c>
      <c r="DK195">
        <v>2.798124141541757</v>
      </c>
      <c r="DL195">
        <v>0.38096864266119546</v>
      </c>
      <c r="DM195">
        <v>2.5906228857951614</v>
      </c>
      <c r="DN195">
        <v>0.130884565793108</v>
      </c>
      <c r="DO195">
        <v>290.07868957519531</v>
      </c>
      <c r="DP195">
        <v>642.27907943725575</v>
      </c>
    </row>
    <row r="196" spans="1:120" x14ac:dyDescent="0.25">
      <c r="A196" s="1">
        <v>45448</v>
      </c>
      <c r="B196">
        <v>34.388690948486328</v>
      </c>
      <c r="C196">
        <v>44.150001525878913</v>
      </c>
      <c r="D196">
        <v>39.061759948730469</v>
      </c>
      <c r="E196">
        <v>33.263141632080078</v>
      </c>
      <c r="F196">
        <v>53.598403930664063</v>
      </c>
      <c r="G196">
        <v>14.94999980926514</v>
      </c>
      <c r="H196">
        <v>45.732196807861328</v>
      </c>
      <c r="I196">
        <v>28.469999313354489</v>
      </c>
      <c r="J196">
        <v>21.634977340698239</v>
      </c>
      <c r="K196">
        <v>383.82467651367188</v>
      </c>
      <c r="L196">
        <v>67.606986999511719</v>
      </c>
      <c r="M196">
        <v>33.575374603271477</v>
      </c>
      <c r="N196">
        <v>25.831954956054691</v>
      </c>
      <c r="O196">
        <v>34.386306762695313</v>
      </c>
      <c r="P196">
        <v>55.236129760742188</v>
      </c>
      <c r="Q196">
        <v>217.82000732421881</v>
      </c>
      <c r="R196">
        <v>119.6149978637695</v>
      </c>
      <c r="S196">
        <v>116.6249618530273</v>
      </c>
      <c r="T196">
        <v>137.8074035644531</v>
      </c>
      <c r="U196">
        <v>30.349739074707031</v>
      </c>
      <c r="V196">
        <v>91.432090759277344</v>
      </c>
      <c r="W196">
        <v>80.040000915527344</v>
      </c>
      <c r="X196">
        <v>52.568553924560547</v>
      </c>
      <c r="Y196">
        <v>55.910484313964837</v>
      </c>
      <c r="Z196">
        <v>58.423801422119141</v>
      </c>
      <c r="AA196">
        <v>113.2803039550781</v>
      </c>
      <c r="AB196">
        <v>87.894889831542969</v>
      </c>
      <c r="AC196">
        <v>106.941650390625</v>
      </c>
      <c r="AD196">
        <v>39.733386993408203</v>
      </c>
      <c r="AE196">
        <v>104.843635559082</v>
      </c>
      <c r="AF196">
        <v>180.754638671875</v>
      </c>
      <c r="AG196">
        <v>88.6793212890625</v>
      </c>
      <c r="AH196">
        <v>173.5689697265625</v>
      </c>
      <c r="AI196">
        <v>349.96221923828119</v>
      </c>
      <c r="AJ196">
        <v>203.19047546386719</v>
      </c>
      <c r="AK196">
        <v>152.1158142089844</v>
      </c>
      <c r="AL196">
        <v>262.70742797851563</v>
      </c>
      <c r="AM196">
        <v>63.693244934082031</v>
      </c>
      <c r="AN196">
        <v>20.14999961853027</v>
      </c>
      <c r="AO196">
        <v>51.885631561279297</v>
      </c>
      <c r="AP196">
        <v>103.1880264282227</v>
      </c>
      <c r="AQ196">
        <v>46.723491668701172</v>
      </c>
      <c r="AR196">
        <v>49.801074981689453</v>
      </c>
      <c r="AS196">
        <v>46.279300689697273</v>
      </c>
      <c r="AT196">
        <v>300.81137084960938</v>
      </c>
      <c r="AU196">
        <v>116.2475280761719</v>
      </c>
      <c r="AV196">
        <v>188.7561950683594</v>
      </c>
      <c r="AW196">
        <v>79.559913635253906</v>
      </c>
      <c r="AX196">
        <v>255.43211364746091</v>
      </c>
      <c r="AY196">
        <v>293.58450317382813</v>
      </c>
      <c r="AZ196">
        <v>14.61207485198975</v>
      </c>
      <c r="BA196">
        <v>64.362098693847656</v>
      </c>
      <c r="BB196">
        <v>45.909976959228523</v>
      </c>
      <c r="BC196">
        <v>46.487289428710938</v>
      </c>
      <c r="BD196">
        <v>22.503448486328121</v>
      </c>
      <c r="BE196">
        <v>44.622055053710938</v>
      </c>
      <c r="BF196">
        <v>65.608856201171875</v>
      </c>
      <c r="BG196">
        <v>41.484458923339837</v>
      </c>
      <c r="BH196">
        <v>80.938301086425781</v>
      </c>
      <c r="BI196">
        <v>39.720001220703118</v>
      </c>
      <c r="BJ196">
        <v>104.5452194213867</v>
      </c>
      <c r="BK196">
        <v>60.814830780029297</v>
      </c>
      <c r="BL196">
        <v>61.035297393798828</v>
      </c>
      <c r="BM196">
        <v>32.384429931640618</v>
      </c>
      <c r="BN196">
        <v>30.621719360351559</v>
      </c>
      <c r="BO196">
        <v>461.40097045898438</v>
      </c>
      <c r="BP196">
        <v>87.404510498046875</v>
      </c>
      <c r="BQ196">
        <v>167.0470886230469</v>
      </c>
      <c r="BR196">
        <v>56.175369262695313</v>
      </c>
      <c r="BS196">
        <v>163.5166015625</v>
      </c>
      <c r="BT196">
        <v>79.063072204589844</v>
      </c>
      <c r="BU196">
        <v>32.063655853271477</v>
      </c>
      <c r="BV196">
        <v>90.910003662109375</v>
      </c>
      <c r="BW196">
        <v>66.54864501953125</v>
      </c>
      <c r="BX196">
        <v>253.2873840332031</v>
      </c>
      <c r="BY196">
        <v>43.274837493896477</v>
      </c>
      <c r="BZ196">
        <v>83.602699279785156</v>
      </c>
      <c r="CA196">
        <v>64.525688171386719</v>
      </c>
      <c r="CB196">
        <v>529.53863525390625</v>
      </c>
      <c r="CC196">
        <v>48.291255950927727</v>
      </c>
      <c r="CD196">
        <v>90.555107116699219</v>
      </c>
      <c r="CE196">
        <v>29.718839645385739</v>
      </c>
      <c r="CF196">
        <v>82.131881713867188</v>
      </c>
      <c r="CG196">
        <v>71.889999389648438</v>
      </c>
      <c r="CH196">
        <v>27.336338043212891</v>
      </c>
      <c r="CI196">
        <v>74.392112731933594</v>
      </c>
      <c r="CJ196">
        <v>81.089561462402344</v>
      </c>
      <c r="CK196">
        <v>116.5841903686523</v>
      </c>
      <c r="CL196">
        <v>103.5990447998047</v>
      </c>
      <c r="CM196">
        <v>86.669029235839844</v>
      </c>
      <c r="CN196">
        <v>89.304039001464844</v>
      </c>
      <c r="CO196">
        <v>84.230751037597656</v>
      </c>
      <c r="CP196">
        <v>87.697929382324219</v>
      </c>
      <c r="CQ196">
        <v>40.824291229248047</v>
      </c>
      <c r="CR196">
        <v>121.5012893676758</v>
      </c>
      <c r="CS196">
        <v>214.70396423339841</v>
      </c>
      <c r="CT196">
        <v>76.240234375</v>
      </c>
      <c r="CU196">
        <v>37.162769317626953</v>
      </c>
      <c r="CV196">
        <v>69.822982788085938</v>
      </c>
      <c r="CW196">
        <v>144.02925109863281</v>
      </c>
      <c r="CX196">
        <v>176.02235412597659</v>
      </c>
      <c r="CY196">
        <v>61.540679931640618</v>
      </c>
      <c r="CZ196">
        <v>143.16351318359381</v>
      </c>
      <c r="DA196">
        <v>76.546531677246094</v>
      </c>
      <c r="DB196">
        <v>17187.900390625</v>
      </c>
      <c r="DC196">
        <v>12.63000011444092</v>
      </c>
      <c r="DD196">
        <v>0.49060606101535581</v>
      </c>
      <c r="DE196">
        <v>0.77590619695369245</v>
      </c>
      <c r="DF196">
        <v>2.0162718012880156</v>
      </c>
      <c r="DG196">
        <v>1.7270224620932237</v>
      </c>
      <c r="DH196">
        <v>1.2956498667279297</v>
      </c>
      <c r="DI196">
        <v>8.3374467105142597E-2</v>
      </c>
      <c r="DJ196">
        <v>2.308785585051877</v>
      </c>
      <c r="DK196">
        <v>2.8161503698603814</v>
      </c>
      <c r="DL196">
        <v>0.38371227694545884</v>
      </c>
      <c r="DM196">
        <v>2.5876797195420869</v>
      </c>
      <c r="DN196">
        <v>0.13070424366930497</v>
      </c>
      <c r="DO196">
        <v>290.09246826171875</v>
      </c>
      <c r="DP196">
        <v>642.35593795776367</v>
      </c>
    </row>
    <row r="197" spans="1:120" x14ac:dyDescent="0.25">
      <c r="A197" s="1">
        <v>45447</v>
      </c>
      <c r="B197">
        <v>33.599872589111328</v>
      </c>
      <c r="C197">
        <v>43.229999542236328</v>
      </c>
      <c r="D197">
        <v>38.906177520751953</v>
      </c>
      <c r="E197">
        <v>32.544956207275391</v>
      </c>
      <c r="F197">
        <v>52.361675262451172</v>
      </c>
      <c r="G197">
        <v>14.409999847412109</v>
      </c>
      <c r="H197">
        <v>44.690143585205078</v>
      </c>
      <c r="I197">
        <v>27.940000534057621</v>
      </c>
      <c r="J197">
        <v>21.559030532836911</v>
      </c>
      <c r="K197">
        <v>382.8170166015625</v>
      </c>
      <c r="L197">
        <v>66.163238525390625</v>
      </c>
      <c r="M197">
        <v>33.205081939697273</v>
      </c>
      <c r="N197">
        <v>25.705137252807621</v>
      </c>
      <c r="O197">
        <v>33.783382415771477</v>
      </c>
      <c r="P197">
        <v>54.960979461669922</v>
      </c>
      <c r="Q197">
        <v>215.27000427246091</v>
      </c>
      <c r="R197">
        <v>118.0502395629883</v>
      </c>
      <c r="S197">
        <v>115.50489807128911</v>
      </c>
      <c r="T197">
        <v>135.23211669921881</v>
      </c>
      <c r="U197">
        <v>29.935590744018551</v>
      </c>
      <c r="V197">
        <v>91.101303100585938</v>
      </c>
      <c r="W197">
        <v>78.269996643066406</v>
      </c>
      <c r="X197">
        <v>52.379638671875</v>
      </c>
      <c r="Y197">
        <v>55.621669769287109</v>
      </c>
      <c r="Z197">
        <v>57.780696868896477</v>
      </c>
      <c r="AA197">
        <v>112.53192138671881</v>
      </c>
      <c r="AB197">
        <v>86.612838745117188</v>
      </c>
      <c r="AC197">
        <v>105.772087097168</v>
      </c>
      <c r="AD197">
        <v>38.844429016113281</v>
      </c>
      <c r="AE197">
        <v>102.9491729736328</v>
      </c>
      <c r="AF197">
        <v>180.23295593261719</v>
      </c>
      <c r="AG197">
        <v>87.025299072265625</v>
      </c>
      <c r="AH197">
        <v>172.780517578125</v>
      </c>
      <c r="AI197">
        <v>343.91448974609381</v>
      </c>
      <c r="AJ197">
        <v>200.12864685058591</v>
      </c>
      <c r="AK197">
        <v>150.47972106933591</v>
      </c>
      <c r="AL197">
        <v>257.58218383789063</v>
      </c>
      <c r="AM197">
        <v>62.860008239746087</v>
      </c>
      <c r="AN197">
        <v>19.969999313354489</v>
      </c>
      <c r="AO197">
        <v>51.787643432617188</v>
      </c>
      <c r="AP197">
        <v>103.3065185546875</v>
      </c>
      <c r="AQ197">
        <v>46.655040740966797</v>
      </c>
      <c r="AR197">
        <v>49.820838928222663</v>
      </c>
      <c r="AS197">
        <v>46.132537841796882</v>
      </c>
      <c r="AT197">
        <v>295.4205322265625</v>
      </c>
      <c r="AU197">
        <v>115.6580352783203</v>
      </c>
      <c r="AV197">
        <v>184.5444030761719</v>
      </c>
      <c r="AW197">
        <v>78.5941162109375</v>
      </c>
      <c r="AX197">
        <v>251.9898681640625</v>
      </c>
      <c r="AY197">
        <v>292.66378784179688</v>
      </c>
      <c r="AZ197">
        <v>14.51361083984375</v>
      </c>
      <c r="BA197">
        <v>63.622184753417969</v>
      </c>
      <c r="BB197">
        <v>45.820831298828118</v>
      </c>
      <c r="BC197">
        <v>45.277503967285163</v>
      </c>
      <c r="BD197">
        <v>21.935476303100589</v>
      </c>
      <c r="BE197">
        <v>44.122482299804688</v>
      </c>
      <c r="BF197">
        <v>64.851524353027344</v>
      </c>
      <c r="BG197">
        <v>41.176719665527337</v>
      </c>
      <c r="BH197">
        <v>80.491668701171875</v>
      </c>
      <c r="BI197">
        <v>39.310001373291023</v>
      </c>
      <c r="BJ197">
        <v>103.6797256469727</v>
      </c>
      <c r="BK197">
        <v>58.148563385009773</v>
      </c>
      <c r="BL197">
        <v>60.408443450927727</v>
      </c>
      <c r="BM197">
        <v>32.404048919677727</v>
      </c>
      <c r="BN197">
        <v>30.388410568237301</v>
      </c>
      <c r="BO197">
        <v>452.28305053710938</v>
      </c>
      <c r="BP197">
        <v>86.132743835449219</v>
      </c>
      <c r="BQ197">
        <v>164.95404052734381</v>
      </c>
      <c r="BR197">
        <v>55.369735717773438</v>
      </c>
      <c r="BS197">
        <v>162.52799987792969</v>
      </c>
      <c r="BT197">
        <v>78.98541259765625</v>
      </c>
      <c r="BU197">
        <v>31.71195220947266</v>
      </c>
      <c r="BV197">
        <v>89.489997863769531</v>
      </c>
      <c r="BW197">
        <v>66.220245361328125</v>
      </c>
      <c r="BX197">
        <v>241.52949523925781</v>
      </c>
      <c r="BY197">
        <v>42.536628723144531</v>
      </c>
      <c r="BZ197">
        <v>82.010833740234375</v>
      </c>
      <c r="CA197">
        <v>64.525688171386719</v>
      </c>
      <c r="CB197">
        <v>523.3189697265625</v>
      </c>
      <c r="CC197">
        <v>47.176765441894531</v>
      </c>
      <c r="CD197">
        <v>89.895477294921875</v>
      </c>
      <c r="CE197">
        <v>29.845304489135739</v>
      </c>
      <c r="CF197">
        <v>81.934410095214844</v>
      </c>
      <c r="CG197">
        <v>71.089996337890625</v>
      </c>
      <c r="CH197">
        <v>27.298065185546879</v>
      </c>
      <c r="CI197">
        <v>73.987808227539063</v>
      </c>
      <c r="CJ197">
        <v>81.186569213867188</v>
      </c>
      <c r="CK197">
        <v>116.1052627563477</v>
      </c>
      <c r="CL197">
        <v>101.4280700683594</v>
      </c>
      <c r="CM197">
        <v>85.769363403320313</v>
      </c>
      <c r="CN197">
        <v>88.692909240722656</v>
      </c>
      <c r="CO197">
        <v>83.219139099121094</v>
      </c>
      <c r="CP197">
        <v>87.707687377929688</v>
      </c>
      <c r="CQ197">
        <v>40.705696105957031</v>
      </c>
      <c r="CR197">
        <v>120.2855758666992</v>
      </c>
      <c r="CS197">
        <v>210.03822326660159</v>
      </c>
      <c r="CT197">
        <v>76.406806945800781</v>
      </c>
      <c r="CU197">
        <v>37.211395263671882</v>
      </c>
      <c r="CV197">
        <v>70.223648071289063</v>
      </c>
      <c r="CW197">
        <v>143.37721252441409</v>
      </c>
      <c r="CX197">
        <v>174.9986267089844</v>
      </c>
      <c r="CY197">
        <v>61.013072967529297</v>
      </c>
      <c r="CZ197">
        <v>142.68254089355469</v>
      </c>
      <c r="DA197">
        <v>75.895416259765625</v>
      </c>
      <c r="DB197">
        <v>16857.05078125</v>
      </c>
      <c r="DC197">
        <v>13.159999847412109</v>
      </c>
      <c r="DD197">
        <v>0.48284898076465743</v>
      </c>
      <c r="DE197">
        <v>0.76967350843917404</v>
      </c>
      <c r="DF197">
        <v>1.9904703062982105</v>
      </c>
      <c r="DG197">
        <v>1.7117401734098481</v>
      </c>
      <c r="DH197">
        <v>1.2709796061749137</v>
      </c>
      <c r="DI197">
        <v>8.2607361939935564E-2</v>
      </c>
      <c r="DJ197">
        <v>2.2903538795060472</v>
      </c>
      <c r="DK197">
        <v>2.7489464834670074</v>
      </c>
      <c r="DL197">
        <v>0.3824219232013592</v>
      </c>
      <c r="DM197">
        <v>2.5542586082813918</v>
      </c>
      <c r="DN197">
        <v>0.1297904955615404</v>
      </c>
      <c r="DO197">
        <v>290.00766754150391</v>
      </c>
      <c r="DP197">
        <v>634.72103118896484</v>
      </c>
    </row>
    <row r="198" spans="1:120" x14ac:dyDescent="0.25">
      <c r="A198" s="1">
        <v>45446</v>
      </c>
      <c r="B198">
        <v>33.500019073486328</v>
      </c>
      <c r="C198">
        <v>42.979999542236328</v>
      </c>
      <c r="D198">
        <v>38.915901184082031</v>
      </c>
      <c r="E198">
        <v>31.722829818725589</v>
      </c>
      <c r="F198">
        <v>52.650913238525391</v>
      </c>
      <c r="G198">
        <v>14.739999771118161</v>
      </c>
      <c r="H198">
        <v>46.941368103027337</v>
      </c>
      <c r="I198">
        <v>28.70000076293945</v>
      </c>
      <c r="J198">
        <v>21.777374267578121</v>
      </c>
      <c r="K198">
        <v>381.56243896484381</v>
      </c>
      <c r="L198">
        <v>65.914314270019531</v>
      </c>
      <c r="M198">
        <v>33.0697021484375</v>
      </c>
      <c r="N198">
        <v>26.144123077392582</v>
      </c>
      <c r="O198">
        <v>35.097949981689453</v>
      </c>
      <c r="P198">
        <v>54.931503295898438</v>
      </c>
      <c r="Q198">
        <v>217.2200012207031</v>
      </c>
      <c r="R198">
        <v>118.62464904785161</v>
      </c>
      <c r="S198">
        <v>115.2868347167969</v>
      </c>
      <c r="T198">
        <v>135.2520751953125</v>
      </c>
      <c r="U198">
        <v>30.237676620483398</v>
      </c>
      <c r="V198">
        <v>90.60512542724608</v>
      </c>
      <c r="W198">
        <v>77.94000244140625</v>
      </c>
      <c r="X198">
        <v>52.230495452880859</v>
      </c>
      <c r="Y198">
        <v>55.422496795654297</v>
      </c>
      <c r="Z198">
        <v>58.56231689453125</v>
      </c>
      <c r="AA198">
        <v>114.07790374755859</v>
      </c>
      <c r="AB198">
        <v>87.855133056640625</v>
      </c>
      <c r="AC198">
        <v>107.38392639160161</v>
      </c>
      <c r="AD198">
        <v>39.323867797851563</v>
      </c>
      <c r="AE198">
        <v>104.9433517456055</v>
      </c>
      <c r="AF198">
        <v>180.48887634277341</v>
      </c>
      <c r="AG198">
        <v>86.746307373046875</v>
      </c>
      <c r="AH198">
        <v>173.47041320800781</v>
      </c>
      <c r="AI198">
        <v>342.8284912109375</v>
      </c>
      <c r="AJ198">
        <v>202.74458312988281</v>
      </c>
      <c r="AK198">
        <v>152.75645446777341</v>
      </c>
      <c r="AL198">
        <v>260.9990234375</v>
      </c>
      <c r="AM198">
        <v>63.018718719482422</v>
      </c>
      <c r="AN198">
        <v>20.159999847412109</v>
      </c>
      <c r="AO198">
        <v>52.395183563232422</v>
      </c>
      <c r="AP198">
        <v>104.13597106933589</v>
      </c>
      <c r="AQ198">
        <v>47.192882537841797</v>
      </c>
      <c r="AR198">
        <v>50.176639556884773</v>
      </c>
      <c r="AS198">
        <v>46.964199066162109</v>
      </c>
      <c r="AT198">
        <v>294.05538940429688</v>
      </c>
      <c r="AU198">
        <v>115.707160949707</v>
      </c>
      <c r="AV198">
        <v>185.04107666015619</v>
      </c>
      <c r="AW198">
        <v>78.475852966308594</v>
      </c>
      <c r="AX198">
        <v>251.3252258300781</v>
      </c>
      <c r="AY198">
        <v>299.48089599609381</v>
      </c>
      <c r="AZ198">
        <v>14.65146064758301</v>
      </c>
      <c r="BA198">
        <v>63.852157592773438</v>
      </c>
      <c r="BB198">
        <v>45.959503173828118</v>
      </c>
      <c r="BC198">
        <v>45.048614501953118</v>
      </c>
      <c r="BD198">
        <v>22.395730972290039</v>
      </c>
      <c r="BE198">
        <v>44.402240753173828</v>
      </c>
      <c r="BF198">
        <v>65.499244689941406</v>
      </c>
      <c r="BG198">
        <v>41.156871795654297</v>
      </c>
      <c r="BH198">
        <v>80.094673156738281</v>
      </c>
      <c r="BI198">
        <v>39.150001525878913</v>
      </c>
      <c r="BJ198">
        <v>103.8886413574219</v>
      </c>
      <c r="BK198">
        <v>58.757713317871087</v>
      </c>
      <c r="BL198">
        <v>60.657344818115227</v>
      </c>
      <c r="BM198">
        <v>32.80615234375</v>
      </c>
      <c r="BN198">
        <v>31.195268630981449</v>
      </c>
      <c r="BO198">
        <v>451.04873657226563</v>
      </c>
      <c r="BP198">
        <v>86.122817993164063</v>
      </c>
      <c r="BQ198">
        <v>164.5572509765625</v>
      </c>
      <c r="BR198">
        <v>55.608444213867188</v>
      </c>
      <c r="BS198">
        <v>163.02229309082031</v>
      </c>
      <c r="BT198">
        <v>78.90777587890625</v>
      </c>
      <c r="BU198">
        <v>33.333698272705078</v>
      </c>
      <c r="BV198">
        <v>89.459999084472656</v>
      </c>
      <c r="BW198">
        <v>68.49005126953125</v>
      </c>
      <c r="BX198">
        <v>242.4056091308594</v>
      </c>
      <c r="BY198">
        <v>42.177501678466797</v>
      </c>
      <c r="BZ198">
        <v>82.498344421386719</v>
      </c>
      <c r="CA198">
        <v>64.209907531738281</v>
      </c>
      <c r="CB198">
        <v>522.73455810546875</v>
      </c>
      <c r="CC198">
        <v>47.893222808837891</v>
      </c>
      <c r="CD198">
        <v>88.857505798339844</v>
      </c>
      <c r="CE198">
        <v>30.701360702514648</v>
      </c>
      <c r="CF198">
        <v>81.539443969726563</v>
      </c>
      <c r="CG198">
        <v>71.830001831054688</v>
      </c>
      <c r="CH198">
        <v>27.288496017456051</v>
      </c>
      <c r="CI198">
        <v>73.535362243652344</v>
      </c>
      <c r="CJ198">
        <v>80.565719604492188</v>
      </c>
      <c r="CK198">
        <v>116.4278106689453</v>
      </c>
      <c r="CL198">
        <v>103.61895751953119</v>
      </c>
      <c r="CM198">
        <v>86.019271850585938</v>
      </c>
      <c r="CN198">
        <v>89.688453674316406</v>
      </c>
      <c r="CO198">
        <v>82.901779174804688</v>
      </c>
      <c r="CP198">
        <v>88.556564331054688</v>
      </c>
      <c r="CQ198">
        <v>40.893466949462891</v>
      </c>
      <c r="CR198">
        <v>120.58209228515619</v>
      </c>
      <c r="CS198">
        <v>209.6004943847656</v>
      </c>
      <c r="CT198">
        <v>75.750320434570313</v>
      </c>
      <c r="CU198">
        <v>36.861263275146477</v>
      </c>
      <c r="CV198">
        <v>70.252967834472656</v>
      </c>
      <c r="CW198">
        <v>142.9622802734375</v>
      </c>
      <c r="CX198">
        <v>174.8197021484375</v>
      </c>
      <c r="CY198">
        <v>63.999523162841797</v>
      </c>
      <c r="CZ198">
        <v>144.9108581542969</v>
      </c>
      <c r="DA198">
        <v>77.503486633300781</v>
      </c>
      <c r="DB198">
        <v>16828.669921875</v>
      </c>
      <c r="DC198">
        <v>13.10999965667725</v>
      </c>
      <c r="DD198">
        <v>0.48061857955336595</v>
      </c>
      <c r="DE198">
        <v>0.77013277918442491</v>
      </c>
      <c r="DF198">
        <v>1.9762937371910965</v>
      </c>
      <c r="DG198">
        <v>1.7085957143143973</v>
      </c>
      <c r="DH198">
        <v>1.2848226635524846</v>
      </c>
      <c r="DI198">
        <v>8.2221461879251792E-2</v>
      </c>
      <c r="DJ198">
        <v>2.307841090909164</v>
      </c>
      <c r="DK198">
        <v>2.7669915213864869</v>
      </c>
      <c r="DL198">
        <v>0.38785379689585464</v>
      </c>
      <c r="DM198">
        <v>2.5413758923020353</v>
      </c>
      <c r="DN198">
        <v>0.13212411657147191</v>
      </c>
      <c r="DO198">
        <v>288.96556854248047</v>
      </c>
      <c r="DP198">
        <v>635.58420944213867</v>
      </c>
    </row>
    <row r="199" spans="1:120" x14ac:dyDescent="0.25">
      <c r="A199" s="1">
        <v>45443</v>
      </c>
      <c r="B199">
        <v>33.310302734375</v>
      </c>
      <c r="C199">
        <v>42.450000762939453</v>
      </c>
      <c r="D199">
        <v>38.974246978759773</v>
      </c>
      <c r="E199">
        <v>31.278690338134769</v>
      </c>
      <c r="F199">
        <v>53.199459075927727</v>
      </c>
      <c r="G199">
        <v>14.5</v>
      </c>
      <c r="H199">
        <v>47.373912811279297</v>
      </c>
      <c r="I199">
        <v>28.420000076293949</v>
      </c>
      <c r="J199">
        <v>22.09064865112305</v>
      </c>
      <c r="K199">
        <v>382.8367919921875</v>
      </c>
      <c r="L199">
        <v>64.689628601074219</v>
      </c>
      <c r="M199">
        <v>33.011970520019531</v>
      </c>
      <c r="N199">
        <v>26.95380973815918</v>
      </c>
      <c r="O199">
        <v>34.890384674072273</v>
      </c>
      <c r="P199">
        <v>55.455265045166023</v>
      </c>
      <c r="Q199">
        <v>215.30000305175781</v>
      </c>
      <c r="R199">
        <v>118.68405914306641</v>
      </c>
      <c r="S199">
        <v>115.6139297485352</v>
      </c>
      <c r="T199">
        <v>133.6350402832031</v>
      </c>
      <c r="U199">
        <v>30.208440780639648</v>
      </c>
      <c r="V199">
        <v>90.01556396484375</v>
      </c>
      <c r="W199">
        <v>78.089996337890625</v>
      </c>
      <c r="X199">
        <v>52.369693756103523</v>
      </c>
      <c r="Y199">
        <v>55.302982330322273</v>
      </c>
      <c r="Z199">
        <v>59.047122955322273</v>
      </c>
      <c r="AA199">
        <v>114.589958190918</v>
      </c>
      <c r="AB199">
        <v>88.829093933105469</v>
      </c>
      <c r="AC199">
        <v>107.76722717285161</v>
      </c>
      <c r="AD199">
        <v>39.184032440185547</v>
      </c>
      <c r="AE199">
        <v>105.8606719970703</v>
      </c>
      <c r="AF199">
        <v>181.22709655761719</v>
      </c>
      <c r="AG199">
        <v>86.2879638671875</v>
      </c>
      <c r="AH199">
        <v>174.60382080078119</v>
      </c>
      <c r="AI199">
        <v>341.03509521484381</v>
      </c>
      <c r="AJ199">
        <v>203.8940124511719</v>
      </c>
      <c r="AK199">
        <v>153.6336364746094</v>
      </c>
      <c r="AL199">
        <v>261.84326171875</v>
      </c>
      <c r="AM199">
        <v>63.663490295410163</v>
      </c>
      <c r="AN199">
        <v>20.030000686645511</v>
      </c>
      <c r="AO199">
        <v>52.934127807617188</v>
      </c>
      <c r="AP199">
        <v>105.3505325317383</v>
      </c>
      <c r="AQ199">
        <v>47.984970092773438</v>
      </c>
      <c r="AR199">
        <v>50.562076568603523</v>
      </c>
      <c r="AS199">
        <v>47.795852661132813</v>
      </c>
      <c r="AT199">
        <v>291.51437377929688</v>
      </c>
      <c r="AU199">
        <v>116.3654251098633</v>
      </c>
      <c r="AV199">
        <v>185.35894775390619</v>
      </c>
      <c r="AW199">
        <v>78.042228698730469</v>
      </c>
      <c r="AX199">
        <v>250.2340087890625</v>
      </c>
      <c r="AY199">
        <v>314.7899169921875</v>
      </c>
      <c r="AZ199">
        <v>14.700692176818849</v>
      </c>
      <c r="BA199">
        <v>63.2822265625</v>
      </c>
      <c r="BB199">
        <v>46.226936340332031</v>
      </c>
      <c r="BC199">
        <v>44.419193267822273</v>
      </c>
      <c r="BD199">
        <v>22.513240814208981</v>
      </c>
      <c r="BE199">
        <v>44.002582550048828</v>
      </c>
      <c r="BF199">
        <v>65.977561950683594</v>
      </c>
      <c r="BG199">
        <v>41.414970397949219</v>
      </c>
      <c r="BH199">
        <v>79.072402954101563</v>
      </c>
      <c r="BI199">
        <v>38.990001678466797</v>
      </c>
      <c r="BJ199">
        <v>104.4755783081055</v>
      </c>
      <c r="BK199">
        <v>58.737735748291023</v>
      </c>
      <c r="BL199">
        <v>60.602027893066413</v>
      </c>
      <c r="BM199">
        <v>33.8065185546875</v>
      </c>
      <c r="BN199">
        <v>32.449298858642578</v>
      </c>
      <c r="BO199">
        <v>448.63986206054688</v>
      </c>
      <c r="BP199">
        <v>86.192359924316406</v>
      </c>
      <c r="BQ199">
        <v>164.4084777832031</v>
      </c>
      <c r="BR199">
        <v>55.459251403808587</v>
      </c>
      <c r="BS199">
        <v>163.89228820800781</v>
      </c>
      <c r="BT199">
        <v>78.8184814453125</v>
      </c>
      <c r="BU199">
        <v>33.89056396484375</v>
      </c>
      <c r="BV199">
        <v>89.949996948242188</v>
      </c>
      <c r="BW199">
        <v>68.886054992675781</v>
      </c>
      <c r="BX199">
        <v>239.41883850097659</v>
      </c>
      <c r="BY199">
        <v>41.838325500488281</v>
      </c>
      <c r="BZ199">
        <v>82.75701904296875</v>
      </c>
      <c r="CA199">
        <v>64.377655029296875</v>
      </c>
      <c r="CB199">
        <v>522.30877685546875</v>
      </c>
      <c r="CC199">
        <v>48.042484283447273</v>
      </c>
      <c r="CD199">
        <v>87.443145751953125</v>
      </c>
      <c r="CE199">
        <v>31.362863540649411</v>
      </c>
      <c r="CF199">
        <v>81.756675720214844</v>
      </c>
      <c r="CG199">
        <v>74.819999694824219</v>
      </c>
      <c r="CH199">
        <v>27.43202018737793</v>
      </c>
      <c r="CI199">
        <v>72.796073913574219</v>
      </c>
      <c r="CJ199">
        <v>80.750030517578125</v>
      </c>
      <c r="CK199">
        <v>117.2879180908203</v>
      </c>
      <c r="CL199">
        <v>104.8637771606445</v>
      </c>
      <c r="CM199">
        <v>85.809341430664063</v>
      </c>
      <c r="CN199">
        <v>90.220733642578125</v>
      </c>
      <c r="CO199">
        <v>82.574493408203125</v>
      </c>
      <c r="CP199">
        <v>90.937324523925781</v>
      </c>
      <c r="CQ199">
        <v>41.150405883789063</v>
      </c>
      <c r="CR199">
        <v>122.0745468139648</v>
      </c>
      <c r="CS199">
        <v>209.07322692871091</v>
      </c>
      <c r="CT199">
        <v>75.779716491699219</v>
      </c>
      <c r="CU199">
        <v>37.007152557373047</v>
      </c>
      <c r="CV199">
        <v>71.064071655273438</v>
      </c>
      <c r="CW199">
        <v>141.9644775390625</v>
      </c>
      <c r="CX199">
        <v>174.89924621582031</v>
      </c>
      <c r="CY199">
        <v>64.138893127441406</v>
      </c>
      <c r="CZ199">
        <v>149.2104797363281</v>
      </c>
      <c r="DA199">
        <v>76.477470397949219</v>
      </c>
      <c r="DB199">
        <v>16735.01953125</v>
      </c>
      <c r="DC199">
        <v>12.920000076293951</v>
      </c>
      <c r="DD199">
        <v>0.47613169060375105</v>
      </c>
      <c r="DE199">
        <v>0.77519090970526028</v>
      </c>
      <c r="DF199">
        <v>1.9531937711944847</v>
      </c>
      <c r="DG199">
        <v>1.7043355070360786</v>
      </c>
      <c r="DH199">
        <v>1.2854929090739298</v>
      </c>
      <c r="DI199">
        <v>8.1273764952806929E-2</v>
      </c>
      <c r="DJ199">
        <v>2.3079955206084533</v>
      </c>
      <c r="DK199">
        <v>2.7589602681030407</v>
      </c>
      <c r="DL199">
        <v>0.39037064182360592</v>
      </c>
      <c r="DM199">
        <v>2.5051631402031265</v>
      </c>
      <c r="DN199">
        <v>0.13200185635604392</v>
      </c>
      <c r="DO199">
        <v>288.80826568603516</v>
      </c>
      <c r="DP199">
        <v>637.41815948486328</v>
      </c>
    </row>
    <row r="200" spans="1:120" x14ac:dyDescent="0.25">
      <c r="A200" s="1">
        <v>45442</v>
      </c>
      <c r="B200">
        <v>33.380199432373047</v>
      </c>
      <c r="C200">
        <v>42.790000915527337</v>
      </c>
      <c r="D200">
        <v>38.351902008056641</v>
      </c>
      <c r="E200">
        <v>31.599981307983398</v>
      </c>
      <c r="F200">
        <v>53.089752197265618</v>
      </c>
      <c r="G200">
        <v>14.57499980926514</v>
      </c>
      <c r="H200">
        <v>47.560695648193359</v>
      </c>
      <c r="I200">
        <v>28.590000152587891</v>
      </c>
      <c r="J200">
        <v>22.195074081420898</v>
      </c>
      <c r="K200">
        <v>376.86004638671881</v>
      </c>
      <c r="L200">
        <v>64.580101013183594</v>
      </c>
      <c r="M200">
        <v>32.51226806640625</v>
      </c>
      <c r="N200">
        <v>26.466049194335941</v>
      </c>
      <c r="O200">
        <v>35.147369384765618</v>
      </c>
      <c r="P200">
        <v>54.642307281494141</v>
      </c>
      <c r="Q200">
        <v>216.57000732421881</v>
      </c>
      <c r="R200">
        <v>118.4860000610352</v>
      </c>
      <c r="S200">
        <v>114.999382019043</v>
      </c>
      <c r="T200">
        <v>133.10601806640619</v>
      </c>
      <c r="U200">
        <v>30.315633773803711</v>
      </c>
      <c r="V200">
        <v>89.598457336425781</v>
      </c>
      <c r="W200">
        <v>77.360000610351563</v>
      </c>
      <c r="X200">
        <v>51.087055206298828</v>
      </c>
      <c r="Y200">
        <v>55.123714447021477</v>
      </c>
      <c r="Z200">
        <v>58.285285949707031</v>
      </c>
      <c r="AA200">
        <v>112.6796340942383</v>
      </c>
      <c r="AB200">
        <v>88.143348693847656</v>
      </c>
      <c r="AC200">
        <v>106.54852294921881</v>
      </c>
      <c r="AD200">
        <v>39.673458099365227</v>
      </c>
      <c r="AE200">
        <v>104.3351211547852</v>
      </c>
      <c r="AF200">
        <v>178.2545471191406</v>
      </c>
      <c r="AG200">
        <v>86.108612060546875</v>
      </c>
      <c r="AH200">
        <v>171.86395263671881</v>
      </c>
      <c r="AI200">
        <v>340.14837646484381</v>
      </c>
      <c r="AJ200">
        <v>202.189697265625</v>
      </c>
      <c r="AK200">
        <v>151.85955810546881</v>
      </c>
      <c r="AL200">
        <v>260.96920776367188</v>
      </c>
      <c r="AM200">
        <v>62.641777038574219</v>
      </c>
      <c r="AN200">
        <v>19.610000610351559</v>
      </c>
      <c r="AO200">
        <v>51.964023590087891</v>
      </c>
      <c r="AP200">
        <v>103.92860412597661</v>
      </c>
      <c r="AQ200">
        <v>47.427577972412109</v>
      </c>
      <c r="AR200">
        <v>50.008625030517578</v>
      </c>
      <c r="AS200">
        <v>47.130527496337891</v>
      </c>
      <c r="AT200">
        <v>291.1357421875</v>
      </c>
      <c r="AU200">
        <v>114.5380096435547</v>
      </c>
      <c r="AV200">
        <v>185.43841552734381</v>
      </c>
      <c r="AW200">
        <v>78.219635009765625</v>
      </c>
      <c r="AX200">
        <v>248.59721374511719</v>
      </c>
      <c r="AY200">
        <v>308.55068969726563</v>
      </c>
      <c r="AZ200">
        <v>14.73023128509521</v>
      </c>
      <c r="BA200">
        <v>62.742290496826172</v>
      </c>
      <c r="BB200">
        <v>45.503868103027337</v>
      </c>
      <c r="BC200">
        <v>44.742694854736328</v>
      </c>
      <c r="BD200">
        <v>22.601375579833981</v>
      </c>
      <c r="BE200">
        <v>43.602920532226563</v>
      </c>
      <c r="BF200">
        <v>65.110603332519531</v>
      </c>
      <c r="BG200">
        <v>40.839210510253913</v>
      </c>
      <c r="BH200">
        <v>78.149375915527344</v>
      </c>
      <c r="BI200">
        <v>38.950000762939453</v>
      </c>
      <c r="BJ200">
        <v>103.19227600097661</v>
      </c>
      <c r="BK200">
        <v>59.436759948730469</v>
      </c>
      <c r="BL200">
        <v>60.362354278564453</v>
      </c>
      <c r="BM200">
        <v>33.041530609130859</v>
      </c>
      <c r="BN200">
        <v>31.972963333129879</v>
      </c>
      <c r="BO200">
        <v>449.47598266601563</v>
      </c>
      <c r="BP200">
        <v>86.102943420410156</v>
      </c>
      <c r="BQ200">
        <v>163.3669128417969</v>
      </c>
      <c r="BR200">
        <v>55.051460266113281</v>
      </c>
      <c r="BS200">
        <v>161.74700927734381</v>
      </c>
      <c r="BT200">
        <v>78.712066650390625</v>
      </c>
      <c r="BU200">
        <v>34.134799957275391</v>
      </c>
      <c r="BV200">
        <v>91.180000305175781</v>
      </c>
      <c r="BW200">
        <v>68.49005126953125</v>
      </c>
      <c r="BX200">
        <v>241.2009582519531</v>
      </c>
      <c r="BY200">
        <v>42.2174072265625</v>
      </c>
      <c r="BZ200">
        <v>82.369003295898438</v>
      </c>
      <c r="CA200">
        <v>63.262607574462891</v>
      </c>
      <c r="CB200">
        <v>517.59442138671875</v>
      </c>
      <c r="CC200">
        <v>48.758941650390618</v>
      </c>
      <c r="CD200">
        <v>86.853431701660156</v>
      </c>
      <c r="CE200">
        <v>31.19748497009277</v>
      </c>
      <c r="CF200">
        <v>80.640907287597656</v>
      </c>
      <c r="CG200">
        <v>75.529998779296875</v>
      </c>
      <c r="CH200">
        <v>27.451156616210941</v>
      </c>
      <c r="CI200">
        <v>72.288009643554688</v>
      </c>
      <c r="CJ200">
        <v>79.265792846679688</v>
      </c>
      <c r="CK200">
        <v>115.41131591796881</v>
      </c>
      <c r="CL200">
        <v>103.489501953125</v>
      </c>
      <c r="CM200">
        <v>85.589424133300781</v>
      </c>
      <c r="CN200">
        <v>89.146324157714844</v>
      </c>
      <c r="CO200">
        <v>81.701736450195313</v>
      </c>
      <c r="CP200">
        <v>88.732192993164063</v>
      </c>
      <c r="CQ200">
        <v>40.557464599609382</v>
      </c>
      <c r="CR200">
        <v>120.6117477416992</v>
      </c>
      <c r="CS200">
        <v>208.74491882324219</v>
      </c>
      <c r="CT200">
        <v>74.613723754882813</v>
      </c>
      <c r="CU200">
        <v>36.287437438964837</v>
      </c>
      <c r="CV200">
        <v>69.832763671875</v>
      </c>
      <c r="CW200">
        <v>139.91949462890619</v>
      </c>
      <c r="CX200">
        <v>173.9252014160156</v>
      </c>
      <c r="CY200">
        <v>63.621234893798828</v>
      </c>
      <c r="CZ200">
        <v>146.24589538574219</v>
      </c>
      <c r="DA200">
        <v>74.800338745117188</v>
      </c>
      <c r="DB200">
        <v>16737.080078125</v>
      </c>
      <c r="DC200">
        <v>14.47000026702881</v>
      </c>
      <c r="DD200">
        <v>0.4830654446250629</v>
      </c>
      <c r="DE200">
        <v>0.78224738128036519</v>
      </c>
      <c r="DF200">
        <v>1.9791723118566922</v>
      </c>
      <c r="DG200">
        <v>1.7184904988491059</v>
      </c>
      <c r="DH200">
        <v>1.3020172018509746</v>
      </c>
      <c r="DI200">
        <v>8.2670908239091984E-2</v>
      </c>
      <c r="DJ200">
        <v>2.3310081934442217</v>
      </c>
      <c r="DK200">
        <v>2.7976745874391731</v>
      </c>
      <c r="DL200">
        <v>0.39063345529097138</v>
      </c>
      <c r="DM200">
        <v>2.5418264477750405</v>
      </c>
      <c r="DN200">
        <v>0.13201274038739297</v>
      </c>
      <c r="DO200">
        <v>284.36598205566401</v>
      </c>
      <c r="DP200">
        <v>632.98565673828125</v>
      </c>
    </row>
    <row r="201" spans="1:120" x14ac:dyDescent="0.25">
      <c r="A201" s="1">
        <v>45441</v>
      </c>
      <c r="B201">
        <v>34.188995361328118</v>
      </c>
      <c r="C201">
        <v>43.479999542236328</v>
      </c>
      <c r="D201">
        <v>38.108798980712891</v>
      </c>
      <c r="E201">
        <v>31.54328536987305</v>
      </c>
      <c r="F201">
        <v>54.416252136230469</v>
      </c>
      <c r="G201">
        <v>14.10000038146973</v>
      </c>
      <c r="H201">
        <v>47.904769897460938</v>
      </c>
      <c r="I201">
        <v>29.35000038146973</v>
      </c>
      <c r="J201">
        <v>22.489362716674801</v>
      </c>
      <c r="K201">
        <v>379.92254638671881</v>
      </c>
      <c r="L201">
        <v>64.122085571289063</v>
      </c>
      <c r="M201">
        <v>32.370922088623047</v>
      </c>
      <c r="N201">
        <v>26.34898567199707</v>
      </c>
      <c r="O201">
        <v>34.781661987304688</v>
      </c>
      <c r="P201">
        <v>53.916454315185547</v>
      </c>
      <c r="Q201">
        <v>216.1600036621094</v>
      </c>
      <c r="R201">
        <v>118.02053070068359</v>
      </c>
      <c r="S201">
        <v>115.40577697753911</v>
      </c>
      <c r="T201">
        <v>132.2675476074219</v>
      </c>
      <c r="U201">
        <v>29.750442504882809</v>
      </c>
      <c r="V201">
        <v>89.152252197265625</v>
      </c>
      <c r="W201">
        <v>82.110000610351563</v>
      </c>
      <c r="X201">
        <v>50.947849273681641</v>
      </c>
      <c r="Y201">
        <v>55.103801727294922</v>
      </c>
      <c r="Z201">
        <v>57.760906219482422</v>
      </c>
      <c r="AA201">
        <v>111.39952087402339</v>
      </c>
      <c r="AB201">
        <v>87.407905578613281</v>
      </c>
      <c r="AC201">
        <v>105.26100921630859</v>
      </c>
      <c r="AD201">
        <v>39.923164367675781</v>
      </c>
      <c r="AE201">
        <v>102.16147613525391</v>
      </c>
      <c r="AF201">
        <v>177.49664306640619</v>
      </c>
      <c r="AG201">
        <v>87.453750610351563</v>
      </c>
      <c r="AH201">
        <v>170.94734191894531</v>
      </c>
      <c r="AI201">
        <v>344.69161987304688</v>
      </c>
      <c r="AJ201">
        <v>200.28718566894531</v>
      </c>
      <c r="AK201">
        <v>149.9770812988281</v>
      </c>
      <c r="AL201">
        <v>259.34030151367188</v>
      </c>
      <c r="AM201">
        <v>62.165641784667969</v>
      </c>
      <c r="AN201">
        <v>19.469999313354489</v>
      </c>
      <c r="AO201">
        <v>51.670055389404297</v>
      </c>
      <c r="AP201">
        <v>102.5066833496094</v>
      </c>
      <c r="AQ201">
        <v>46.664821624755859</v>
      </c>
      <c r="AR201">
        <v>49.366222381591797</v>
      </c>
      <c r="AS201">
        <v>46.318439483642578</v>
      </c>
      <c r="AT201">
        <v>296.137939453125</v>
      </c>
      <c r="AU201">
        <v>114.2137908935547</v>
      </c>
      <c r="AV201">
        <v>188.7561950683594</v>
      </c>
      <c r="AW201">
        <v>77.884552001953125</v>
      </c>
      <c r="AX201">
        <v>251.26570129394531</v>
      </c>
      <c r="AY201">
        <v>307.45370483398438</v>
      </c>
      <c r="AZ201">
        <v>14.405299186706539</v>
      </c>
      <c r="BA201">
        <v>62.242351531982422</v>
      </c>
      <c r="BB201">
        <v>45.513774871826172</v>
      </c>
      <c r="BC201">
        <v>45.238239288330078</v>
      </c>
      <c r="BD201">
        <v>22.229257583618161</v>
      </c>
      <c r="BE201">
        <v>43.532978057861328</v>
      </c>
      <c r="BF201">
        <v>64.851524353027344</v>
      </c>
      <c r="BG201">
        <v>40.868988037109382</v>
      </c>
      <c r="BH201">
        <v>77.36529541015625</v>
      </c>
      <c r="BI201">
        <v>39.650001525878913</v>
      </c>
      <c r="BJ201">
        <v>102.4660568237305</v>
      </c>
      <c r="BK201">
        <v>59.576560974121087</v>
      </c>
      <c r="BL201">
        <v>59.717056274414063</v>
      </c>
      <c r="BM201">
        <v>32.972881317138672</v>
      </c>
      <c r="BN201">
        <v>31.70076942443848</v>
      </c>
      <c r="BO201">
        <v>454.34356689453119</v>
      </c>
      <c r="BP201">
        <v>86.331459045410156</v>
      </c>
      <c r="BQ201">
        <v>164.26960754394531</v>
      </c>
      <c r="BR201">
        <v>55.111137390136719</v>
      </c>
      <c r="BS201">
        <v>161.00555419921881</v>
      </c>
      <c r="BT201">
        <v>78.625</v>
      </c>
      <c r="BU201">
        <v>34.076183319091797</v>
      </c>
      <c r="BV201">
        <v>95.029998779296875</v>
      </c>
      <c r="BW201">
        <v>67.9105224609375</v>
      </c>
      <c r="BX201">
        <v>244.56602478027341</v>
      </c>
      <c r="BY201">
        <v>42.357067108154297</v>
      </c>
      <c r="BZ201">
        <v>82.667472839355469</v>
      </c>
      <c r="CA201">
        <v>62.877758026123047</v>
      </c>
      <c r="CB201">
        <v>521.05096435546875</v>
      </c>
      <c r="CC201">
        <v>47.365829467773438</v>
      </c>
      <c r="CD201">
        <v>86.02203369140625</v>
      </c>
      <c r="CE201">
        <v>31.294765472412109</v>
      </c>
      <c r="CF201">
        <v>80.502677917480469</v>
      </c>
      <c r="CG201">
        <v>76.569999694824219</v>
      </c>
      <c r="CH201">
        <v>27.53726959228516</v>
      </c>
      <c r="CI201">
        <v>71.65533447265625</v>
      </c>
      <c r="CJ201">
        <v>78.12109375</v>
      </c>
      <c r="CK201">
        <v>114.75645446777339</v>
      </c>
      <c r="CL201">
        <v>101.73679351806641</v>
      </c>
      <c r="CM201">
        <v>85.419479370117188</v>
      </c>
      <c r="CN201">
        <v>88.426765441894531</v>
      </c>
      <c r="CO201">
        <v>81.969520568847656</v>
      </c>
      <c r="CP201">
        <v>88.478507995605469</v>
      </c>
      <c r="CQ201">
        <v>40.340045928955078</v>
      </c>
      <c r="CR201">
        <v>119.7913818359375</v>
      </c>
      <c r="CS201">
        <v>213.6195983886719</v>
      </c>
      <c r="CT201">
        <v>74.417755126953125</v>
      </c>
      <c r="CU201">
        <v>35.771957397460938</v>
      </c>
      <c r="CV201">
        <v>68.904396057128906</v>
      </c>
      <c r="CW201">
        <v>139.85032653808591</v>
      </c>
      <c r="CX201">
        <v>172.90147399902341</v>
      </c>
      <c r="CY201">
        <v>62.954265594482422</v>
      </c>
      <c r="CZ201">
        <v>145.5783996582031</v>
      </c>
      <c r="DA201">
        <v>73.902587890625</v>
      </c>
      <c r="DB201">
        <v>16920.580078125</v>
      </c>
      <c r="DC201">
        <v>14.27999973297119</v>
      </c>
      <c r="DD201">
        <v>0.49270650475137606</v>
      </c>
      <c r="DE201">
        <v>0.78463448399799551</v>
      </c>
      <c r="DF201">
        <v>2.0163613894416823</v>
      </c>
      <c r="DG201">
        <v>1.7291995501428545</v>
      </c>
      <c r="DH201">
        <v>1.314733149439117</v>
      </c>
      <c r="DI201">
        <v>8.3446730774254213E-2</v>
      </c>
      <c r="DJ201">
        <v>2.3233900794785032</v>
      </c>
      <c r="DK201">
        <v>2.8705461220141228</v>
      </c>
      <c r="DL201">
        <v>0.38439077819709477</v>
      </c>
      <c r="DM201">
        <v>2.592838720580779</v>
      </c>
      <c r="DN201">
        <v>0.13577905201809765</v>
      </c>
      <c r="DO201">
        <v>283.17247772216797</v>
      </c>
      <c r="DP201">
        <v>635.07926559448242</v>
      </c>
    </row>
    <row r="202" spans="1:120" x14ac:dyDescent="0.25">
      <c r="A202" s="1">
        <v>45440</v>
      </c>
      <c r="B202">
        <v>34.518501281738281</v>
      </c>
      <c r="C202">
        <v>44.029998779296882</v>
      </c>
      <c r="D202">
        <v>38.5172119140625</v>
      </c>
      <c r="E202">
        <v>32.015773773193359</v>
      </c>
      <c r="F202">
        <v>54.825168609619141</v>
      </c>
      <c r="G202">
        <v>14.39999961853027</v>
      </c>
      <c r="H202">
        <v>49.222076416015618</v>
      </c>
      <c r="I202">
        <v>29.89999961853027</v>
      </c>
      <c r="J202">
        <v>22.726694107055661</v>
      </c>
      <c r="K202">
        <v>383.89385986328119</v>
      </c>
      <c r="L202">
        <v>64.888763427734375</v>
      </c>
      <c r="M202">
        <v>32.852703094482422</v>
      </c>
      <c r="N202">
        <v>26.700174331665039</v>
      </c>
      <c r="O202">
        <v>35.681102752685547</v>
      </c>
      <c r="P202">
        <v>54.535846710205078</v>
      </c>
      <c r="Q202">
        <v>218.19000244140619</v>
      </c>
      <c r="R202">
        <v>120.1894149780273</v>
      </c>
      <c r="S202">
        <v>116.644775390625</v>
      </c>
      <c r="T202">
        <v>133.83467102050781</v>
      </c>
      <c r="U202">
        <v>30.110994338989261</v>
      </c>
      <c r="V202">
        <v>89.588760375976563</v>
      </c>
      <c r="W202">
        <v>82.339996337890625</v>
      </c>
      <c r="X202">
        <v>51.832778930664063</v>
      </c>
      <c r="Y202">
        <v>55.382652282714837</v>
      </c>
      <c r="Z202">
        <v>58.522739410400391</v>
      </c>
      <c r="AA202">
        <v>112.93565368652339</v>
      </c>
      <c r="AB202">
        <v>88.540878295898438</v>
      </c>
      <c r="AC202">
        <v>106.5583419799805</v>
      </c>
      <c r="AD202">
        <v>40.392616271972663</v>
      </c>
      <c r="AE202">
        <v>103.2582626342773</v>
      </c>
      <c r="AF202">
        <v>179.2585144042969</v>
      </c>
      <c r="AG202">
        <v>87.822418212890625</v>
      </c>
      <c r="AH202">
        <v>172.89878845214841</v>
      </c>
      <c r="AI202">
        <v>346.2857666015625</v>
      </c>
      <c r="AJ202">
        <v>203.28956604003909</v>
      </c>
      <c r="AK202">
        <v>152.39178466796881</v>
      </c>
      <c r="AL202">
        <v>262.77694702148438</v>
      </c>
      <c r="AM202">
        <v>62.790569305419922</v>
      </c>
      <c r="AN202">
        <v>19.930000305175781</v>
      </c>
      <c r="AO202">
        <v>52.277595520019531</v>
      </c>
      <c r="AP202">
        <v>103.16827392578119</v>
      </c>
      <c r="AQ202">
        <v>47.613372802734382</v>
      </c>
      <c r="AR202">
        <v>49.682479858398438</v>
      </c>
      <c r="AS202">
        <v>47.463191986083977</v>
      </c>
      <c r="AT202">
        <v>296.85540771484381</v>
      </c>
      <c r="AU202">
        <v>115.4713668823242</v>
      </c>
      <c r="AV202">
        <v>190.136962890625</v>
      </c>
      <c r="AW202">
        <v>79.461357116699219</v>
      </c>
      <c r="AX202">
        <v>252.5057067871094</v>
      </c>
      <c r="AY202">
        <v>314.33932495117188</v>
      </c>
      <c r="AZ202">
        <v>14.710537910461429</v>
      </c>
      <c r="BA202">
        <v>63.302223205566413</v>
      </c>
      <c r="BB202">
        <v>45.890167236328118</v>
      </c>
      <c r="BC202">
        <v>45.590118408203118</v>
      </c>
      <c r="BD202">
        <v>22.444692611694339</v>
      </c>
      <c r="BE202">
        <v>43.922649383544922</v>
      </c>
      <c r="BF202">
        <v>65.808158874511719</v>
      </c>
      <c r="BG202">
        <v>41.573799133300781</v>
      </c>
      <c r="BH202">
        <v>78.040191650390625</v>
      </c>
      <c r="BI202">
        <v>39.819999694824219</v>
      </c>
      <c r="BJ202">
        <v>103.8388977050781</v>
      </c>
      <c r="BK202">
        <v>60.505260467529297</v>
      </c>
      <c r="BL202">
        <v>60.979988098144531</v>
      </c>
      <c r="BM202">
        <v>33.590751647949219</v>
      </c>
      <c r="BN202">
        <v>32.303485870361328</v>
      </c>
      <c r="BO202">
        <v>457.56866455078119</v>
      </c>
      <c r="BP202">
        <v>87.354843139648438</v>
      </c>
      <c r="BQ202">
        <v>165.5888977050781</v>
      </c>
      <c r="BR202">
        <v>56.334503173828118</v>
      </c>
      <c r="BS202">
        <v>162.9135437011719</v>
      </c>
      <c r="BT202">
        <v>78.654029846191406</v>
      </c>
      <c r="BU202">
        <v>34.711204528808587</v>
      </c>
      <c r="BV202">
        <v>94.940002441406236</v>
      </c>
      <c r="BW202">
        <v>69.340011596679688</v>
      </c>
      <c r="BX202">
        <v>248.72758483886719</v>
      </c>
      <c r="BY202">
        <v>42.6463623046875</v>
      </c>
      <c r="BZ202">
        <v>84.000663757324219</v>
      </c>
      <c r="CA202">
        <v>63.341548919677727</v>
      </c>
      <c r="CB202">
        <v>524.72528076171875</v>
      </c>
      <c r="CC202">
        <v>47.385730743408203</v>
      </c>
      <c r="CD202">
        <v>87.075798034667969</v>
      </c>
      <c r="CE202">
        <v>31.596332550048832</v>
      </c>
      <c r="CF202">
        <v>81.193855285644531</v>
      </c>
      <c r="CG202">
        <v>77.660003662109375</v>
      </c>
      <c r="CH202">
        <v>27.38418006896973</v>
      </c>
      <c r="CI202">
        <v>72.307182312011719</v>
      </c>
      <c r="CJ202">
        <v>78.887466430664063</v>
      </c>
      <c r="CK202">
        <v>116.0172958374023</v>
      </c>
      <c r="CL202">
        <v>103.2405319213867</v>
      </c>
      <c r="CM202">
        <v>86.019271850585938</v>
      </c>
      <c r="CN202">
        <v>89.708175659179688</v>
      </c>
      <c r="CO202">
        <v>82.405891418457031</v>
      </c>
      <c r="CP202">
        <v>90.068931579589844</v>
      </c>
      <c r="CQ202">
        <v>40.666168212890618</v>
      </c>
      <c r="CR202">
        <v>121.5111770629883</v>
      </c>
      <c r="CS202">
        <v>214.98252868652341</v>
      </c>
      <c r="CT202">
        <v>74.956657409667969</v>
      </c>
      <c r="CU202">
        <v>36.11236572265625</v>
      </c>
      <c r="CV202">
        <v>69.803443908691406</v>
      </c>
      <c r="CW202">
        <v>140.9469299316406</v>
      </c>
      <c r="CX202">
        <v>174.04447937011719</v>
      </c>
      <c r="CY202">
        <v>63.979602813720703</v>
      </c>
      <c r="CZ202">
        <v>147.94416809082031</v>
      </c>
      <c r="DA202">
        <v>74.09002685546875</v>
      </c>
      <c r="DB202">
        <v>17019.880859375</v>
      </c>
      <c r="DC202">
        <v>12.920000076293951</v>
      </c>
      <c r="DD202">
        <v>0.48992048441736658</v>
      </c>
      <c r="DE202">
        <v>0.78399403027906689</v>
      </c>
      <c r="DF202">
        <v>2.0028235576526368</v>
      </c>
      <c r="DG202">
        <v>1.7243511360800894</v>
      </c>
      <c r="DH202">
        <v>1.3261542414102305</v>
      </c>
      <c r="DI202">
        <v>8.3910572624556271E-2</v>
      </c>
      <c r="DJ202">
        <v>2.3219349072477291</v>
      </c>
      <c r="DK202">
        <v>2.8680911891729419</v>
      </c>
      <c r="DL202">
        <v>0.3874209486246466</v>
      </c>
      <c r="DM202">
        <v>2.5708140098260586</v>
      </c>
      <c r="DN202">
        <v>0.13703652451518608</v>
      </c>
      <c r="DO202">
        <v>285.70703125</v>
      </c>
      <c r="DP202">
        <v>640.91252899169922</v>
      </c>
    </row>
    <row r="203" spans="1:120" x14ac:dyDescent="0.25">
      <c r="A203" s="1">
        <v>45436</v>
      </c>
      <c r="B203">
        <v>34.3487548828125</v>
      </c>
      <c r="C203">
        <v>44.380001068115227</v>
      </c>
      <c r="D203">
        <v>39.304862976074219</v>
      </c>
      <c r="E203">
        <v>31.874025344848629</v>
      </c>
      <c r="F203">
        <v>55.563217163085938</v>
      </c>
      <c r="G203">
        <v>14.60999965667725</v>
      </c>
      <c r="H203">
        <v>47.835956573486328</v>
      </c>
      <c r="I203">
        <v>29.229999542236332</v>
      </c>
      <c r="J203">
        <v>22.32798004150391</v>
      </c>
      <c r="K203">
        <v>385.90914916992188</v>
      </c>
      <c r="L203">
        <v>64.769287109375</v>
      </c>
      <c r="M203">
        <v>33.270778656005859</v>
      </c>
      <c r="N203">
        <v>26.202657699584961</v>
      </c>
      <c r="O203">
        <v>34.850849151611328</v>
      </c>
      <c r="P203">
        <v>54.690700531005859</v>
      </c>
      <c r="Q203">
        <v>215.91999816894531</v>
      </c>
      <c r="R203">
        <v>120.516227722168</v>
      </c>
      <c r="S203">
        <v>117.8639602661133</v>
      </c>
      <c r="T203">
        <v>135.42176818847659</v>
      </c>
      <c r="U203">
        <v>30.072015762329102</v>
      </c>
      <c r="V203">
        <v>90.093147277832045</v>
      </c>
      <c r="W203">
        <v>82.900001525878906</v>
      </c>
      <c r="X203">
        <v>52.17083740234375</v>
      </c>
      <c r="Y203">
        <v>55.840770721435547</v>
      </c>
      <c r="Z203">
        <v>58.888820648193359</v>
      </c>
      <c r="AA203">
        <v>113.6347961425781</v>
      </c>
      <c r="AB203">
        <v>89.206756591796875</v>
      </c>
      <c r="AC203">
        <v>106.95147705078119</v>
      </c>
      <c r="AD203">
        <v>39.943141937255859</v>
      </c>
      <c r="AE203">
        <v>104.50462341308589</v>
      </c>
      <c r="AF203">
        <v>180.53810119628909</v>
      </c>
      <c r="AG203">
        <v>87.274398803710938</v>
      </c>
      <c r="AH203">
        <v>173.9927673339844</v>
      </c>
      <c r="AI203">
        <v>344.76138305664063</v>
      </c>
      <c r="AJ203">
        <v>203.5670166015625</v>
      </c>
      <c r="AK203">
        <v>152.93385314941409</v>
      </c>
      <c r="AL203">
        <v>262.60812377929688</v>
      </c>
      <c r="AM203">
        <v>63.3857421875</v>
      </c>
      <c r="AN203">
        <v>20.270000457763668</v>
      </c>
      <c r="AO203">
        <v>52.816535949707031</v>
      </c>
      <c r="AP203">
        <v>104.13597106933589</v>
      </c>
      <c r="AQ203">
        <v>48.014308929443359</v>
      </c>
      <c r="AR203">
        <v>50.216171264648438</v>
      </c>
      <c r="AS203">
        <v>47.864341735839837</v>
      </c>
      <c r="AT203">
        <v>294.78277587890619</v>
      </c>
      <c r="AU203">
        <v>116.1198043823242</v>
      </c>
      <c r="AV203">
        <v>189.3224182128906</v>
      </c>
      <c r="AW203">
        <v>78.623680114746094</v>
      </c>
      <c r="AX203">
        <v>251.42442321777341</v>
      </c>
      <c r="AY203">
        <v>308.85433959960938</v>
      </c>
      <c r="AZ203">
        <v>14.503763198852541</v>
      </c>
      <c r="BA203">
        <v>63.752166748046882</v>
      </c>
      <c r="BB203">
        <v>46.355705261230469</v>
      </c>
      <c r="BC203">
        <v>45.198478698730469</v>
      </c>
      <c r="BD203">
        <v>22.258634567260739</v>
      </c>
      <c r="BE203">
        <v>44.172439575195313</v>
      </c>
      <c r="BF203">
        <v>67.163383483886719</v>
      </c>
      <c r="BG203">
        <v>42.169410705566413</v>
      </c>
      <c r="BH203">
        <v>78.526527404785156</v>
      </c>
      <c r="BI203">
        <v>39.75</v>
      </c>
      <c r="BJ203">
        <v>104.85361480712891</v>
      </c>
      <c r="BK203">
        <v>59.636482238769531</v>
      </c>
      <c r="BL203">
        <v>61.145919799804688</v>
      </c>
      <c r="BM203">
        <v>33.129798889160163</v>
      </c>
      <c r="BN203">
        <v>31.885471343994141</v>
      </c>
      <c r="BO203">
        <v>455.84658813476563</v>
      </c>
      <c r="BP203">
        <v>87.950981140136719</v>
      </c>
      <c r="BQ203">
        <v>165.18220520019531</v>
      </c>
      <c r="BR203">
        <v>56.453857421875</v>
      </c>
      <c r="BS203">
        <v>164.05047607421881</v>
      </c>
      <c r="BT203">
        <v>78.72174072265625</v>
      </c>
      <c r="BU203">
        <v>33.59747314453125</v>
      </c>
      <c r="BV203">
        <v>95.019996643066406</v>
      </c>
      <c r="BW203">
        <v>69.262741088867188</v>
      </c>
      <c r="BX203">
        <v>243.1821594238281</v>
      </c>
      <c r="BY203">
        <v>42.636390686035163</v>
      </c>
      <c r="BZ203">
        <v>84.110107421875</v>
      </c>
      <c r="CA203">
        <v>64.091499328613281</v>
      </c>
      <c r="CB203">
        <v>524.35894775390625</v>
      </c>
      <c r="CC203">
        <v>47.266323089599609</v>
      </c>
      <c r="CD203">
        <v>88.342239379882813</v>
      </c>
      <c r="CE203">
        <v>31.129390716552731</v>
      </c>
      <c r="CF203">
        <v>81.973892211914063</v>
      </c>
      <c r="CG203">
        <v>75.349998474121094</v>
      </c>
      <c r="CH203">
        <v>27.422451019287109</v>
      </c>
      <c r="CI203">
        <v>72.98779296875</v>
      </c>
      <c r="CJ203">
        <v>79.411308288574219</v>
      </c>
      <c r="CK203">
        <v>116.6819305419922</v>
      </c>
      <c r="CL203">
        <v>104.7144012451172</v>
      </c>
      <c r="CM203">
        <v>86.249191284179688</v>
      </c>
      <c r="CN203">
        <v>90.053169250488281</v>
      </c>
      <c r="CO203">
        <v>82.267044067382813</v>
      </c>
      <c r="CP203">
        <v>89.151763916015625</v>
      </c>
      <c r="CQ203">
        <v>41.120761871337891</v>
      </c>
      <c r="CR203">
        <v>123.0135040283203</v>
      </c>
      <c r="CS203">
        <v>214.07720947265619</v>
      </c>
      <c r="CT203">
        <v>75.5445556640625</v>
      </c>
      <c r="CU203">
        <v>36.326335906982422</v>
      </c>
      <c r="CV203">
        <v>69.871849060058594</v>
      </c>
      <c r="CW203">
        <v>142.67579650878909</v>
      </c>
      <c r="CX203">
        <v>174.47184753417969</v>
      </c>
      <c r="CY203">
        <v>63.043861389160163</v>
      </c>
      <c r="CZ203">
        <v>145.69618225097659</v>
      </c>
      <c r="DA203">
        <v>73.942031860351563</v>
      </c>
      <c r="DB203">
        <v>16920.7890625</v>
      </c>
      <c r="DC203">
        <v>11.930000305175779</v>
      </c>
      <c r="DD203">
        <v>0.48341263270971435</v>
      </c>
      <c r="DE203">
        <v>0.78503028667265573</v>
      </c>
      <c r="DF203">
        <v>1.9814696227853004</v>
      </c>
      <c r="DG203">
        <v>1.7171353390457811</v>
      </c>
      <c r="DH203">
        <v>1.3123442001352046</v>
      </c>
      <c r="DI203">
        <v>8.4636681147937209E-2</v>
      </c>
      <c r="DJ203">
        <v>2.309522453345743</v>
      </c>
      <c r="DK203">
        <v>2.8337873932918693</v>
      </c>
      <c r="DL203">
        <v>0.38822073595490775</v>
      </c>
      <c r="DM203">
        <v>2.5386089603486974</v>
      </c>
      <c r="DN203">
        <v>0.13537421169930491</v>
      </c>
      <c r="DO203">
        <v>288.09220123291016</v>
      </c>
      <c r="DP203">
        <v>642.73649215698231</v>
      </c>
    </row>
    <row r="204" spans="1:120" x14ac:dyDescent="0.25">
      <c r="A204" s="1">
        <v>45435</v>
      </c>
      <c r="B204">
        <v>34.109107971191413</v>
      </c>
      <c r="C204">
        <v>43.610000610351563</v>
      </c>
      <c r="D204">
        <v>39.304862976074219</v>
      </c>
      <c r="E204">
        <v>30.93850135803223</v>
      </c>
      <c r="F204">
        <v>55.134349822998047</v>
      </c>
      <c r="G204">
        <v>14.590000152587891</v>
      </c>
      <c r="H204">
        <v>46.951194763183587</v>
      </c>
      <c r="I204">
        <v>29.260000228881839</v>
      </c>
      <c r="J204">
        <v>22.176088333129879</v>
      </c>
      <c r="K204">
        <v>385.92886352539063</v>
      </c>
      <c r="L204">
        <v>64.171867370605469</v>
      </c>
      <c r="M204">
        <v>32.836776733398438</v>
      </c>
      <c r="N204">
        <v>26.056327819824219</v>
      </c>
      <c r="O204">
        <v>34.346767425537109</v>
      </c>
      <c r="P204">
        <v>54.468101501464837</v>
      </c>
      <c r="Q204">
        <v>215.7200012207031</v>
      </c>
      <c r="R204">
        <v>118.5553283691406</v>
      </c>
      <c r="S204">
        <v>116.26812744140619</v>
      </c>
      <c r="T204">
        <v>135.38185119628909</v>
      </c>
      <c r="U204">
        <v>29.506826400756839</v>
      </c>
      <c r="V204">
        <v>89.976753234863281</v>
      </c>
      <c r="W204">
        <v>83.720001220703125</v>
      </c>
      <c r="X204">
        <v>52.658042907714837</v>
      </c>
      <c r="Y204">
        <v>55.422496795654297</v>
      </c>
      <c r="Z204">
        <v>58.394123077392578</v>
      </c>
      <c r="AA204">
        <v>112.66977691650391</v>
      </c>
      <c r="AB204">
        <v>88.381874084472656</v>
      </c>
      <c r="AC204">
        <v>105.9588241577148</v>
      </c>
      <c r="AD204">
        <v>39.114116668701172</v>
      </c>
      <c r="AE204">
        <v>103.32806396484381</v>
      </c>
      <c r="AF204">
        <v>179.8687744140625</v>
      </c>
      <c r="AG204">
        <v>86.457351684570313</v>
      </c>
      <c r="AH204">
        <v>173.02690124511719</v>
      </c>
      <c r="AI204">
        <v>341.9915771484375</v>
      </c>
      <c r="AJ204">
        <v>201.3375244140625</v>
      </c>
      <c r="AK204">
        <v>151.6624450683594</v>
      </c>
      <c r="AL204">
        <v>259.34030151367188</v>
      </c>
      <c r="AM204">
        <v>63.058395385742188</v>
      </c>
      <c r="AN204">
        <v>20.170000076293949</v>
      </c>
      <c r="AO204">
        <v>52.36578369140625</v>
      </c>
      <c r="AP204">
        <v>103.6521301269531</v>
      </c>
      <c r="AQ204">
        <v>47.916519165039063</v>
      </c>
      <c r="AR204">
        <v>49.880146026611328</v>
      </c>
      <c r="AS204">
        <v>47.65887451171875</v>
      </c>
      <c r="AT204">
        <v>292.29159545898438</v>
      </c>
      <c r="AU204">
        <v>115.9429626464844</v>
      </c>
      <c r="AV204">
        <v>187.43505859375</v>
      </c>
      <c r="AW204">
        <v>78.268898010253906</v>
      </c>
      <c r="AX204">
        <v>249.53959655761719</v>
      </c>
      <c r="AY204">
        <v>308.03158569335938</v>
      </c>
      <c r="AZ204">
        <v>14.218217849731451</v>
      </c>
      <c r="BA204">
        <v>63.962142944335938</v>
      </c>
      <c r="BB204">
        <v>46.296276092529297</v>
      </c>
      <c r="BC204">
        <v>44.665565490722663</v>
      </c>
      <c r="BD204">
        <v>21.426259994506839</v>
      </c>
      <c r="BE204">
        <v>43.752796173095703</v>
      </c>
      <c r="BF204">
        <v>66.914260864257813</v>
      </c>
      <c r="BG204">
        <v>42.0205078125</v>
      </c>
      <c r="BH204">
        <v>78.734954833984375</v>
      </c>
      <c r="BI204">
        <v>39.430000305175781</v>
      </c>
      <c r="BJ204">
        <v>103.6399383544922</v>
      </c>
      <c r="BK204">
        <v>58.647861480712891</v>
      </c>
      <c r="BL204">
        <v>60.251731872558587</v>
      </c>
      <c r="BM204">
        <v>33.090572357177727</v>
      </c>
      <c r="BN204">
        <v>31.64244270324707</v>
      </c>
      <c r="BO204">
        <v>451.57632446289063</v>
      </c>
      <c r="BP204">
        <v>87.334968566894531</v>
      </c>
      <c r="BQ204">
        <v>164.01167297363281</v>
      </c>
      <c r="BR204">
        <v>55.926715850830078</v>
      </c>
      <c r="BS204">
        <v>162.972900390625</v>
      </c>
      <c r="BT204">
        <v>78.692695617675781</v>
      </c>
      <c r="BU204">
        <v>33.079689025878913</v>
      </c>
      <c r="BV204">
        <v>95.059997558593764</v>
      </c>
      <c r="BW204">
        <v>68.779808044433594</v>
      </c>
      <c r="BX204">
        <v>238.76176452636719</v>
      </c>
      <c r="BY204">
        <v>42.546607971191413</v>
      </c>
      <c r="BZ204">
        <v>83.154991149902344</v>
      </c>
      <c r="CA204">
        <v>63.933624267578118</v>
      </c>
      <c r="CB204">
        <v>520.91229248046875</v>
      </c>
      <c r="CC204">
        <v>44.917930603027337</v>
      </c>
      <c r="CD204">
        <v>88.081207275390625</v>
      </c>
      <c r="CE204">
        <v>30.584627151489261</v>
      </c>
      <c r="CF204">
        <v>81.835662841796875</v>
      </c>
      <c r="CG204">
        <v>74.449996948242188</v>
      </c>
      <c r="CH204">
        <v>27.508565902709961</v>
      </c>
      <c r="CI204">
        <v>72.728965759277344</v>
      </c>
      <c r="CJ204">
        <v>79.353111267089844</v>
      </c>
      <c r="CK204">
        <v>116.2811965942383</v>
      </c>
      <c r="CL204">
        <v>103.4496612548828</v>
      </c>
      <c r="CM204">
        <v>85.449478149414063</v>
      </c>
      <c r="CN204">
        <v>89.274467468261719</v>
      </c>
      <c r="CO204">
        <v>81.225692749023438</v>
      </c>
      <c r="CP204">
        <v>89.024909973144531</v>
      </c>
      <c r="CQ204">
        <v>40.873699188232422</v>
      </c>
      <c r="CR204">
        <v>122.3908309936523</v>
      </c>
      <c r="CS204">
        <v>212.28651428222659</v>
      </c>
      <c r="CT204">
        <v>75.348594665527344</v>
      </c>
      <c r="CU204">
        <v>36.326335906982422</v>
      </c>
      <c r="CV204">
        <v>69.178016662597656</v>
      </c>
      <c r="CW204">
        <v>143.1598815917969</v>
      </c>
      <c r="CX204">
        <v>172.73249816894531</v>
      </c>
      <c r="CY204">
        <v>62.575981140136719</v>
      </c>
      <c r="CZ204">
        <v>145.3918762207031</v>
      </c>
      <c r="DA204">
        <v>72.797637939453125</v>
      </c>
      <c r="DB204">
        <v>16736.029296875</v>
      </c>
      <c r="DC204">
        <v>12.77000045776367</v>
      </c>
      <c r="DD204">
        <v>0.48066904311886444</v>
      </c>
      <c r="DE204">
        <v>0.78443284883726838</v>
      </c>
      <c r="DF204">
        <v>1.976522579364453</v>
      </c>
      <c r="DG204">
        <v>1.7099836508423585</v>
      </c>
      <c r="DH204">
        <v>1.3006456634130115</v>
      </c>
      <c r="DI204">
        <v>8.3718509315052661E-2</v>
      </c>
      <c r="DJ204">
        <v>2.2924448549532399</v>
      </c>
      <c r="DK204">
        <v>2.8173918203062329</v>
      </c>
      <c r="DL204">
        <v>0.38650945143824095</v>
      </c>
      <c r="DM204">
        <v>2.5209947097021774</v>
      </c>
      <c r="DN204">
        <v>0.13563879131887235</v>
      </c>
      <c r="DO204">
        <v>287.68649291992188</v>
      </c>
      <c r="DP204">
        <v>637.55801010131836</v>
      </c>
    </row>
    <row r="205" spans="1:120" x14ac:dyDescent="0.25">
      <c r="A205" s="1">
        <v>45434</v>
      </c>
      <c r="B205">
        <v>34.308815002441413</v>
      </c>
      <c r="C205">
        <v>44.990001678466797</v>
      </c>
      <c r="D205">
        <v>40.150863647460938</v>
      </c>
      <c r="E205">
        <v>31.86457633972168</v>
      </c>
      <c r="F205">
        <v>55.603111267089837</v>
      </c>
      <c r="G205">
        <v>15.02499961853027</v>
      </c>
      <c r="H205">
        <v>47.452560424804688</v>
      </c>
      <c r="I205">
        <v>29.559999465942379</v>
      </c>
      <c r="J205">
        <v>22.290004730224609</v>
      </c>
      <c r="K205">
        <v>391.85623168945313</v>
      </c>
      <c r="L205">
        <v>65.486167907714844</v>
      </c>
      <c r="M205">
        <v>33.175216674804688</v>
      </c>
      <c r="N205">
        <v>26.35873985290527</v>
      </c>
      <c r="O205">
        <v>35.038646697998047</v>
      </c>
      <c r="P205">
        <v>55.174602508544922</v>
      </c>
      <c r="Q205">
        <v>220.11000061035159</v>
      </c>
      <c r="R205">
        <v>120.02105712890619</v>
      </c>
      <c r="S205">
        <v>118.19106292724609</v>
      </c>
      <c r="T205">
        <v>137.63771057128909</v>
      </c>
      <c r="U205">
        <v>30.281528472900391</v>
      </c>
      <c r="V205">
        <v>90.296844482421875</v>
      </c>
      <c r="W205">
        <v>84.480003356933594</v>
      </c>
      <c r="X205">
        <v>53.194961547851563</v>
      </c>
      <c r="Y205">
        <v>56.368606567382813</v>
      </c>
      <c r="Z205">
        <v>59.136165618896477</v>
      </c>
      <c r="AA205">
        <v>114.47178649902339</v>
      </c>
      <c r="AB205">
        <v>89.34588623046875</v>
      </c>
      <c r="AC205">
        <v>107.5116882324219</v>
      </c>
      <c r="AD205">
        <v>40.013065338134773</v>
      </c>
      <c r="AE205">
        <v>104.24538421630859</v>
      </c>
      <c r="AF205">
        <v>182.45745849609381</v>
      </c>
      <c r="AG205">
        <v>86.586891174316406</v>
      </c>
      <c r="AH205">
        <v>175.55982971191409</v>
      </c>
      <c r="AI205">
        <v>342.9381103515625</v>
      </c>
      <c r="AJ205">
        <v>204.69660949707031</v>
      </c>
      <c r="AK205">
        <v>154.52064514160159</v>
      </c>
      <c r="AL205">
        <v>262.97561645507813</v>
      </c>
      <c r="AM205">
        <v>64.080101013183594</v>
      </c>
      <c r="AN205">
        <v>20.54000091552734</v>
      </c>
      <c r="AO205">
        <v>53.326084136962891</v>
      </c>
      <c r="AP205">
        <v>105.3603973388672</v>
      </c>
      <c r="AQ205">
        <v>49.03131103515625</v>
      </c>
      <c r="AR205">
        <v>50.83880615234375</v>
      </c>
      <c r="AS205">
        <v>48.832981109619141</v>
      </c>
      <c r="AT205">
        <v>292.421142578125</v>
      </c>
      <c r="AU205">
        <v>117.34791564941411</v>
      </c>
      <c r="AV205">
        <v>187.4946594238281</v>
      </c>
      <c r="AW205">
        <v>78.50543212890625</v>
      </c>
      <c r="AX205">
        <v>250.92842102050781</v>
      </c>
      <c r="AY205">
        <v>310.61737060546881</v>
      </c>
      <c r="AZ205">
        <v>14.51361083984375</v>
      </c>
      <c r="BA205">
        <v>65.022010803222656</v>
      </c>
      <c r="BB205">
        <v>46.742000579833977</v>
      </c>
      <c r="BC205">
        <v>44.802539825439453</v>
      </c>
      <c r="BD205">
        <v>22.268426895141602</v>
      </c>
      <c r="BE205">
        <v>44.652030944824219</v>
      </c>
      <c r="BF205">
        <v>68.060226440429688</v>
      </c>
      <c r="BG205">
        <v>42.586341857910163</v>
      </c>
      <c r="BH205">
        <v>80.025199890136719</v>
      </c>
      <c r="BI205">
        <v>40.130001068115227</v>
      </c>
      <c r="BJ205">
        <v>105.0326843261719</v>
      </c>
      <c r="BK205">
        <v>58.837593078613281</v>
      </c>
      <c r="BL205">
        <v>60.740303039550781</v>
      </c>
      <c r="BM205">
        <v>33.325946807861328</v>
      </c>
      <c r="BN205">
        <v>31.875753402709961</v>
      </c>
      <c r="BO205">
        <v>453.61685180664063</v>
      </c>
      <c r="BP205">
        <v>88.338478088378906</v>
      </c>
      <c r="BQ205">
        <v>164.4084777832031</v>
      </c>
      <c r="BR205">
        <v>56.414073944091797</v>
      </c>
      <c r="BS205">
        <v>165.2862548828125</v>
      </c>
      <c r="BT205">
        <v>78.731407165527344</v>
      </c>
      <c r="BU205">
        <v>33.685401916503913</v>
      </c>
      <c r="BV205">
        <v>96.300003051757798</v>
      </c>
      <c r="BW205">
        <v>69.368988037109375</v>
      </c>
      <c r="BX205">
        <v>235.54600524902341</v>
      </c>
      <c r="BY205">
        <v>43.454402923583977</v>
      </c>
      <c r="BZ205">
        <v>84.647361755371094</v>
      </c>
      <c r="CA205">
        <v>64.82171630859375</v>
      </c>
      <c r="CB205">
        <v>524.7451171875</v>
      </c>
      <c r="CC205">
        <v>46.529960632324219</v>
      </c>
      <c r="CD205">
        <v>88.651596069335938</v>
      </c>
      <c r="CE205">
        <v>31.129390716552731</v>
      </c>
      <c r="CF205">
        <v>82.783561706542969</v>
      </c>
      <c r="CG205">
        <v>74.870002746582031</v>
      </c>
      <c r="CH205">
        <v>27.451156616210941</v>
      </c>
      <c r="CI205">
        <v>73.227439880371094</v>
      </c>
      <c r="CJ205">
        <v>81.099258422851563</v>
      </c>
      <c r="CK205">
        <v>117.8548049926758</v>
      </c>
      <c r="CL205">
        <v>104.2662658691406</v>
      </c>
      <c r="CM205">
        <v>87.228843688964844</v>
      </c>
      <c r="CN205">
        <v>90.0728759765625</v>
      </c>
      <c r="CO205">
        <v>82.157943725585938</v>
      </c>
      <c r="CP205">
        <v>89.844512939453125</v>
      </c>
      <c r="CQ205">
        <v>41.446876525878913</v>
      </c>
      <c r="CR205">
        <v>123.85362243652339</v>
      </c>
      <c r="CS205">
        <v>214.0274658203125</v>
      </c>
      <c r="CT205">
        <v>76.250030517578125</v>
      </c>
      <c r="CU205">
        <v>37.1141357421875</v>
      </c>
      <c r="CV205">
        <v>70.3702392578125</v>
      </c>
      <c r="CW205">
        <v>144.74053955078119</v>
      </c>
      <c r="CX205">
        <v>175.57508850097659</v>
      </c>
      <c r="CY205">
        <v>63.322593688964837</v>
      </c>
      <c r="CZ205">
        <v>146.9625244140625</v>
      </c>
      <c r="DA205">
        <v>73.389579772949219</v>
      </c>
      <c r="DB205">
        <v>16801.5390625</v>
      </c>
      <c r="DC205">
        <v>12.289999961853029</v>
      </c>
      <c r="DD205">
        <v>0.47455934050605075</v>
      </c>
      <c r="DE205">
        <v>0.78050573825220237</v>
      </c>
      <c r="DF205">
        <v>1.9533973740707584</v>
      </c>
      <c r="DG205">
        <v>1.7018801352666448</v>
      </c>
      <c r="DH205">
        <v>1.3058488200527476</v>
      </c>
      <c r="DI205">
        <v>8.5736865775143806E-2</v>
      </c>
      <c r="DJ205">
        <v>2.3026231899081115</v>
      </c>
      <c r="DK205">
        <v>2.8069164611150179</v>
      </c>
      <c r="DL205">
        <v>0.39008768789348996</v>
      </c>
      <c r="DM205">
        <v>2.4919159489100391</v>
      </c>
      <c r="DN205">
        <v>0.13429648532085914</v>
      </c>
      <c r="DO205">
        <v>291.36080932617182</v>
      </c>
      <c r="DP205">
        <v>644.97592926025391</v>
      </c>
    </row>
    <row r="206" spans="1:120" x14ac:dyDescent="0.25">
      <c r="A206" s="1">
        <v>45433</v>
      </c>
      <c r="B206">
        <v>34.408664703369141</v>
      </c>
      <c r="C206">
        <v>45.200000762939453</v>
      </c>
      <c r="D206">
        <v>40.617622375488281</v>
      </c>
      <c r="E206">
        <v>31.949625015258789</v>
      </c>
      <c r="F206">
        <v>55.672924041748047</v>
      </c>
      <c r="G206">
        <v>14.88000011444092</v>
      </c>
      <c r="H206">
        <v>50.834300994873047</v>
      </c>
      <c r="I206">
        <v>31.379999160766602</v>
      </c>
      <c r="J206">
        <v>22.612773895263668</v>
      </c>
      <c r="K206">
        <v>393.9505615234375</v>
      </c>
      <c r="L206">
        <v>66.003929138183594</v>
      </c>
      <c r="M206">
        <v>33.302631378173828</v>
      </c>
      <c r="N206">
        <v>26.846504211425781</v>
      </c>
      <c r="O206">
        <v>36.501472473144531</v>
      </c>
      <c r="P206">
        <v>55.697219848632813</v>
      </c>
      <c r="Q206">
        <v>224.22999572753909</v>
      </c>
      <c r="R206">
        <v>120.15969085693359</v>
      </c>
      <c r="S206">
        <v>119.07322692871089</v>
      </c>
      <c r="T206">
        <v>136.6595153808594</v>
      </c>
      <c r="U206">
        <v>30.510526657104489</v>
      </c>
      <c r="V206">
        <v>90.413246154785156</v>
      </c>
      <c r="W206">
        <v>84.470001220703125</v>
      </c>
      <c r="X206">
        <v>53.403762817382813</v>
      </c>
      <c r="Y206">
        <v>56.129589080810547</v>
      </c>
      <c r="Z206">
        <v>59.630863189697273</v>
      </c>
      <c r="AA206">
        <v>115.3678741455078</v>
      </c>
      <c r="AB206">
        <v>89.962059020996094</v>
      </c>
      <c r="AC206">
        <v>108.2684783935547</v>
      </c>
      <c r="AD206">
        <v>40.092967987060547</v>
      </c>
      <c r="AE206">
        <v>107.12696838378911</v>
      </c>
      <c r="AF206">
        <v>182.9988098144531</v>
      </c>
      <c r="AG206">
        <v>86.845954895019531</v>
      </c>
      <c r="AH206">
        <v>176.11174011230469</v>
      </c>
      <c r="AI206">
        <v>344.21340942382813</v>
      </c>
      <c r="AJ206">
        <v>206.4405517578125</v>
      </c>
      <c r="AK206">
        <v>155.8413391113281</v>
      </c>
      <c r="AL206">
        <v>264.9720458984375</v>
      </c>
      <c r="AM206">
        <v>63.901554107666023</v>
      </c>
      <c r="AN206">
        <v>20.579999923706051</v>
      </c>
      <c r="AO206">
        <v>53.874828338623047</v>
      </c>
      <c r="AP206">
        <v>105.3702774047852</v>
      </c>
      <c r="AQ206">
        <v>49.657161712646477</v>
      </c>
      <c r="AR206">
        <v>50.858570098876953</v>
      </c>
      <c r="AS206">
        <v>49.429821014404297</v>
      </c>
      <c r="AT206">
        <v>293.09878540039063</v>
      </c>
      <c r="AU206">
        <v>117.71142578125</v>
      </c>
      <c r="AV206">
        <v>187.84234619140619</v>
      </c>
      <c r="AW206">
        <v>78.052085876464844</v>
      </c>
      <c r="AX206">
        <v>251.59306335449219</v>
      </c>
      <c r="AY206">
        <v>322.14566040039063</v>
      </c>
      <c r="AZ206">
        <v>14.208371162414551</v>
      </c>
      <c r="BA206">
        <v>65.152000427246094</v>
      </c>
      <c r="BB206">
        <v>46.979724884033203</v>
      </c>
      <c r="BC206">
        <v>44.959396362304688</v>
      </c>
      <c r="BD206">
        <v>21.45563888549805</v>
      </c>
      <c r="BE206">
        <v>44.98175048828125</v>
      </c>
      <c r="BF206">
        <v>68.259521484375</v>
      </c>
      <c r="BG206">
        <v>42.993343353271477</v>
      </c>
      <c r="BH206">
        <v>80.094673156738281</v>
      </c>
      <c r="BI206">
        <v>40.240001678466797</v>
      </c>
      <c r="BJ206">
        <v>105.18190765380859</v>
      </c>
      <c r="BK206">
        <v>58.767696380615227</v>
      </c>
      <c r="BL206">
        <v>61.201229095458977</v>
      </c>
      <c r="BM206">
        <v>33.816326141357422</v>
      </c>
      <c r="BN206">
        <v>32.877037048339837</v>
      </c>
      <c r="BO206">
        <v>453.70648193359381</v>
      </c>
      <c r="BP206">
        <v>88.060264587402344</v>
      </c>
      <c r="BQ206">
        <v>164.91436767578119</v>
      </c>
      <c r="BR206">
        <v>56.622940063476563</v>
      </c>
      <c r="BS206">
        <v>165.91896057128909</v>
      </c>
      <c r="BT206">
        <v>78.789459228515625</v>
      </c>
      <c r="BU206">
        <v>34.965213775634773</v>
      </c>
      <c r="BV206">
        <v>96.620002746582045</v>
      </c>
      <c r="BW206">
        <v>70.27691650390625</v>
      </c>
      <c r="BX206">
        <v>233.63447570800781</v>
      </c>
      <c r="BY206">
        <v>43.504280090332031</v>
      </c>
      <c r="BZ206">
        <v>84.786643981933594</v>
      </c>
      <c r="CA206">
        <v>64.851325988769531</v>
      </c>
      <c r="CB206">
        <v>526.2603759765625</v>
      </c>
      <c r="CC206">
        <v>42.698902130126953</v>
      </c>
      <c r="CD206">
        <v>88.545249938964844</v>
      </c>
      <c r="CE206">
        <v>32.218917846679688</v>
      </c>
      <c r="CF206">
        <v>82.832939147949219</v>
      </c>
      <c r="CG206">
        <v>76.160003662109375</v>
      </c>
      <c r="CH206">
        <v>27.365041732788089</v>
      </c>
      <c r="CI206">
        <v>73.1890869140625</v>
      </c>
      <c r="CJ206">
        <v>81.836517333984375</v>
      </c>
      <c r="CK206">
        <v>118.2750930786133</v>
      </c>
      <c r="CL206">
        <v>106.7061233520508</v>
      </c>
      <c r="CM206">
        <v>86.938941955566406</v>
      </c>
      <c r="CN206">
        <v>90.959999084472656</v>
      </c>
      <c r="CO206">
        <v>82.05877685546875</v>
      </c>
      <c r="CP206">
        <v>91.600822448730483</v>
      </c>
      <c r="CQ206">
        <v>41.684059143066413</v>
      </c>
      <c r="CR206">
        <v>123.7053680419922</v>
      </c>
      <c r="CS206">
        <v>213.5499572753906</v>
      </c>
      <c r="CT206">
        <v>76.553779602050781</v>
      </c>
      <c r="CU206">
        <v>37.435092926025391</v>
      </c>
      <c r="CV206">
        <v>71.210655212402344</v>
      </c>
      <c r="CW206">
        <v>144.48368835449219</v>
      </c>
      <c r="CX206">
        <v>177.42376708984381</v>
      </c>
      <c r="CY206">
        <v>64.855636596679688</v>
      </c>
      <c r="CZ206">
        <v>149.2006530761719</v>
      </c>
      <c r="DA206">
        <v>74.287338256835938</v>
      </c>
      <c r="DB206">
        <v>16832.619140625</v>
      </c>
      <c r="DC206">
        <v>11.85999965667725</v>
      </c>
      <c r="DD206">
        <v>0.47457114602589351</v>
      </c>
      <c r="DE206">
        <v>0.77978431766482403</v>
      </c>
      <c r="DF206">
        <v>1.9545171105817629</v>
      </c>
      <c r="DG206">
        <v>1.7002680252198674</v>
      </c>
      <c r="DH206">
        <v>1.3074003143222748</v>
      </c>
      <c r="DI206">
        <v>8.5889044332975728E-2</v>
      </c>
      <c r="DJ206">
        <v>2.3176356283405615</v>
      </c>
      <c r="DK206">
        <v>2.7895416579754326</v>
      </c>
      <c r="DL206">
        <v>0.39227834961871899</v>
      </c>
      <c r="DM206">
        <v>2.4899773616290499</v>
      </c>
      <c r="DN206">
        <v>0.13994559050385169</v>
      </c>
      <c r="DO206">
        <v>292.24812316894531</v>
      </c>
      <c r="DP206">
        <v>647.32315063476563</v>
      </c>
    </row>
    <row r="207" spans="1:120" x14ac:dyDescent="0.25">
      <c r="A207" s="1">
        <v>45432</v>
      </c>
      <c r="B207">
        <v>34.478557586669922</v>
      </c>
      <c r="C207">
        <v>45.599998474121087</v>
      </c>
      <c r="D207">
        <v>41.4344482421875</v>
      </c>
      <c r="E207">
        <v>32.185867309570313</v>
      </c>
      <c r="F207">
        <v>56.002059936523438</v>
      </c>
      <c r="G207">
        <v>15.039999961853029</v>
      </c>
      <c r="H207">
        <v>51.827201843261719</v>
      </c>
      <c r="I207">
        <v>31.329999923706051</v>
      </c>
      <c r="J207">
        <v>22.707706451416019</v>
      </c>
      <c r="K207">
        <v>393.27880859375</v>
      </c>
      <c r="L207">
        <v>66.750694274902344</v>
      </c>
      <c r="M207">
        <v>33.304622650146477</v>
      </c>
      <c r="N207">
        <v>27.051362991333011</v>
      </c>
      <c r="O207">
        <v>36.807876586914063</v>
      </c>
      <c r="P207">
        <v>55.610115051269531</v>
      </c>
      <c r="Q207">
        <v>224.55999755859381</v>
      </c>
      <c r="R207">
        <v>119.2782897949219</v>
      </c>
      <c r="S207">
        <v>118.5280685424805</v>
      </c>
      <c r="T207">
        <v>137.2583923339844</v>
      </c>
      <c r="U207">
        <v>30.754142761230469</v>
      </c>
      <c r="V207">
        <v>90.180458068847656</v>
      </c>
      <c r="W207">
        <v>85.129997253417969</v>
      </c>
      <c r="X207">
        <v>53.234737396240227</v>
      </c>
      <c r="Y207">
        <v>56.219223022460938</v>
      </c>
      <c r="Z207">
        <v>59.700122833251953</v>
      </c>
      <c r="AA207">
        <v>115.58449554443359</v>
      </c>
      <c r="AB207">
        <v>90.131019592285156</v>
      </c>
      <c r="AC207">
        <v>108.3274459838867</v>
      </c>
      <c r="AD207">
        <v>40.033042907714837</v>
      </c>
      <c r="AE207">
        <v>107.8747863769531</v>
      </c>
      <c r="AF207">
        <v>182.7921142578125</v>
      </c>
      <c r="AG207">
        <v>86.527107238769531</v>
      </c>
      <c r="AH207">
        <v>175.8554992675781</v>
      </c>
      <c r="AI207">
        <v>343.46615600585938</v>
      </c>
      <c r="AJ207">
        <v>206.63873291015619</v>
      </c>
      <c r="AK207">
        <v>155.91032409667969</v>
      </c>
      <c r="AL207">
        <v>265.54815673828119</v>
      </c>
      <c r="AM207">
        <v>65.161338806152344</v>
      </c>
      <c r="AN207">
        <v>20.95000076293945</v>
      </c>
      <c r="AO207">
        <v>53.286891937255859</v>
      </c>
      <c r="AP207">
        <v>104.856803894043</v>
      </c>
      <c r="AQ207">
        <v>49.618045806884773</v>
      </c>
      <c r="AR207">
        <v>50.611495971679688</v>
      </c>
      <c r="AS207">
        <v>49.361328125</v>
      </c>
      <c r="AT207">
        <v>292.02255249023438</v>
      </c>
      <c r="AU207">
        <v>117.57387542724609</v>
      </c>
      <c r="AV207">
        <v>187.74299621582031</v>
      </c>
      <c r="AW207">
        <v>78.387161254882813</v>
      </c>
      <c r="AX207">
        <v>250.7101745605469</v>
      </c>
      <c r="AY207">
        <v>322.85089111328119</v>
      </c>
      <c r="AZ207">
        <v>14.247756958007811</v>
      </c>
      <c r="BA207">
        <v>65.431961059570313</v>
      </c>
      <c r="BB207">
        <v>46.910388946533203</v>
      </c>
      <c r="BC207">
        <v>45.065399169921882</v>
      </c>
      <c r="BD207">
        <v>21.298957824707031</v>
      </c>
      <c r="BE207">
        <v>45.141616821289063</v>
      </c>
      <c r="BF207">
        <v>68.428924560546875</v>
      </c>
      <c r="BG207">
        <v>43.023124694824219</v>
      </c>
      <c r="BH207">
        <v>80.193923950195313</v>
      </c>
      <c r="BI207">
        <v>40.389999389648438</v>
      </c>
      <c r="BJ207">
        <v>105.0127868652344</v>
      </c>
      <c r="BK207">
        <v>58.767696380615227</v>
      </c>
      <c r="BL207">
        <v>60.979988098144531</v>
      </c>
      <c r="BM207">
        <v>34.061511993408203</v>
      </c>
      <c r="BN207">
        <v>32.731216430664063</v>
      </c>
      <c r="BO207">
        <v>452.820556640625</v>
      </c>
      <c r="BP207">
        <v>88.22918701171875</v>
      </c>
      <c r="BQ207">
        <v>164.76557922363281</v>
      </c>
      <c r="BR207">
        <v>57.150081634521477</v>
      </c>
      <c r="BS207">
        <v>165.98814392089841</v>
      </c>
      <c r="BT207">
        <v>78.750762939453125</v>
      </c>
      <c r="BU207">
        <v>35.101985931396477</v>
      </c>
      <c r="BV207">
        <v>96.970001220703125</v>
      </c>
      <c r="BW207">
        <v>70.3155517578125</v>
      </c>
      <c r="BX207">
        <v>233.96302795410159</v>
      </c>
      <c r="BY207">
        <v>44.571685791015618</v>
      </c>
      <c r="BZ207">
        <v>84.995582580566406</v>
      </c>
      <c r="CA207">
        <v>64.841453552246094</v>
      </c>
      <c r="CB207">
        <v>524.97296142578125</v>
      </c>
      <c r="CC207">
        <v>42.062053680419922</v>
      </c>
      <c r="CD207">
        <v>88.090873718261719</v>
      </c>
      <c r="CE207">
        <v>32.306468963623047</v>
      </c>
      <c r="CF207">
        <v>82.882308959960938</v>
      </c>
      <c r="CG207">
        <v>76.730003356933594</v>
      </c>
      <c r="CH207">
        <v>27.365041732788089</v>
      </c>
      <c r="CI207">
        <v>73.045295715332031</v>
      </c>
      <c r="CJ207">
        <v>81.865631103515625</v>
      </c>
      <c r="CK207">
        <v>118.1284866333008</v>
      </c>
      <c r="CL207">
        <v>106.8455429077148</v>
      </c>
      <c r="CM207">
        <v>87.46875</v>
      </c>
      <c r="CN207">
        <v>90.959999084472656</v>
      </c>
      <c r="CO207">
        <v>82.167877197265625</v>
      </c>
      <c r="CP207">
        <v>92.049644470214844</v>
      </c>
      <c r="CQ207">
        <v>41.417232513427727</v>
      </c>
      <c r="CR207">
        <v>124.1106033325195</v>
      </c>
      <c r="CS207">
        <v>213.20176696777341</v>
      </c>
      <c r="CT207">
        <v>76.103065490722656</v>
      </c>
      <c r="CU207">
        <v>37.464271545410163</v>
      </c>
      <c r="CV207">
        <v>70.575454711914063</v>
      </c>
      <c r="CW207">
        <v>144.23670959472659</v>
      </c>
      <c r="CX207">
        <v>176.29071044921881</v>
      </c>
      <c r="CY207">
        <v>64.626678466796875</v>
      </c>
      <c r="CZ207">
        <v>150.31974792480469</v>
      </c>
      <c r="DA207">
        <v>74.603042602539063</v>
      </c>
      <c r="DB207">
        <v>16794.869140625</v>
      </c>
      <c r="DC207">
        <v>12.14999961853027</v>
      </c>
      <c r="DD207">
        <v>0.4733634576638821</v>
      </c>
      <c r="DE207">
        <v>0.7797846862396568</v>
      </c>
      <c r="DF207">
        <v>1.9531158106306836</v>
      </c>
      <c r="DG207">
        <v>1.7032108571181939</v>
      </c>
      <c r="DH207">
        <v>1.3108216723130843</v>
      </c>
      <c r="DI207">
        <v>8.6861613501532403E-2</v>
      </c>
      <c r="DJ207">
        <v>2.3164731842597002</v>
      </c>
      <c r="DK207">
        <v>2.8014872409280778</v>
      </c>
      <c r="DL207">
        <v>0.39361785862064824</v>
      </c>
      <c r="DM207">
        <v>2.48373672662458</v>
      </c>
      <c r="DN207">
        <v>0.13951727941006592</v>
      </c>
      <c r="DO207">
        <v>290.91522979736328</v>
      </c>
      <c r="DP207">
        <v>645.98031234741211</v>
      </c>
    </row>
    <row r="208" spans="1:120" x14ac:dyDescent="0.25">
      <c r="A208" s="1">
        <v>45429</v>
      </c>
      <c r="B208">
        <v>34.2489013671875</v>
      </c>
      <c r="C208">
        <v>45.450000762939453</v>
      </c>
      <c r="D208">
        <v>40.569000244140618</v>
      </c>
      <c r="E208">
        <v>31.19364166259766</v>
      </c>
      <c r="F208">
        <v>55.772663116455078</v>
      </c>
      <c r="G208">
        <v>15.19999980926514</v>
      </c>
      <c r="H208">
        <v>50.794979095458977</v>
      </c>
      <c r="I208">
        <v>31.190000534057621</v>
      </c>
      <c r="J208">
        <v>22.50834846496582</v>
      </c>
      <c r="K208">
        <v>395.10635375976563</v>
      </c>
      <c r="L208">
        <v>66.292678833007813</v>
      </c>
      <c r="M208">
        <v>33.380275726318359</v>
      </c>
      <c r="N208">
        <v>26.80748176574707</v>
      </c>
      <c r="O208">
        <v>36.442169189453118</v>
      </c>
      <c r="P208">
        <v>55.687538146972663</v>
      </c>
      <c r="Q208">
        <v>223.6600036621094</v>
      </c>
      <c r="R208">
        <v>118.5850296020508</v>
      </c>
      <c r="S208">
        <v>118.4190368652344</v>
      </c>
      <c r="T208">
        <v>136.43989562988281</v>
      </c>
      <c r="U208">
        <v>30.910055160522461</v>
      </c>
      <c r="V208">
        <v>90.316246032714844</v>
      </c>
      <c r="W208">
        <v>84.269996643066406</v>
      </c>
      <c r="X208">
        <v>53.602626800537109</v>
      </c>
      <c r="Y208">
        <v>56.458240509033203</v>
      </c>
      <c r="Z208">
        <v>59.670440673828118</v>
      </c>
      <c r="AA208">
        <v>115.9094543457031</v>
      </c>
      <c r="AB208">
        <v>89.723548889160156</v>
      </c>
      <c r="AC208">
        <v>108.49452209472661</v>
      </c>
      <c r="AD208">
        <v>39.613533020019531</v>
      </c>
      <c r="AE208">
        <v>108.3733367919922</v>
      </c>
      <c r="AF208">
        <v>183.76655578613281</v>
      </c>
      <c r="AG208">
        <v>85.979087829589844</v>
      </c>
      <c r="AH208">
        <v>176.466552734375</v>
      </c>
      <c r="AI208">
        <v>341.61297607421881</v>
      </c>
      <c r="AJ208">
        <v>206.1829528808594</v>
      </c>
      <c r="AK208">
        <v>156.4228515625</v>
      </c>
      <c r="AL208">
        <v>263.36297607421881</v>
      </c>
      <c r="AM208">
        <v>65.627555847167969</v>
      </c>
      <c r="AN208">
        <v>20.989999771118161</v>
      </c>
      <c r="AO208">
        <v>54.090412139892578</v>
      </c>
      <c r="AP208">
        <v>106.34783935546881</v>
      </c>
      <c r="AQ208">
        <v>50.400356292724609</v>
      </c>
      <c r="AR208">
        <v>51.224250793457031</v>
      </c>
      <c r="AS208">
        <v>50.085361480712891</v>
      </c>
      <c r="AT208">
        <v>290.11932373046881</v>
      </c>
      <c r="AU208">
        <v>118.2321395874023</v>
      </c>
      <c r="AV208">
        <v>186.15362548828119</v>
      </c>
      <c r="AW208">
        <v>78.249191284179688</v>
      </c>
      <c r="AX208">
        <v>250.39274597167969</v>
      </c>
      <c r="AY208">
        <v>320.94094848632813</v>
      </c>
      <c r="AZ208">
        <v>14.257602691650391</v>
      </c>
      <c r="BA208">
        <v>64.592063903808594</v>
      </c>
      <c r="BB208">
        <v>47.247161865234382</v>
      </c>
      <c r="BC208">
        <v>44.720516204833977</v>
      </c>
      <c r="BD208">
        <v>21.436052322387699</v>
      </c>
      <c r="BE208">
        <v>44.921798706054688</v>
      </c>
      <c r="BF208">
        <v>68.169845581054688</v>
      </c>
      <c r="BG208">
        <v>42.834514617919922</v>
      </c>
      <c r="BH208">
        <v>80.243537902832031</v>
      </c>
      <c r="BI208">
        <v>40.200000762939453</v>
      </c>
      <c r="BJ208">
        <v>104.4954833984375</v>
      </c>
      <c r="BK208">
        <v>57.55938720703125</v>
      </c>
      <c r="BL208">
        <v>60.906238555908203</v>
      </c>
      <c r="BM208">
        <v>33.96343994140625</v>
      </c>
      <c r="BN208">
        <v>32.313205718994141</v>
      </c>
      <c r="BO208">
        <v>449.68502807617188</v>
      </c>
      <c r="BP208">
        <v>87.732398986816406</v>
      </c>
      <c r="BQ208">
        <v>164.2100830078125</v>
      </c>
      <c r="BR208">
        <v>56.752243041992188</v>
      </c>
      <c r="BS208">
        <v>166.1265563964844</v>
      </c>
      <c r="BT208">
        <v>78.770103454589844</v>
      </c>
      <c r="BU208">
        <v>34.418117523193359</v>
      </c>
      <c r="BV208">
        <v>96.269996643066406</v>
      </c>
      <c r="BW208">
        <v>70.412132263183594</v>
      </c>
      <c r="BX208">
        <v>229.23399353027341</v>
      </c>
      <c r="BY208">
        <v>44.691394805908203</v>
      </c>
      <c r="BZ208">
        <v>84.458320617675781</v>
      </c>
      <c r="CA208">
        <v>65.147369384765625</v>
      </c>
      <c r="CB208">
        <v>524.3687744140625</v>
      </c>
      <c r="CC208">
        <v>42.400379180908203</v>
      </c>
      <c r="CD208">
        <v>88.351905822753906</v>
      </c>
      <c r="CE208">
        <v>31.7617073059082</v>
      </c>
      <c r="CF208">
        <v>83.010665893554688</v>
      </c>
      <c r="CG208">
        <v>76.970001220703125</v>
      </c>
      <c r="CH208">
        <v>27.32676887512207</v>
      </c>
      <c r="CI208">
        <v>73.121994018554688</v>
      </c>
      <c r="CJ208">
        <v>82.350677490234375</v>
      </c>
      <c r="CK208">
        <v>118.7637939453125</v>
      </c>
      <c r="CL208">
        <v>106.7260284423828</v>
      </c>
      <c r="CM208">
        <v>87.418769836425781</v>
      </c>
      <c r="CN208">
        <v>90.831871032714844</v>
      </c>
      <c r="CO208">
        <v>81.929840087890625</v>
      </c>
      <c r="CP208">
        <v>92.654609680175781</v>
      </c>
      <c r="CQ208">
        <v>41.990413665771477</v>
      </c>
      <c r="CR208">
        <v>123.87339782714839</v>
      </c>
      <c r="CS208">
        <v>210.7246398925781</v>
      </c>
      <c r="CT208">
        <v>76.632171630859375</v>
      </c>
      <c r="CU208">
        <v>37.69769287109375</v>
      </c>
      <c r="CV208">
        <v>70.692718505859375</v>
      </c>
      <c r="CW208">
        <v>144.54296875</v>
      </c>
      <c r="CX208">
        <v>177.61262512207031</v>
      </c>
      <c r="CY208">
        <v>63.710830688476563</v>
      </c>
      <c r="CZ208">
        <v>149.64241027832031</v>
      </c>
      <c r="DA208">
        <v>74.908866882324219</v>
      </c>
      <c r="DB208">
        <v>16685.970703125</v>
      </c>
      <c r="DC208">
        <v>11.989999771118161</v>
      </c>
      <c r="DD208">
        <v>0.46787124818104636</v>
      </c>
      <c r="DE208">
        <v>0.77408309266608433</v>
      </c>
      <c r="DF208">
        <v>1.9358511331517267</v>
      </c>
      <c r="DG208">
        <v>1.6836604974496967</v>
      </c>
      <c r="DH208">
        <v>1.2964195088040795</v>
      </c>
      <c r="DI208">
        <v>8.6675643136313679E-2</v>
      </c>
      <c r="DJ208">
        <v>2.3177292427211684</v>
      </c>
      <c r="DK208">
        <v>2.7498195001917494</v>
      </c>
      <c r="DL208">
        <v>0.39320219460293249</v>
      </c>
      <c r="DM208">
        <v>2.4538109920272575</v>
      </c>
      <c r="DN208">
        <v>0.13945274087170897</v>
      </c>
      <c r="DO208">
        <v>291.86785888671875</v>
      </c>
      <c r="DP208">
        <v>645.0329475402832</v>
      </c>
    </row>
    <row r="209" spans="1:120" x14ac:dyDescent="0.25">
      <c r="A209" s="1">
        <v>45428</v>
      </c>
      <c r="B209">
        <v>34.318798065185547</v>
      </c>
      <c r="C209">
        <v>44.959999084472663</v>
      </c>
      <c r="D209">
        <v>40.996860504150391</v>
      </c>
      <c r="E209">
        <v>30.749505996704102</v>
      </c>
      <c r="F209">
        <v>55.852455139160163</v>
      </c>
      <c r="G209">
        <v>15.27000045776367</v>
      </c>
      <c r="H209">
        <v>48.524101257324219</v>
      </c>
      <c r="I209">
        <v>30.010000228881839</v>
      </c>
      <c r="J209">
        <v>22.280511856079102</v>
      </c>
      <c r="K209">
        <v>393.78857421875</v>
      </c>
      <c r="L209">
        <v>66.969749450683594</v>
      </c>
      <c r="M209">
        <v>33.370319366455078</v>
      </c>
      <c r="N209">
        <v>26.534336090087891</v>
      </c>
      <c r="O209">
        <v>35.246208190917969</v>
      </c>
      <c r="P209">
        <v>55.658500671386719</v>
      </c>
      <c r="Q209">
        <v>220.0299987792969</v>
      </c>
      <c r="R209">
        <v>119.18914794921881</v>
      </c>
      <c r="S209">
        <v>117.1602020263672</v>
      </c>
      <c r="T209">
        <v>137.0387878417969</v>
      </c>
      <c r="U209">
        <v>30.910055160522461</v>
      </c>
      <c r="V209">
        <v>90.59755706787108</v>
      </c>
      <c r="W209">
        <v>83.790000915527344</v>
      </c>
      <c r="X209">
        <v>53.334163665771477</v>
      </c>
      <c r="Y209">
        <v>56.517993927001953</v>
      </c>
      <c r="Z209">
        <v>59.620967864990227</v>
      </c>
      <c r="AA209">
        <v>115.830680847168</v>
      </c>
      <c r="AB209">
        <v>89.604293823242188</v>
      </c>
      <c r="AC209">
        <v>108.51418304443359</v>
      </c>
      <c r="AD209">
        <v>39.233974456787109</v>
      </c>
      <c r="AE209">
        <v>108.3733367919922</v>
      </c>
      <c r="AF209">
        <v>183.23504638671881</v>
      </c>
      <c r="AG209">
        <v>85.959159851074219</v>
      </c>
      <c r="AH209">
        <v>175.98362731933591</v>
      </c>
      <c r="AI209">
        <v>341.69268798828119</v>
      </c>
      <c r="AJ209">
        <v>206.0343017578125</v>
      </c>
      <c r="AK209">
        <v>156.0877380371094</v>
      </c>
      <c r="AL209">
        <v>263.64108276367188</v>
      </c>
      <c r="AM209">
        <v>65.905303955078125</v>
      </c>
      <c r="AN209">
        <v>20.969999313354489</v>
      </c>
      <c r="AO209">
        <v>53.874828338623047</v>
      </c>
      <c r="AP209">
        <v>105.1826629638672</v>
      </c>
      <c r="AQ209">
        <v>49.940746307373047</v>
      </c>
      <c r="AR209">
        <v>50.779506683349609</v>
      </c>
      <c r="AS209">
        <v>49.752693176269531</v>
      </c>
      <c r="AT209">
        <v>290.17910766601563</v>
      </c>
      <c r="AU209">
        <v>117.9275741577148</v>
      </c>
      <c r="AV209">
        <v>186.32252502441409</v>
      </c>
      <c r="AW209">
        <v>78.357589721679688</v>
      </c>
      <c r="AX209">
        <v>250.08522033691409</v>
      </c>
      <c r="AY209">
        <v>318.80569458007813</v>
      </c>
      <c r="AZ209">
        <v>14.326528549194339</v>
      </c>
      <c r="BA209">
        <v>65.00201416015625</v>
      </c>
      <c r="BB209">
        <v>47.385829925537109</v>
      </c>
      <c r="BC209">
        <v>44.771369934082031</v>
      </c>
      <c r="BD209">
        <v>21.514394760131839</v>
      </c>
      <c r="BE209">
        <v>45.061679840087891</v>
      </c>
      <c r="BF209">
        <v>68.159866333007813</v>
      </c>
      <c r="BG209">
        <v>42.953636169433587</v>
      </c>
      <c r="BH209">
        <v>80.5313720703125</v>
      </c>
      <c r="BI209">
        <v>40.009998321533203</v>
      </c>
      <c r="BJ209">
        <v>104.2368240356445</v>
      </c>
      <c r="BK209">
        <v>57.888927459716797</v>
      </c>
      <c r="BL209">
        <v>61.109046936035163</v>
      </c>
      <c r="BM209">
        <v>33.433834075927727</v>
      </c>
      <c r="BN209">
        <v>32.128501892089837</v>
      </c>
      <c r="BO209">
        <v>449.904052734375</v>
      </c>
      <c r="BP209">
        <v>87.861557006835938</v>
      </c>
      <c r="BQ209">
        <v>164.23985290527341</v>
      </c>
      <c r="BR209">
        <v>56.90142822265625</v>
      </c>
      <c r="BS209">
        <v>165.87939453125</v>
      </c>
      <c r="BT209">
        <v>78.8184814453125</v>
      </c>
      <c r="BU209">
        <v>32.815910339355469</v>
      </c>
      <c r="BV209">
        <v>95.989997863769517</v>
      </c>
      <c r="BW209">
        <v>70.334861755371094</v>
      </c>
      <c r="BX209">
        <v>231.1753845214844</v>
      </c>
      <c r="BY209">
        <v>44.811100006103523</v>
      </c>
      <c r="BZ209">
        <v>84.508071899414063</v>
      </c>
      <c r="CA209">
        <v>64.999588012695313</v>
      </c>
      <c r="CB209">
        <v>523.6160888671875</v>
      </c>
      <c r="CC209">
        <v>43.116840362548828</v>
      </c>
      <c r="CD209">
        <v>88.951286315917969</v>
      </c>
      <c r="CE209">
        <v>30.66245079040527</v>
      </c>
      <c r="CF209">
        <v>82.823066711425781</v>
      </c>
      <c r="CG209">
        <v>76.25</v>
      </c>
      <c r="CH209">
        <v>27.32676887512207</v>
      </c>
      <c r="CI209">
        <v>73.419158935546875</v>
      </c>
      <c r="CJ209">
        <v>82.360374450683594</v>
      </c>
      <c r="CK209">
        <v>118.46079254150391</v>
      </c>
      <c r="CL209">
        <v>106.57664489746089</v>
      </c>
      <c r="CM209">
        <v>87.678672790527344</v>
      </c>
      <c r="CN209">
        <v>90.063026428222656</v>
      </c>
      <c r="CO209">
        <v>81.791000366210938</v>
      </c>
      <c r="CP209">
        <v>91.376403808593764</v>
      </c>
      <c r="CQ209">
        <v>41.684059143066413</v>
      </c>
      <c r="CR209">
        <v>123.7350234985352</v>
      </c>
      <c r="CS209">
        <v>211.19219970703119</v>
      </c>
      <c r="CT209">
        <v>76.818336486816406</v>
      </c>
      <c r="CU209">
        <v>37.69769287109375</v>
      </c>
      <c r="CV209">
        <v>70.634086608886719</v>
      </c>
      <c r="CW209">
        <v>144.26634216308591</v>
      </c>
      <c r="CX209">
        <v>176.70814514160159</v>
      </c>
      <c r="CY209">
        <v>62.546119689941413</v>
      </c>
      <c r="CZ209">
        <v>147.6987609863281</v>
      </c>
      <c r="DA209">
        <v>75.50079345703125</v>
      </c>
      <c r="DB209">
        <v>16698.3203125</v>
      </c>
      <c r="DC209">
        <v>12.420000076293951</v>
      </c>
      <c r="DD209">
        <v>0.46911964466479206</v>
      </c>
      <c r="DE209">
        <v>0.77357996316597644</v>
      </c>
      <c r="DF209">
        <v>1.9416163491632854</v>
      </c>
      <c r="DG209">
        <v>1.6890569757695635</v>
      </c>
      <c r="DH209">
        <v>1.3001324236533387</v>
      </c>
      <c r="DI209">
        <v>8.5864433962945963E-2</v>
      </c>
      <c r="DJ209">
        <v>2.3003380862319025</v>
      </c>
      <c r="DK209">
        <v>2.7492420347227395</v>
      </c>
      <c r="DL209">
        <v>0.39348351996508651</v>
      </c>
      <c r="DM209">
        <v>2.4606552770934971</v>
      </c>
      <c r="DN209">
        <v>0.13639049400251846</v>
      </c>
      <c r="DO209">
        <v>291.71876525878906</v>
      </c>
      <c r="DP209">
        <v>643.38245391845703</v>
      </c>
    </row>
    <row r="210" spans="1:120" x14ac:dyDescent="0.25">
      <c r="A210" s="1">
        <v>45427</v>
      </c>
      <c r="B210">
        <v>34.408664703369141</v>
      </c>
      <c r="C210">
        <v>45.770000457763672</v>
      </c>
      <c r="D210">
        <v>40.685691833496087</v>
      </c>
      <c r="E210">
        <v>31.259792327880859</v>
      </c>
      <c r="F210">
        <v>55.882369995117188</v>
      </c>
      <c r="G210">
        <v>15.239999771118161</v>
      </c>
      <c r="H210">
        <v>48.838680267333977</v>
      </c>
      <c r="I210">
        <v>30.110000610351559</v>
      </c>
      <c r="J210">
        <v>22.223552703857418</v>
      </c>
      <c r="K210">
        <v>393.85760498046881</v>
      </c>
      <c r="L210">
        <v>67.567153930664063</v>
      </c>
      <c r="M210">
        <v>33.292675018310547</v>
      </c>
      <c r="N210">
        <v>26.758708953857418</v>
      </c>
      <c r="O210">
        <v>35.493309020996087</v>
      </c>
      <c r="P210">
        <v>55.581081390380859</v>
      </c>
      <c r="Q210">
        <v>220.88999938964841</v>
      </c>
      <c r="R210">
        <v>120.35776519775391</v>
      </c>
      <c r="S210">
        <v>117.9036026000977</v>
      </c>
      <c r="T210">
        <v>137.0887145996094</v>
      </c>
      <c r="U210">
        <v>31.23162841796875</v>
      </c>
      <c r="V210">
        <v>90.772148132324219</v>
      </c>
      <c r="W210">
        <v>84.029998779296875</v>
      </c>
      <c r="X210">
        <v>53.324222564697273</v>
      </c>
      <c r="Y210">
        <v>56.488121032714837</v>
      </c>
      <c r="Z210">
        <v>60.145347595214837</v>
      </c>
      <c r="AA210">
        <v>116.5889053344727</v>
      </c>
      <c r="AB210">
        <v>90.558372497558594</v>
      </c>
      <c r="AC210">
        <v>108.9761123657227</v>
      </c>
      <c r="AD210">
        <v>39.793319702148438</v>
      </c>
      <c r="AE210">
        <v>111.8032989501953</v>
      </c>
      <c r="AF210">
        <v>183.12677001953119</v>
      </c>
      <c r="AG210">
        <v>86.347747802734375</v>
      </c>
      <c r="AH210">
        <v>176.18074035644531</v>
      </c>
      <c r="AI210">
        <v>342.76870727539063</v>
      </c>
      <c r="AJ210">
        <v>207.5305480957031</v>
      </c>
      <c r="AK210">
        <v>156.63966369628909</v>
      </c>
      <c r="AL210">
        <v>266.15402221679688</v>
      </c>
      <c r="AM210">
        <v>66.093765258789063</v>
      </c>
      <c r="AN210">
        <v>21.069999694824219</v>
      </c>
      <c r="AO210">
        <v>54.217796325683587</v>
      </c>
      <c r="AP210">
        <v>103.8101119995117</v>
      </c>
      <c r="AQ210">
        <v>50.292789459228523</v>
      </c>
      <c r="AR210">
        <v>50.423713684082031</v>
      </c>
      <c r="AS210">
        <v>49.967948913574219</v>
      </c>
      <c r="AT210">
        <v>290.95635986328119</v>
      </c>
      <c r="AU210">
        <v>117.9472274780273</v>
      </c>
      <c r="AV210">
        <v>187.92176818847659</v>
      </c>
      <c r="AW210">
        <v>78.426582336425781</v>
      </c>
      <c r="AX210">
        <v>250.59114074707031</v>
      </c>
      <c r="AY210">
        <v>318.27679443359381</v>
      </c>
      <c r="AZ210">
        <v>14.405299186706539</v>
      </c>
      <c r="BA210">
        <v>65.411964416503906</v>
      </c>
      <c r="BB210">
        <v>47.128303527832031</v>
      </c>
      <c r="BC210">
        <v>44.77056884765625</v>
      </c>
      <c r="BD210">
        <v>21.72983360290527</v>
      </c>
      <c r="BE210">
        <v>45.061679840087891</v>
      </c>
      <c r="BF210">
        <v>68.688011169433594</v>
      </c>
      <c r="BG210">
        <v>43.221664428710938</v>
      </c>
      <c r="BH210">
        <v>80.590927124023438</v>
      </c>
      <c r="BI210">
        <v>40.069999694824219</v>
      </c>
      <c r="BJ210">
        <v>104.30645751953119</v>
      </c>
      <c r="BK210">
        <v>58.378238677978523</v>
      </c>
      <c r="BL210">
        <v>61.929485321044922</v>
      </c>
      <c r="BM210">
        <v>33.620174407958977</v>
      </c>
      <c r="BN210">
        <v>32.041007995605469</v>
      </c>
      <c r="BO210">
        <v>450.81979370117188</v>
      </c>
      <c r="BP210">
        <v>87.911239624023438</v>
      </c>
      <c r="BQ210">
        <v>164.87469482421881</v>
      </c>
      <c r="BR210">
        <v>57.329109191894531</v>
      </c>
      <c r="BS210">
        <v>166.14631652832031</v>
      </c>
      <c r="BT210">
        <v>78.876533508300781</v>
      </c>
      <c r="BU210">
        <v>32.952686309814453</v>
      </c>
      <c r="BV210">
        <v>96.519996643066406</v>
      </c>
      <c r="BW210">
        <v>70.074081420898438</v>
      </c>
      <c r="BX210">
        <v>232.86787414550781</v>
      </c>
      <c r="BY210">
        <v>44.451976776123047</v>
      </c>
      <c r="BZ210">
        <v>85.144821166992188</v>
      </c>
      <c r="CA210">
        <v>64.694183349609375</v>
      </c>
      <c r="CB210">
        <v>524.6956787109375</v>
      </c>
      <c r="CC210">
        <v>43.514869689941413</v>
      </c>
      <c r="CD210">
        <v>89.038299560546875</v>
      </c>
      <c r="CE210">
        <v>30.604082107543949</v>
      </c>
      <c r="CF210">
        <v>82.497222900390625</v>
      </c>
      <c r="CG210">
        <v>75.879997253417969</v>
      </c>
      <c r="CH210">
        <v>27.259792327880859</v>
      </c>
      <c r="CI210">
        <v>73.524589538574219</v>
      </c>
      <c r="CJ210">
        <v>82.4185791015625</v>
      </c>
      <c r="CK210">
        <v>118.5194396972656</v>
      </c>
      <c r="CL210">
        <v>109.544303894043</v>
      </c>
      <c r="CM210">
        <v>87.688674926757813</v>
      </c>
      <c r="CN210">
        <v>90.713584899902344</v>
      </c>
      <c r="CO210">
        <v>81.850502014160156</v>
      </c>
      <c r="CP210">
        <v>91.630096435546875</v>
      </c>
      <c r="CQ210">
        <v>41.684059143066413</v>
      </c>
      <c r="CR210">
        <v>124.47630310058589</v>
      </c>
      <c r="CS210">
        <v>211.9283752441406</v>
      </c>
      <c r="CT210">
        <v>75.740524291992188</v>
      </c>
      <c r="CU210">
        <v>37.765773773193359</v>
      </c>
      <c r="CV210">
        <v>70.878387451171875</v>
      </c>
      <c r="CW210">
        <v>144.4342956542969</v>
      </c>
      <c r="CX210">
        <v>177.8611145019531</v>
      </c>
      <c r="CY210">
        <v>62.944309234619141</v>
      </c>
      <c r="CZ210">
        <v>148.53315734863281</v>
      </c>
      <c r="DA210">
        <v>76.438026428222656</v>
      </c>
      <c r="DB210">
        <v>16742.390625</v>
      </c>
      <c r="DC210">
        <v>12.44999980926514</v>
      </c>
      <c r="DD210">
        <v>0.47151897995866493</v>
      </c>
      <c r="DE210">
        <v>0.77673233347343673</v>
      </c>
      <c r="DF210">
        <v>1.9455515204551184</v>
      </c>
      <c r="DG210">
        <v>1.6991483251192798</v>
      </c>
      <c r="DH210">
        <v>1.316112465735396</v>
      </c>
      <c r="DI210">
        <v>8.723151783946563E-2</v>
      </c>
      <c r="DJ210">
        <v>2.348295264187362</v>
      </c>
      <c r="DK210">
        <v>2.7980843442160741</v>
      </c>
      <c r="DL210">
        <v>0.39552555226976571</v>
      </c>
      <c r="DM210">
        <v>2.4668350929866851</v>
      </c>
      <c r="DN210">
        <v>0.13631219472837125</v>
      </c>
      <c r="DO210">
        <v>291.05320739746094</v>
      </c>
      <c r="DP210">
        <v>646.66343688964832</v>
      </c>
    </row>
    <row r="211" spans="1:120" x14ac:dyDescent="0.25">
      <c r="A211" s="1">
        <v>45426</v>
      </c>
      <c r="B211">
        <v>33.759632110595703</v>
      </c>
      <c r="C211">
        <v>45.119998931884773</v>
      </c>
      <c r="D211">
        <v>39.839694976806641</v>
      </c>
      <c r="E211">
        <v>30.03132438659668</v>
      </c>
      <c r="F211">
        <v>55.034618377685547</v>
      </c>
      <c r="G211">
        <v>14.930000305175779</v>
      </c>
      <c r="H211">
        <v>48.868171691894531</v>
      </c>
      <c r="I211">
        <v>29.680000305175781</v>
      </c>
      <c r="J211">
        <v>22.14760780334473</v>
      </c>
      <c r="K211">
        <v>390.20785522460938</v>
      </c>
      <c r="L211">
        <v>68.114784240722656</v>
      </c>
      <c r="M211">
        <v>33.262813568115227</v>
      </c>
      <c r="N211">
        <v>26.709930419921879</v>
      </c>
      <c r="O211">
        <v>34.989227294921882</v>
      </c>
      <c r="P211">
        <v>55.242351531982422</v>
      </c>
      <c r="Q211">
        <v>218.0899963378906</v>
      </c>
      <c r="R211">
        <v>118.5751419067383</v>
      </c>
      <c r="S211">
        <v>116.06988525390619</v>
      </c>
      <c r="T211">
        <v>135.2221374511719</v>
      </c>
      <c r="U211">
        <v>31.40703201293945</v>
      </c>
      <c r="V211">
        <v>90.093147277832045</v>
      </c>
      <c r="W211">
        <v>81.970001220703125</v>
      </c>
      <c r="X211">
        <v>52.896675109863281</v>
      </c>
      <c r="Y211">
        <v>55.392616271972663</v>
      </c>
      <c r="Z211">
        <v>59.670440673828118</v>
      </c>
      <c r="AA211">
        <v>116.007926940918</v>
      </c>
      <c r="AB211">
        <v>89.604293823242188</v>
      </c>
      <c r="AC211">
        <v>108.5043563842773</v>
      </c>
      <c r="AD211">
        <v>38.994258880615227</v>
      </c>
      <c r="AE211">
        <v>107.785041809082</v>
      </c>
      <c r="AF211">
        <v>181.7979736328125</v>
      </c>
      <c r="AG211">
        <v>84.952804565429688</v>
      </c>
      <c r="AH211">
        <v>174.86006164550781</v>
      </c>
      <c r="AI211">
        <v>337.32876586914063</v>
      </c>
      <c r="AJ211">
        <v>204.97406005859381</v>
      </c>
      <c r="AK211">
        <v>155.5357971191406</v>
      </c>
      <c r="AL211">
        <v>261.71417236328119</v>
      </c>
      <c r="AM211">
        <v>65.796180725097656</v>
      </c>
      <c r="AN211">
        <v>21.180000305175781</v>
      </c>
      <c r="AO211">
        <v>53.639652252197273</v>
      </c>
      <c r="AP211">
        <v>104.61981201171881</v>
      </c>
      <c r="AQ211">
        <v>50.195003509521477</v>
      </c>
      <c r="AR211">
        <v>50.473129272460938</v>
      </c>
      <c r="AS211">
        <v>49.791835784912109</v>
      </c>
      <c r="AT211">
        <v>286.31283569335938</v>
      </c>
      <c r="AU211">
        <v>116.8272018432617</v>
      </c>
      <c r="AV211">
        <v>183.64045715332031</v>
      </c>
      <c r="AW211">
        <v>77.273551940917969</v>
      </c>
      <c r="AX211">
        <v>247.4563903808594</v>
      </c>
      <c r="AY211">
        <v>318.73715209960938</v>
      </c>
      <c r="AZ211">
        <v>14.336374282836911</v>
      </c>
      <c r="BA211">
        <v>64.602066040039063</v>
      </c>
      <c r="BB211">
        <v>47.336307525634773</v>
      </c>
      <c r="BC211">
        <v>44.009567260742188</v>
      </c>
      <c r="BD211">
        <v>22.092157363891602</v>
      </c>
      <c r="BE211">
        <v>44.961765289306641</v>
      </c>
      <c r="BF211">
        <v>67.9605712890625</v>
      </c>
      <c r="BG211">
        <v>42.606193542480469</v>
      </c>
      <c r="BH211">
        <v>80.005348205566406</v>
      </c>
      <c r="BI211">
        <v>39.599998474121087</v>
      </c>
      <c r="BJ211">
        <v>103.76926422119141</v>
      </c>
      <c r="BK211">
        <v>56.870357513427727</v>
      </c>
      <c r="BL211">
        <v>60.666557312011719</v>
      </c>
      <c r="BM211">
        <v>33.580947875976563</v>
      </c>
      <c r="BN211">
        <v>31.96324348449707</v>
      </c>
      <c r="BO211">
        <v>443.88177490234381</v>
      </c>
      <c r="BP211">
        <v>86.768630981445313</v>
      </c>
      <c r="BQ211">
        <v>162.2459716796875</v>
      </c>
      <c r="BR211">
        <v>56.762184143066413</v>
      </c>
      <c r="BS211">
        <v>164.83146667480469</v>
      </c>
      <c r="BT211">
        <v>78.731407165527344</v>
      </c>
      <c r="BU211">
        <v>32.307895660400391</v>
      </c>
      <c r="BV211">
        <v>94.580001831054673</v>
      </c>
      <c r="BW211">
        <v>69.330352783203125</v>
      </c>
      <c r="BX211">
        <v>226.0779724121094</v>
      </c>
      <c r="BY211">
        <v>44.052944183349609</v>
      </c>
      <c r="BZ211">
        <v>84.0703125</v>
      </c>
      <c r="CA211">
        <v>64.408500671386719</v>
      </c>
      <c r="CB211">
        <v>518.27777099609375</v>
      </c>
      <c r="CC211">
        <v>43.554672241210938</v>
      </c>
      <c r="CD211">
        <v>87.839515686035156</v>
      </c>
      <c r="CE211">
        <v>30.292787551879879</v>
      </c>
      <c r="CF211">
        <v>81.94427490234375</v>
      </c>
      <c r="CG211">
        <v>75.209999084472656</v>
      </c>
      <c r="CH211">
        <v>27.43202018737793</v>
      </c>
      <c r="CI211">
        <v>72.594764709472656</v>
      </c>
      <c r="CJ211">
        <v>81.293281555175781</v>
      </c>
      <c r="CK211">
        <v>117.5811309814453</v>
      </c>
      <c r="CL211">
        <v>107.02479553222661</v>
      </c>
      <c r="CM211">
        <v>86.159225463867188</v>
      </c>
      <c r="CN211">
        <v>90.555877685546875</v>
      </c>
      <c r="CO211">
        <v>81.334785461425781</v>
      </c>
      <c r="CP211">
        <v>91.425186157226563</v>
      </c>
      <c r="CQ211">
        <v>41.377700805664063</v>
      </c>
      <c r="CR211">
        <v>123.66583251953119</v>
      </c>
      <c r="CS211">
        <v>207.26263427734381</v>
      </c>
      <c r="CT211">
        <v>75.691535949707031</v>
      </c>
      <c r="CU211">
        <v>37.133586883544922</v>
      </c>
      <c r="CV211">
        <v>69.832763671875</v>
      </c>
      <c r="CW211">
        <v>142.32012939453119</v>
      </c>
      <c r="CX211">
        <v>177.59272766113281</v>
      </c>
      <c r="CY211">
        <v>62.157878875732422</v>
      </c>
      <c r="CZ211">
        <v>148.47425842285159</v>
      </c>
      <c r="DA211">
        <v>77.414710998535156</v>
      </c>
      <c r="DB211">
        <v>16511.1796875</v>
      </c>
      <c r="DC211">
        <v>13.420000076293951</v>
      </c>
      <c r="DD211">
        <v>0.46729236232860111</v>
      </c>
      <c r="DE211">
        <v>0.77239802646311406</v>
      </c>
      <c r="DF211">
        <v>1.9291355767276586</v>
      </c>
      <c r="DG211">
        <v>1.6826619801408664</v>
      </c>
      <c r="DH211">
        <v>1.3052673424107197</v>
      </c>
      <c r="DI211">
        <v>8.7057561517962234E-2</v>
      </c>
      <c r="DJ211">
        <v>2.3462693078276766</v>
      </c>
      <c r="DK211">
        <v>2.7382537780057565</v>
      </c>
      <c r="DL211">
        <v>0.39549074170140069</v>
      </c>
      <c r="DM211">
        <v>2.4507377663421557</v>
      </c>
      <c r="DN211">
        <v>0.13609060848069365</v>
      </c>
      <c r="DO211">
        <v>287.84442901611322</v>
      </c>
      <c r="DP211">
        <v>640.45477294921875</v>
      </c>
    </row>
    <row r="212" spans="1:120" x14ac:dyDescent="0.25">
      <c r="A212" s="1">
        <v>45425</v>
      </c>
      <c r="B212">
        <v>33.539958953857422</v>
      </c>
      <c r="C212">
        <v>44.169998168945313</v>
      </c>
      <c r="D212">
        <v>40.228656768798828</v>
      </c>
      <c r="E212">
        <v>29.776180267333981</v>
      </c>
      <c r="F212">
        <v>54.595775604248047</v>
      </c>
      <c r="G212">
        <v>15.02000045776367</v>
      </c>
      <c r="H212">
        <v>47.472221374511719</v>
      </c>
      <c r="I212">
        <v>29.520000457763668</v>
      </c>
      <c r="J212">
        <v>22.24254035949707</v>
      </c>
      <c r="K212">
        <v>389.10305786132813</v>
      </c>
      <c r="L212">
        <v>64.77923583984375</v>
      </c>
      <c r="M212">
        <v>33.189151763916023</v>
      </c>
      <c r="N212">
        <v>26.48555946350098</v>
      </c>
      <c r="O212">
        <v>34.544448852539063</v>
      </c>
      <c r="P212">
        <v>54.971363067626953</v>
      </c>
      <c r="Q212">
        <v>216.25999450683591</v>
      </c>
      <c r="R212">
        <v>117.2777633666992</v>
      </c>
      <c r="S212">
        <v>115.10841369628911</v>
      </c>
      <c r="T212">
        <v>134.16407775878909</v>
      </c>
      <c r="U212">
        <v>30.656694412231449</v>
      </c>
      <c r="V212">
        <v>89.831260681152344</v>
      </c>
      <c r="W212">
        <v>81.489997863769531</v>
      </c>
      <c r="X212">
        <v>52.846958160400391</v>
      </c>
      <c r="Y212">
        <v>55.173519134521477</v>
      </c>
      <c r="Z212">
        <v>59.146060943603523</v>
      </c>
      <c r="AA212">
        <v>114.8164367675781</v>
      </c>
      <c r="AB212">
        <v>88.9483642578125</v>
      </c>
      <c r="AC212">
        <v>107.4330596923828</v>
      </c>
      <c r="AD212">
        <v>38.4249267578125</v>
      </c>
      <c r="AE212">
        <v>107.13694000244141</v>
      </c>
      <c r="AF212">
        <v>181.26646423339841</v>
      </c>
      <c r="AG212">
        <v>84.444633483886719</v>
      </c>
      <c r="AH212">
        <v>174.15046691894531</v>
      </c>
      <c r="AI212">
        <v>335.62496948242188</v>
      </c>
      <c r="AJ212">
        <v>202.87339782714841</v>
      </c>
      <c r="AK212">
        <v>154.04756164550781</v>
      </c>
      <c r="AL212">
        <v>258.77413940429688</v>
      </c>
      <c r="AM212">
        <v>66.103683471679688</v>
      </c>
      <c r="AN212">
        <v>20.95000076293945</v>
      </c>
      <c r="AO212">
        <v>53.159503936767578</v>
      </c>
      <c r="AP212">
        <v>104.5408248901367</v>
      </c>
      <c r="AQ212">
        <v>49.588706970214837</v>
      </c>
      <c r="AR212">
        <v>50.314998626708977</v>
      </c>
      <c r="AS212">
        <v>49.214565277099609</v>
      </c>
      <c r="AT212">
        <v>284.87796020507813</v>
      </c>
      <c r="AU212">
        <v>116.4047317504883</v>
      </c>
      <c r="AV212">
        <v>182.45835876464841</v>
      </c>
      <c r="AW212">
        <v>76.672386169433594</v>
      </c>
      <c r="AX212">
        <v>246.19654846191409</v>
      </c>
      <c r="AY212">
        <v>315.96524047851563</v>
      </c>
      <c r="AZ212">
        <v>14.031136512756349</v>
      </c>
      <c r="BA212">
        <v>64.022132873535156</v>
      </c>
      <c r="BB212">
        <v>47.4749755859375</v>
      </c>
      <c r="BC212">
        <v>43.544795989990227</v>
      </c>
      <c r="BD212">
        <v>21.152067184448239</v>
      </c>
      <c r="BE212">
        <v>44.771930694580078</v>
      </c>
      <c r="BF212">
        <v>67.482261657714844</v>
      </c>
      <c r="BG212">
        <v>42.566490173339837</v>
      </c>
      <c r="BH212">
        <v>80.045051574707031</v>
      </c>
      <c r="BI212">
        <v>39.540000915527337</v>
      </c>
      <c r="BJ212">
        <v>103.5603485107422</v>
      </c>
      <c r="BK212">
        <v>55.981594085693359</v>
      </c>
      <c r="BL212">
        <v>60.159549713134773</v>
      </c>
      <c r="BM212">
        <v>33.355373382568359</v>
      </c>
      <c r="BN212">
        <v>31.506345748901371</v>
      </c>
      <c r="BO212">
        <v>441.04489135742188</v>
      </c>
      <c r="BP212">
        <v>86.41094970703125</v>
      </c>
      <c r="BQ212">
        <v>161.5317687988281</v>
      </c>
      <c r="BR212">
        <v>56.374290466308587</v>
      </c>
      <c r="BS212">
        <v>164.1789855957031</v>
      </c>
      <c r="BT212">
        <v>78.654029846191406</v>
      </c>
      <c r="BU212">
        <v>31.85849761962891</v>
      </c>
      <c r="BV212">
        <v>93.739997863769517</v>
      </c>
      <c r="BW212">
        <v>68.982643127441406</v>
      </c>
      <c r="BX212">
        <v>222.27482604980469</v>
      </c>
      <c r="BY212">
        <v>43.863407135009773</v>
      </c>
      <c r="BZ212">
        <v>83.174888610839844</v>
      </c>
      <c r="CA212">
        <v>64.428207397460938</v>
      </c>
      <c r="CB212">
        <v>515.91070556640625</v>
      </c>
      <c r="CC212">
        <v>42.559593200683587</v>
      </c>
      <c r="CD212">
        <v>87.346473693847656</v>
      </c>
      <c r="CE212">
        <v>30.010677337646481</v>
      </c>
      <c r="CF212">
        <v>81.865287780761719</v>
      </c>
      <c r="CG212">
        <v>76.129997253417969</v>
      </c>
      <c r="CH212">
        <v>27.48942756652832</v>
      </c>
      <c r="CI212">
        <v>72.326347351074219</v>
      </c>
      <c r="CJ212">
        <v>80.67242431640625</v>
      </c>
      <c r="CK212">
        <v>117.1510772705078</v>
      </c>
      <c r="CL212">
        <v>106.1086044311523</v>
      </c>
      <c r="CM212">
        <v>85.31951904296875</v>
      </c>
      <c r="CN212">
        <v>90.467155456542955</v>
      </c>
      <c r="CO212">
        <v>80.96783447265625</v>
      </c>
      <c r="CP212">
        <v>91.30810546875</v>
      </c>
      <c r="CQ212">
        <v>41.170169830322273</v>
      </c>
      <c r="CR212">
        <v>123.6954879760742</v>
      </c>
      <c r="CS212">
        <v>205.44207763671881</v>
      </c>
      <c r="CT212">
        <v>75.838508605957031</v>
      </c>
      <c r="CU212">
        <v>36.870990753173828</v>
      </c>
      <c r="CV212">
        <v>69.647079467773438</v>
      </c>
      <c r="CW212">
        <v>141.7174987792969</v>
      </c>
      <c r="CX212">
        <v>176.78765869140619</v>
      </c>
      <c r="CY212">
        <v>61.520771026611328</v>
      </c>
      <c r="CZ212">
        <v>147.21772766113281</v>
      </c>
      <c r="DA212">
        <v>75.273895263671875</v>
      </c>
      <c r="DB212">
        <v>16388.240234375</v>
      </c>
      <c r="DC212">
        <v>13.60000038146973</v>
      </c>
      <c r="DD212">
        <v>0.46585910880435083</v>
      </c>
      <c r="DE212">
        <v>0.77470061571297399</v>
      </c>
      <c r="DF212">
        <v>1.9272125732435244</v>
      </c>
      <c r="DG212">
        <v>1.6798327519119352</v>
      </c>
      <c r="DH212">
        <v>1.2909700885782784</v>
      </c>
      <c r="DI212">
        <v>8.5615587527791484E-2</v>
      </c>
      <c r="DJ212">
        <v>2.331106741694545</v>
      </c>
      <c r="DK212">
        <v>2.7089414258415618</v>
      </c>
      <c r="DL212">
        <v>0.39323354921355713</v>
      </c>
      <c r="DM212">
        <v>2.4473056715229542</v>
      </c>
      <c r="DN212">
        <v>0.13650236385643924</v>
      </c>
      <c r="DO212">
        <v>287.20308685302734</v>
      </c>
      <c r="DP212">
        <v>637.56254959106445</v>
      </c>
    </row>
    <row r="213" spans="1:120" x14ac:dyDescent="0.25">
      <c r="A213" s="1">
        <v>45422</v>
      </c>
      <c r="B213">
        <v>33.340259552001953</v>
      </c>
      <c r="C213">
        <v>42.919998168945313</v>
      </c>
      <c r="D213">
        <v>39.693828582763672</v>
      </c>
      <c r="E213">
        <v>29.57773399353027</v>
      </c>
      <c r="F213">
        <v>54.326484680175781</v>
      </c>
      <c r="G213">
        <v>14.85999965667725</v>
      </c>
      <c r="H213">
        <v>47.167469024658203</v>
      </c>
      <c r="I213">
        <v>28.809999465942379</v>
      </c>
      <c r="J213">
        <v>22.100143432617191</v>
      </c>
      <c r="K213">
        <v>389.81326293945313</v>
      </c>
      <c r="L213">
        <v>62.996963500976563</v>
      </c>
      <c r="M213">
        <v>33.374301910400391</v>
      </c>
      <c r="N213">
        <v>26.49531364440918</v>
      </c>
      <c r="O213">
        <v>34.840965270996087</v>
      </c>
      <c r="P213">
        <v>54.874584197998047</v>
      </c>
      <c r="Q213">
        <v>218.71000671386719</v>
      </c>
      <c r="R213">
        <v>117.1985397338867</v>
      </c>
      <c r="S213">
        <v>115.4355087280273</v>
      </c>
      <c r="T213">
        <v>133.15592956542969</v>
      </c>
      <c r="U213">
        <v>30.286397933959961</v>
      </c>
      <c r="V213">
        <v>89.724563598632813</v>
      </c>
      <c r="W213">
        <v>81.389999389648438</v>
      </c>
      <c r="X213">
        <v>52.837017059326172</v>
      </c>
      <c r="Y213">
        <v>55.601757049560547</v>
      </c>
      <c r="Z213">
        <v>59.175743103027337</v>
      </c>
      <c r="AA213">
        <v>114.47178649902339</v>
      </c>
      <c r="AB213">
        <v>89.375709533691406</v>
      </c>
      <c r="AC213">
        <v>107.1087341308594</v>
      </c>
      <c r="AD213">
        <v>38.205181121826172</v>
      </c>
      <c r="AE213">
        <v>108.25367736816411</v>
      </c>
      <c r="AF213">
        <v>181.32551574707031</v>
      </c>
      <c r="AG213">
        <v>84.404777526855469</v>
      </c>
      <c r="AH213">
        <v>174.33772277832031</v>
      </c>
      <c r="AI213">
        <v>335.43569946289063</v>
      </c>
      <c r="AJ213">
        <v>202.4472961425781</v>
      </c>
      <c r="AK213">
        <v>153.93916320800781</v>
      </c>
      <c r="AL213">
        <v>258.16827392578119</v>
      </c>
      <c r="AM213">
        <v>66.054092407226563</v>
      </c>
      <c r="AN213">
        <v>20.629999160766602</v>
      </c>
      <c r="AO213">
        <v>53.375083923339837</v>
      </c>
      <c r="AP213">
        <v>105.47889709472661</v>
      </c>
      <c r="AQ213">
        <v>49.84295654296875</v>
      </c>
      <c r="AR213">
        <v>50.670791625976563</v>
      </c>
      <c r="AS213">
        <v>49.263484954833977</v>
      </c>
      <c r="AT213">
        <v>284.7484130859375</v>
      </c>
      <c r="AU213">
        <v>116.473503112793</v>
      </c>
      <c r="AV213">
        <v>183.3921203613281</v>
      </c>
      <c r="AW213">
        <v>76.209197998046875</v>
      </c>
      <c r="AX213">
        <v>245.85926818847659</v>
      </c>
      <c r="AY213">
        <v>314.24139404296881</v>
      </c>
      <c r="AZ213">
        <v>13.85390090942383</v>
      </c>
      <c r="BA213">
        <v>63.572193145751953</v>
      </c>
      <c r="BB213">
        <v>47.574028015136719</v>
      </c>
      <c r="BC213">
        <v>43.357765197753913</v>
      </c>
      <c r="BD213">
        <v>20.62326622009277</v>
      </c>
      <c r="BE213">
        <v>44.801902770996087</v>
      </c>
      <c r="BF213">
        <v>67.950607299804688</v>
      </c>
      <c r="BG213">
        <v>42.358020782470703</v>
      </c>
      <c r="BH213">
        <v>79.648056030273438</v>
      </c>
      <c r="BI213">
        <v>39.479999542236328</v>
      </c>
      <c r="BJ213">
        <v>104.3263626098633</v>
      </c>
      <c r="BK213">
        <v>56.031528472900391</v>
      </c>
      <c r="BL213">
        <v>60.058143615722663</v>
      </c>
      <c r="BM213">
        <v>33.512290954589837</v>
      </c>
      <c r="BN213">
        <v>31.35080718994141</v>
      </c>
      <c r="BO213">
        <v>440.02957153320313</v>
      </c>
      <c r="BP213">
        <v>86.102943420410156</v>
      </c>
      <c r="BQ213">
        <v>161.6309814453125</v>
      </c>
      <c r="BR213">
        <v>56.583156585693359</v>
      </c>
      <c r="BS213">
        <v>164.2185363769531</v>
      </c>
      <c r="BT213">
        <v>78.634666442871094</v>
      </c>
      <c r="BU213">
        <v>32.219970703125</v>
      </c>
      <c r="BV213">
        <v>93.230003356933594</v>
      </c>
      <c r="BW213">
        <v>68.760490417480469</v>
      </c>
      <c r="BX213">
        <v>222.31465148925781</v>
      </c>
      <c r="BY213">
        <v>43.045394897460938</v>
      </c>
      <c r="BZ213">
        <v>82.926162719726563</v>
      </c>
      <c r="CA213">
        <v>64.497161865234375</v>
      </c>
      <c r="CB213">
        <v>515.84149169921875</v>
      </c>
      <c r="CC213">
        <v>41.853084564208977</v>
      </c>
      <c r="CD213">
        <v>87.124130249023438</v>
      </c>
      <c r="CE213">
        <v>30.370611190795898</v>
      </c>
      <c r="CF213">
        <v>81.865287780761719</v>
      </c>
      <c r="CG213">
        <v>75.300003051757813</v>
      </c>
      <c r="CH213">
        <v>27.498996734619141</v>
      </c>
      <c r="CI213">
        <v>72.307182312011719</v>
      </c>
      <c r="CJ213">
        <v>80.410499572753906</v>
      </c>
      <c r="CK213">
        <v>117.1608581542969</v>
      </c>
      <c r="CL213">
        <v>107.0646286010742</v>
      </c>
      <c r="CM213">
        <v>85.249542236328125</v>
      </c>
      <c r="CN213">
        <v>90.526290893554673</v>
      </c>
      <c r="CO213">
        <v>81.116600036621094</v>
      </c>
      <c r="CP213">
        <v>91.552040100097656</v>
      </c>
      <c r="CQ213">
        <v>41.338172912597663</v>
      </c>
      <c r="CR213">
        <v>124.2193298339844</v>
      </c>
      <c r="CS213">
        <v>204.47711181640619</v>
      </c>
      <c r="CT213">
        <v>76.054069519042969</v>
      </c>
      <c r="CU213">
        <v>36.773735046386719</v>
      </c>
      <c r="CV213">
        <v>69.647079467773438</v>
      </c>
      <c r="CW213">
        <v>141.8558044433594</v>
      </c>
      <c r="CX213">
        <v>177.01628112792969</v>
      </c>
      <c r="CY213">
        <v>61.311721801757813</v>
      </c>
      <c r="CZ213">
        <v>147.9147033691406</v>
      </c>
      <c r="DA213">
        <v>73.379707336425781</v>
      </c>
      <c r="DB213">
        <v>16340.8701171875</v>
      </c>
      <c r="DC213">
        <v>12.55000019073486</v>
      </c>
      <c r="DD213">
        <v>0.46548759108227822</v>
      </c>
      <c r="DE213">
        <v>0.7807662679786509</v>
      </c>
      <c r="DF213">
        <v>1.9240569058563128</v>
      </c>
      <c r="DG213">
        <v>1.6770798836741465</v>
      </c>
      <c r="DH213">
        <v>1.2857335163522272</v>
      </c>
      <c r="DI213">
        <v>8.3203850135365756E-2</v>
      </c>
      <c r="DJ213">
        <v>2.3275057107050277</v>
      </c>
      <c r="DK213">
        <v>2.688575550387974</v>
      </c>
      <c r="DL213">
        <v>0.39246027975706693</v>
      </c>
      <c r="DM213">
        <v>2.4447484232545751</v>
      </c>
      <c r="DN213">
        <v>0.13172693786998863</v>
      </c>
      <c r="DO213">
        <v>287.55695343017578</v>
      </c>
      <c r="DP213">
        <v>637.57718658447266</v>
      </c>
    </row>
    <row r="214" spans="1:120" x14ac:dyDescent="0.25">
      <c r="A214" s="1">
        <v>45421</v>
      </c>
      <c r="B214">
        <v>33.310302734375</v>
      </c>
      <c r="C214">
        <v>44.159999847412109</v>
      </c>
      <c r="D214">
        <v>39.975830078125</v>
      </c>
      <c r="E214">
        <v>30.343166351318359</v>
      </c>
      <c r="F214">
        <v>54.336460113525391</v>
      </c>
      <c r="G214">
        <v>15.239999771118161</v>
      </c>
      <c r="H214">
        <v>47.098655700683587</v>
      </c>
      <c r="I214">
        <v>28.569999694824219</v>
      </c>
      <c r="J214">
        <v>22.138114929199219</v>
      </c>
      <c r="K214">
        <v>388.6492919921875</v>
      </c>
      <c r="L214">
        <v>62.797824859619141</v>
      </c>
      <c r="M214">
        <v>33.175216674804688</v>
      </c>
      <c r="N214">
        <v>26.914791107177731</v>
      </c>
      <c r="O214">
        <v>34.949691772460938</v>
      </c>
      <c r="P214">
        <v>54.826194763183587</v>
      </c>
      <c r="Q214">
        <v>216.94999694824219</v>
      </c>
      <c r="R214">
        <v>117.15892028808589</v>
      </c>
      <c r="S214">
        <v>115.693229675293</v>
      </c>
      <c r="T214">
        <v>133.17588806152341</v>
      </c>
      <c r="U214">
        <v>30.63720703125</v>
      </c>
      <c r="V214">
        <v>90.01556396484375</v>
      </c>
      <c r="W214">
        <v>81.160003662109375</v>
      </c>
      <c r="X214">
        <v>52.707756042480469</v>
      </c>
      <c r="Y214">
        <v>55.621669769287109</v>
      </c>
      <c r="Z214">
        <v>59.215312957763672</v>
      </c>
      <c r="AA214">
        <v>114.5407257080078</v>
      </c>
      <c r="AB214">
        <v>89.514839172363281</v>
      </c>
      <c r="AC214">
        <v>107.67877197265619</v>
      </c>
      <c r="AD214">
        <v>38.524806976318359</v>
      </c>
      <c r="AE214">
        <v>108.05426025390619</v>
      </c>
      <c r="AF214">
        <v>180.8530578613281</v>
      </c>
      <c r="AG214">
        <v>84.384857177734375</v>
      </c>
      <c r="AH214">
        <v>174.08148193359381</v>
      </c>
      <c r="AI214">
        <v>334.98733520507813</v>
      </c>
      <c r="AJ214">
        <v>203.98316955566409</v>
      </c>
      <c r="AK214">
        <v>154.88531494140619</v>
      </c>
      <c r="AL214">
        <v>260.15475463867188</v>
      </c>
      <c r="AM214">
        <v>65.964813232421875</v>
      </c>
      <c r="AN214">
        <v>20.639999389648441</v>
      </c>
      <c r="AO214">
        <v>53.218299865722663</v>
      </c>
      <c r="AP214">
        <v>105.2419128417969</v>
      </c>
      <c r="AQ214">
        <v>49.754947662353523</v>
      </c>
      <c r="AR214">
        <v>50.562076568603523</v>
      </c>
      <c r="AS214">
        <v>49.322193145751953</v>
      </c>
      <c r="AT214">
        <v>284.59893798828119</v>
      </c>
      <c r="AU214">
        <v>116.01173400878911</v>
      </c>
      <c r="AV214">
        <v>183.0643005371094</v>
      </c>
      <c r="AW214">
        <v>76.199333190917969</v>
      </c>
      <c r="AX214">
        <v>245.50213623046881</v>
      </c>
      <c r="AY214">
        <v>318.02212524414063</v>
      </c>
      <c r="AZ214">
        <v>14.031136512756349</v>
      </c>
      <c r="BA214">
        <v>64.062126159667969</v>
      </c>
      <c r="BB214">
        <v>47.504692077636719</v>
      </c>
      <c r="BC214">
        <v>43.373752593994141</v>
      </c>
      <c r="BD214">
        <v>21.387090682983398</v>
      </c>
      <c r="BE214">
        <v>44.931793212890618</v>
      </c>
      <c r="BF214">
        <v>67.641685485839844</v>
      </c>
      <c r="BG214">
        <v>42.209121704101563</v>
      </c>
      <c r="BH214">
        <v>79.856468200683594</v>
      </c>
      <c r="BI214">
        <v>39.709999084472663</v>
      </c>
      <c r="BJ214">
        <v>104.6645965576172</v>
      </c>
      <c r="BK214">
        <v>55.692001342773438</v>
      </c>
      <c r="BL214">
        <v>59.772365570068359</v>
      </c>
      <c r="BM214">
        <v>34.061511993408203</v>
      </c>
      <c r="BN214">
        <v>31.671609878540039</v>
      </c>
      <c r="BO214">
        <v>438.99435424804688</v>
      </c>
      <c r="BP214">
        <v>85.904228210449219</v>
      </c>
      <c r="BQ214">
        <v>161.08538818359381</v>
      </c>
      <c r="BR214">
        <v>56.811916351318359</v>
      </c>
      <c r="BS214">
        <v>163.95161437988281</v>
      </c>
      <c r="BT214">
        <v>78.702384948730469</v>
      </c>
      <c r="BU214">
        <v>32.669368743896477</v>
      </c>
      <c r="BV214">
        <v>93.069999694824219</v>
      </c>
      <c r="BW214">
        <v>69.156494140625</v>
      </c>
      <c r="BX214">
        <v>219.0093078613281</v>
      </c>
      <c r="BY214">
        <v>43.584083557128913</v>
      </c>
      <c r="BZ214">
        <v>82.886360168457031</v>
      </c>
      <c r="CA214">
        <v>64.260726928710938</v>
      </c>
      <c r="CB214">
        <v>515.17779541015625</v>
      </c>
      <c r="CC214">
        <v>42.987476348876953</v>
      </c>
      <c r="CD214">
        <v>87.617156982421875</v>
      </c>
      <c r="CE214">
        <v>30.954288482666019</v>
      </c>
      <c r="CF214">
        <v>81.578941345214844</v>
      </c>
      <c r="CG214">
        <v>76.519996643066406</v>
      </c>
      <c r="CH214">
        <v>27.460723876953121</v>
      </c>
      <c r="CI214">
        <v>72.575592041015625</v>
      </c>
      <c r="CJ214">
        <v>80.633621215820313</v>
      </c>
      <c r="CK214">
        <v>116.779670715332</v>
      </c>
      <c r="CL214">
        <v>107.1442947387695</v>
      </c>
      <c r="CM214">
        <v>85.3695068359375</v>
      </c>
      <c r="CN214">
        <v>90.417877197265625</v>
      </c>
      <c r="CO214">
        <v>80.997581481933594</v>
      </c>
      <c r="CP214">
        <v>92.059402465820327</v>
      </c>
      <c r="CQ214">
        <v>41.1800537109375</v>
      </c>
      <c r="CR214">
        <v>124.13037109375</v>
      </c>
      <c r="CS214">
        <v>203.72105407714841</v>
      </c>
      <c r="CT214">
        <v>75.622947692871094</v>
      </c>
      <c r="CU214">
        <v>36.909893035888672</v>
      </c>
      <c r="CV214">
        <v>69.715492248535156</v>
      </c>
      <c r="CW214">
        <v>141.5693054199219</v>
      </c>
      <c r="CX214">
        <v>177.9704284667969</v>
      </c>
      <c r="CY214">
        <v>61.809463500976563</v>
      </c>
      <c r="CZ214">
        <v>150.26084899902341</v>
      </c>
      <c r="DA214">
        <v>73.754600524902344</v>
      </c>
      <c r="DB214">
        <v>16346.259765625</v>
      </c>
      <c r="DC214">
        <v>12.689999580383301</v>
      </c>
      <c r="DD214">
        <v>0.46659347746521257</v>
      </c>
      <c r="DE214">
        <v>0.7815110181906687</v>
      </c>
      <c r="DF214">
        <v>1.924313439225342</v>
      </c>
      <c r="DG214">
        <v>1.6796605587630409</v>
      </c>
      <c r="DH214">
        <v>1.289844733011017</v>
      </c>
      <c r="DI214">
        <v>8.5717979774835487E-2</v>
      </c>
      <c r="DJ214">
        <v>2.35339184594591</v>
      </c>
      <c r="DK214">
        <v>2.6939052270816601</v>
      </c>
      <c r="DL214">
        <v>0.39594713004519905</v>
      </c>
      <c r="DM214">
        <v>2.453190967447481</v>
      </c>
      <c r="DN214">
        <v>0.13168932978431971</v>
      </c>
      <c r="DO214">
        <v>286.90774536132813</v>
      </c>
      <c r="DP214">
        <v>637.41978454589844</v>
      </c>
    </row>
    <row r="215" spans="1:120" x14ac:dyDescent="0.25">
      <c r="A215" s="1">
        <v>45420</v>
      </c>
      <c r="B215">
        <v>33.300315856933587</v>
      </c>
      <c r="C215">
        <v>44.430000305175781</v>
      </c>
      <c r="D215">
        <v>39.771625518798828</v>
      </c>
      <c r="E215">
        <v>30.399862289428711</v>
      </c>
      <c r="F215">
        <v>54.286586761474609</v>
      </c>
      <c r="G215">
        <v>15.460000038146971</v>
      </c>
      <c r="H215">
        <v>46.007450103759773</v>
      </c>
      <c r="I215">
        <v>28.340000152587891</v>
      </c>
      <c r="J215">
        <v>22.052675247192379</v>
      </c>
      <c r="K215">
        <v>385.1771240234375</v>
      </c>
      <c r="L215">
        <v>62.210372924804688</v>
      </c>
      <c r="M215">
        <v>32.944282531738281</v>
      </c>
      <c r="N215">
        <v>26.729440689086911</v>
      </c>
      <c r="O215">
        <v>33.763614654541023</v>
      </c>
      <c r="P215">
        <v>54.235832214355469</v>
      </c>
      <c r="Q215">
        <v>213.58000183105469</v>
      </c>
      <c r="R215">
        <v>116.3864440917969</v>
      </c>
      <c r="S215">
        <v>114.6722946166992</v>
      </c>
      <c r="T215">
        <v>132.347412109375</v>
      </c>
      <c r="U215">
        <v>30.276653289794918</v>
      </c>
      <c r="V215">
        <v>89.743949890136719</v>
      </c>
      <c r="W215">
        <v>81.209999084472656</v>
      </c>
      <c r="X215">
        <v>51.942150115966797</v>
      </c>
      <c r="Y215">
        <v>54.924537658691413</v>
      </c>
      <c r="Z215">
        <v>58.651359558105469</v>
      </c>
      <c r="AA215">
        <v>113.34922790527339</v>
      </c>
      <c r="AB215">
        <v>88.610458374023438</v>
      </c>
      <c r="AC215">
        <v>106.40110015869141</v>
      </c>
      <c r="AD215">
        <v>38.694610595703118</v>
      </c>
      <c r="AE215">
        <v>106.3292922973633</v>
      </c>
      <c r="AF215">
        <v>179.29789733886719</v>
      </c>
      <c r="AG215">
        <v>84.125785827636719</v>
      </c>
      <c r="AH215">
        <v>172.52427673339841</v>
      </c>
      <c r="AI215">
        <v>333.96115112304688</v>
      </c>
      <c r="AJ215">
        <v>201.9221496582031</v>
      </c>
      <c r="AK215">
        <v>153.13096618652341</v>
      </c>
      <c r="AL215">
        <v>258.34701538085938</v>
      </c>
      <c r="AM215">
        <v>65.478767395019531</v>
      </c>
      <c r="AN215">
        <v>20.54000091552734</v>
      </c>
      <c r="AO215">
        <v>52.728347778320313</v>
      </c>
      <c r="AP215">
        <v>104.945671081543</v>
      </c>
      <c r="AQ215">
        <v>49.530033111572273</v>
      </c>
      <c r="AR215">
        <v>50.206283569335938</v>
      </c>
      <c r="AS215">
        <v>49.087368011474609</v>
      </c>
      <c r="AT215">
        <v>283.642333984375</v>
      </c>
      <c r="AU215">
        <v>115.1864471435547</v>
      </c>
      <c r="AV215">
        <v>182.68684387207031</v>
      </c>
      <c r="AW215">
        <v>75.677017211914063</v>
      </c>
      <c r="AX215">
        <v>244.64898681640619</v>
      </c>
      <c r="AY215">
        <v>312.4097900390625</v>
      </c>
      <c r="AZ215">
        <v>13.85390090942383</v>
      </c>
      <c r="BA215">
        <v>63.742168426513672</v>
      </c>
      <c r="BB215">
        <v>47.128303527832031</v>
      </c>
      <c r="BC215">
        <v>43.231781005859382</v>
      </c>
      <c r="BD215">
        <v>21.08351898193359</v>
      </c>
      <c r="BE215">
        <v>44.691993713378913</v>
      </c>
      <c r="BF215">
        <v>67.033836364746094</v>
      </c>
      <c r="BG215">
        <v>42.109848022460938</v>
      </c>
      <c r="BH215">
        <v>79.092254638671875</v>
      </c>
      <c r="BI215">
        <v>39.599998474121087</v>
      </c>
      <c r="BJ215">
        <v>103.76926422119141</v>
      </c>
      <c r="BK215">
        <v>55.612113952636719</v>
      </c>
      <c r="BL215">
        <v>59.587997436523438</v>
      </c>
      <c r="BM215">
        <v>33.884975433349609</v>
      </c>
      <c r="BN215">
        <v>31.088335037231449</v>
      </c>
      <c r="BO215">
        <v>438.03878784179688</v>
      </c>
      <c r="BP215">
        <v>85.556472778320313</v>
      </c>
      <c r="BQ215">
        <v>160.55964660644531</v>
      </c>
      <c r="BR215">
        <v>56.274829864501953</v>
      </c>
      <c r="BS215">
        <v>162.58734130859381</v>
      </c>
      <c r="BT215">
        <v>78.634666442871094</v>
      </c>
      <c r="BU215">
        <v>31.09647178649902</v>
      </c>
      <c r="BV215">
        <v>92.489997863769517</v>
      </c>
      <c r="BW215">
        <v>68.296867370605469</v>
      </c>
      <c r="BX215">
        <v>220.42303466796881</v>
      </c>
      <c r="BY215">
        <v>43.195030212402337</v>
      </c>
      <c r="BZ215">
        <v>82.617729187011719</v>
      </c>
      <c r="CA215">
        <v>63.856819152832031</v>
      </c>
      <c r="CB215">
        <v>512.2264404296875</v>
      </c>
      <c r="CC215">
        <v>42.271018981933587</v>
      </c>
      <c r="CD215">
        <v>87.191795349121094</v>
      </c>
      <c r="CE215">
        <v>30.127412796020511</v>
      </c>
      <c r="CF215">
        <v>81.104988098144531</v>
      </c>
      <c r="CG215">
        <v>76.110000610351563</v>
      </c>
      <c r="CH215">
        <v>27.556406021118161</v>
      </c>
      <c r="CI215">
        <v>72.441390991210938</v>
      </c>
      <c r="CJ215">
        <v>79.013565063476563</v>
      </c>
      <c r="CK215">
        <v>115.909782409668</v>
      </c>
      <c r="CL215">
        <v>104.983283996582</v>
      </c>
      <c r="CM215">
        <v>83.450187683105469</v>
      </c>
      <c r="CN215">
        <v>89.422325134277344</v>
      </c>
      <c r="CO215">
        <v>80.590965270996094</v>
      </c>
      <c r="CP215">
        <v>90.839752197265625</v>
      </c>
      <c r="CQ215">
        <v>40.873699188232422</v>
      </c>
      <c r="CR215">
        <v>122.90478515625</v>
      </c>
      <c r="CS215">
        <v>203.7807312011719</v>
      </c>
      <c r="CT215">
        <v>74.976264953613281</v>
      </c>
      <c r="CU215">
        <v>36.054012298583977</v>
      </c>
      <c r="CV215">
        <v>68.669845581054688</v>
      </c>
      <c r="CW215">
        <v>140.3640441894531</v>
      </c>
      <c r="CX215">
        <v>176.7677917480469</v>
      </c>
      <c r="CY215">
        <v>60.545196533203118</v>
      </c>
      <c r="CZ215">
        <v>148.8080139160156</v>
      </c>
      <c r="DA215">
        <v>72.472076416015625</v>
      </c>
      <c r="DB215">
        <v>16302.759765625</v>
      </c>
      <c r="DC215">
        <v>13</v>
      </c>
      <c r="DD215">
        <v>0.46919560728948051</v>
      </c>
      <c r="DE215">
        <v>0.78174734854017458</v>
      </c>
      <c r="DF215">
        <v>1.9357342482247684</v>
      </c>
      <c r="DG215">
        <v>1.6870984479140294</v>
      </c>
      <c r="DH215">
        <v>1.2937965010326959</v>
      </c>
      <c r="DI215">
        <v>8.6738982602899459E-2</v>
      </c>
      <c r="DJ215">
        <v>2.3576500090716781</v>
      </c>
      <c r="DK215">
        <v>2.7179365540181024</v>
      </c>
      <c r="DL215">
        <v>0.39420485496378943</v>
      </c>
      <c r="DM215">
        <v>2.4624627377461943</v>
      </c>
      <c r="DN215">
        <v>0.13269032638648115</v>
      </c>
      <c r="DO215">
        <v>284.01015472412109</v>
      </c>
      <c r="DP215">
        <v>633.74933242797852</v>
      </c>
    </row>
    <row r="216" spans="1:120" x14ac:dyDescent="0.25">
      <c r="A216" s="1">
        <v>45419</v>
      </c>
      <c r="B216">
        <v>33.500019073486328</v>
      </c>
      <c r="C216">
        <v>45.549999237060547</v>
      </c>
      <c r="D216">
        <v>40.160587310791023</v>
      </c>
      <c r="E216">
        <v>30.588857650756839</v>
      </c>
      <c r="F216">
        <v>54.635665893554688</v>
      </c>
      <c r="G216">
        <v>15.789999961853029</v>
      </c>
      <c r="H216">
        <v>46.607124328613281</v>
      </c>
      <c r="I216">
        <v>28.610000610351559</v>
      </c>
      <c r="J216">
        <v>22.166595458984379</v>
      </c>
      <c r="K216">
        <v>383.46075439453119</v>
      </c>
      <c r="L216">
        <v>63.335494995117188</v>
      </c>
      <c r="M216">
        <v>33.079654693603523</v>
      </c>
      <c r="N216">
        <v>26.87577056884766</v>
      </c>
      <c r="O216">
        <v>33.77349853515625</v>
      </c>
      <c r="P216">
        <v>53.858386993408203</v>
      </c>
      <c r="Q216">
        <v>214.21000671386719</v>
      </c>
      <c r="R216">
        <v>115.713005065918</v>
      </c>
      <c r="S216">
        <v>114.5335235595703</v>
      </c>
      <c r="T216">
        <v>133.0361328125</v>
      </c>
      <c r="U216">
        <v>30.471548080444339</v>
      </c>
      <c r="V216">
        <v>89.99615478515625</v>
      </c>
      <c r="W216">
        <v>81.550003051757813</v>
      </c>
      <c r="X216">
        <v>52.210605621337891</v>
      </c>
      <c r="Y216">
        <v>55.701347351074219</v>
      </c>
      <c r="Z216">
        <v>58.888820648193359</v>
      </c>
      <c r="AA216">
        <v>113.4575500488281</v>
      </c>
      <c r="AB216">
        <v>89.196815490722656</v>
      </c>
      <c r="AC216">
        <v>106.7549133300781</v>
      </c>
      <c r="AD216">
        <v>39.154071807861328</v>
      </c>
      <c r="AE216">
        <v>107.62551116943359</v>
      </c>
      <c r="AF216">
        <v>179.1010437011719</v>
      </c>
      <c r="AG216">
        <v>84.175605773925781</v>
      </c>
      <c r="AH216">
        <v>172.34686279296881</v>
      </c>
      <c r="AI216">
        <v>334.43936157226563</v>
      </c>
      <c r="AJ216">
        <v>203.1012878417969</v>
      </c>
      <c r="AK216">
        <v>153.38722229003909</v>
      </c>
      <c r="AL216">
        <v>260.53219604492188</v>
      </c>
      <c r="AM216">
        <v>65.816017150878906</v>
      </c>
      <c r="AN216">
        <v>20.620000839233398</v>
      </c>
      <c r="AO216">
        <v>52.336391448974609</v>
      </c>
      <c r="AP216">
        <v>104.6099472045898</v>
      </c>
      <c r="AQ216">
        <v>49.305118560791023</v>
      </c>
      <c r="AR216">
        <v>50.117336273193359</v>
      </c>
      <c r="AS216">
        <v>48.803630828857422</v>
      </c>
      <c r="AT216">
        <v>284.19039916992188</v>
      </c>
      <c r="AU216">
        <v>114.9309997558594</v>
      </c>
      <c r="AV216">
        <v>182.4285583496094</v>
      </c>
      <c r="AW216">
        <v>75.736152648925781</v>
      </c>
      <c r="AX216">
        <v>244.45060729980469</v>
      </c>
      <c r="AY216">
        <v>313.35986328125</v>
      </c>
      <c r="AZ216">
        <v>13.912979125976561</v>
      </c>
      <c r="BA216">
        <v>64.142120361328125</v>
      </c>
      <c r="BB216">
        <v>47.791938781738281</v>
      </c>
      <c r="BC216">
        <v>43.427200317382813</v>
      </c>
      <c r="BD216">
        <v>21.259784698486332</v>
      </c>
      <c r="BE216">
        <v>45.221546173095703</v>
      </c>
      <c r="BF216">
        <v>66.924224853515625</v>
      </c>
      <c r="BG216">
        <v>42.010578155517578</v>
      </c>
      <c r="BH216">
        <v>78.605918884277344</v>
      </c>
      <c r="BI216">
        <v>40.080001831054688</v>
      </c>
      <c r="BJ216">
        <v>103.34149169921881</v>
      </c>
      <c r="BK216">
        <v>55.632083892822273</v>
      </c>
      <c r="BL216">
        <v>59.947517395019531</v>
      </c>
      <c r="BM216">
        <v>34.032093048095703</v>
      </c>
      <c r="BN216">
        <v>30.874469757080082</v>
      </c>
      <c r="BO216">
        <v>438.29757690429688</v>
      </c>
      <c r="BP216">
        <v>85.745254516601563</v>
      </c>
      <c r="BQ216">
        <v>160.55964660644531</v>
      </c>
      <c r="BR216">
        <v>56.205204010009773</v>
      </c>
      <c r="BS216">
        <v>162.62684631347659</v>
      </c>
      <c r="BT216">
        <v>78.654029846191406</v>
      </c>
      <c r="BU216">
        <v>31.25278472900391</v>
      </c>
      <c r="BV216">
        <v>92.779998779296875</v>
      </c>
      <c r="BW216">
        <v>68.847419738769531</v>
      </c>
      <c r="BX216">
        <v>219.75599670410159</v>
      </c>
      <c r="BY216">
        <v>43.584083557128913</v>
      </c>
      <c r="BZ216">
        <v>82.71722412109375</v>
      </c>
      <c r="CA216">
        <v>63.846958160400391</v>
      </c>
      <c r="CB216">
        <v>512.17694091796875</v>
      </c>
      <c r="CC216">
        <v>42.848167419433587</v>
      </c>
      <c r="CD216">
        <v>87.723518371582031</v>
      </c>
      <c r="CE216">
        <v>30.87646484375</v>
      </c>
      <c r="CF216">
        <v>81.085243225097656</v>
      </c>
      <c r="CG216">
        <v>75.5</v>
      </c>
      <c r="CH216">
        <v>27.518133163452148</v>
      </c>
      <c r="CI216">
        <v>72.709785461425781</v>
      </c>
      <c r="CJ216">
        <v>79.682929992675781</v>
      </c>
      <c r="CK216">
        <v>115.5383682250977</v>
      </c>
      <c r="CL216">
        <v>105.3318252563477</v>
      </c>
      <c r="CM216">
        <v>86.808982849121094</v>
      </c>
      <c r="CN216">
        <v>89.836311340332031</v>
      </c>
      <c r="CO216">
        <v>80.719894409179688</v>
      </c>
      <c r="CP216">
        <v>90.947082519531236</v>
      </c>
      <c r="CQ216">
        <v>40.7254638671875</v>
      </c>
      <c r="CR216">
        <v>122.90478515625</v>
      </c>
      <c r="CS216">
        <v>203.20372009277341</v>
      </c>
      <c r="CT216">
        <v>75.201622009277344</v>
      </c>
      <c r="CU216">
        <v>36.394416809082031</v>
      </c>
      <c r="CV216">
        <v>67.95648193359375</v>
      </c>
      <c r="CW216">
        <v>140.84812927246091</v>
      </c>
      <c r="CX216">
        <v>177.43373107910159</v>
      </c>
      <c r="CY216">
        <v>61.062847137451172</v>
      </c>
      <c r="CZ216">
        <v>149.57368469238281</v>
      </c>
      <c r="DA216">
        <v>73.162666320800781</v>
      </c>
      <c r="DB216">
        <v>16332.5595703125</v>
      </c>
      <c r="DC216">
        <v>13.22999954223633</v>
      </c>
      <c r="DD216">
        <v>0.46998947652349721</v>
      </c>
      <c r="DE216">
        <v>0.78616906016686872</v>
      </c>
      <c r="DF216">
        <v>1.9405015916884427</v>
      </c>
      <c r="DG216">
        <v>1.6985260711761434</v>
      </c>
      <c r="DH216">
        <v>1.2955546592100171</v>
      </c>
      <c r="DI216">
        <v>8.8934107723439904E-2</v>
      </c>
      <c r="DJ216">
        <v>2.3594402133668373</v>
      </c>
      <c r="DK216">
        <v>2.7021188461560701</v>
      </c>
      <c r="DL216">
        <v>0.39654516167358267</v>
      </c>
      <c r="DM216">
        <v>2.472704490290778</v>
      </c>
      <c r="DN216">
        <v>0.13356052338193336</v>
      </c>
      <c r="DO216">
        <v>284.00623321533203</v>
      </c>
      <c r="DP216">
        <v>634.10401153564453</v>
      </c>
    </row>
    <row r="217" spans="1:120" x14ac:dyDescent="0.25">
      <c r="A217" s="1">
        <v>45418</v>
      </c>
      <c r="B217">
        <v>33.599872589111328</v>
      </c>
      <c r="C217">
        <v>46.5</v>
      </c>
      <c r="D217">
        <v>39.703556060791023</v>
      </c>
      <c r="E217">
        <v>31.1841926574707</v>
      </c>
      <c r="F217">
        <v>54.66558837890625</v>
      </c>
      <c r="G217">
        <v>15.739999771118161</v>
      </c>
      <c r="H217">
        <v>46.548137664794922</v>
      </c>
      <c r="I217">
        <v>28.70000076293945</v>
      </c>
      <c r="J217">
        <v>22.185581207275391</v>
      </c>
      <c r="K217">
        <v>383.17471313476563</v>
      </c>
      <c r="L217">
        <v>63.464935302734382</v>
      </c>
      <c r="M217">
        <v>32.824832916259773</v>
      </c>
      <c r="N217">
        <v>26.787971496582031</v>
      </c>
      <c r="O217">
        <v>33.813034057617188</v>
      </c>
      <c r="P217">
        <v>53.568042755126953</v>
      </c>
      <c r="Q217">
        <v>215.19999694824219</v>
      </c>
      <c r="R217">
        <v>115.6436767578125</v>
      </c>
      <c r="S217">
        <v>114.7218475341797</v>
      </c>
      <c r="T217">
        <v>132.77662658691409</v>
      </c>
      <c r="U217">
        <v>30.929546356201168</v>
      </c>
      <c r="V217">
        <v>89.763359069824219</v>
      </c>
      <c r="W217">
        <v>81.989997863769531</v>
      </c>
      <c r="X217">
        <v>51.673686981201172</v>
      </c>
      <c r="Y217">
        <v>55.203392028808587</v>
      </c>
      <c r="Z217">
        <v>58.690937042236328</v>
      </c>
      <c r="AA217">
        <v>113.2507629394531</v>
      </c>
      <c r="AB217">
        <v>88.799278259277344</v>
      </c>
      <c r="AC217">
        <v>106.40110015869141</v>
      </c>
      <c r="AD217">
        <v>39.054183959960938</v>
      </c>
      <c r="AE217">
        <v>108.5528030395508</v>
      </c>
      <c r="AF217">
        <v>178.54981994628909</v>
      </c>
      <c r="AG217">
        <v>84.225425720214844</v>
      </c>
      <c r="AH217">
        <v>171.95265197753909</v>
      </c>
      <c r="AI217">
        <v>334.60873413085938</v>
      </c>
      <c r="AJ217">
        <v>202.6454772949219</v>
      </c>
      <c r="AK217">
        <v>153.40693664550781</v>
      </c>
      <c r="AL217">
        <v>259.25091552734381</v>
      </c>
      <c r="AM217">
        <v>65.905303955078125</v>
      </c>
      <c r="AN217">
        <v>21</v>
      </c>
      <c r="AO217">
        <v>52.434375762939453</v>
      </c>
      <c r="AP217">
        <v>104.392707824707</v>
      </c>
      <c r="AQ217">
        <v>49.461582183837891</v>
      </c>
      <c r="AR217">
        <v>49.791194915771477</v>
      </c>
      <c r="AS217">
        <v>48.960178375244141</v>
      </c>
      <c r="AT217">
        <v>284.48934936523438</v>
      </c>
      <c r="AU217">
        <v>114.488883972168</v>
      </c>
      <c r="AV217">
        <v>182.53782653808591</v>
      </c>
      <c r="AW217">
        <v>75.864265441894531</v>
      </c>
      <c r="AX217">
        <v>244.2918701171875</v>
      </c>
      <c r="AY217">
        <v>312.68405151367188</v>
      </c>
      <c r="AZ217">
        <v>13.93267154693604</v>
      </c>
      <c r="BA217">
        <v>63.532196044921882</v>
      </c>
      <c r="BB217">
        <v>47.306591033935547</v>
      </c>
      <c r="BC217">
        <v>43.389537811279297</v>
      </c>
      <c r="BD217">
        <v>21.749416351318359</v>
      </c>
      <c r="BE217">
        <v>45.481327056884773</v>
      </c>
      <c r="BF217">
        <v>66.605354309082031</v>
      </c>
      <c r="BG217">
        <v>41.821971893310547</v>
      </c>
      <c r="BH217">
        <v>78.268478393554688</v>
      </c>
      <c r="BI217">
        <v>40.279998779296882</v>
      </c>
      <c r="BJ217">
        <v>103.6598358154297</v>
      </c>
      <c r="BK217">
        <v>55.911697387695313</v>
      </c>
      <c r="BL217">
        <v>59.91064453125</v>
      </c>
      <c r="BM217">
        <v>33.953628540039063</v>
      </c>
      <c r="BN217">
        <v>30.64116287231445</v>
      </c>
      <c r="BO217">
        <v>438.2279052734375</v>
      </c>
      <c r="BP217">
        <v>85.685630798339844</v>
      </c>
      <c r="BQ217">
        <v>160.0438232421875</v>
      </c>
      <c r="BR217">
        <v>56.135581970214837</v>
      </c>
      <c r="BS217">
        <v>162.1720886230469</v>
      </c>
      <c r="BT217">
        <v>78.64434814453125</v>
      </c>
      <c r="BU217">
        <v>31.09647178649902</v>
      </c>
      <c r="BV217">
        <v>93.120002746582045</v>
      </c>
      <c r="BW217">
        <v>68.654243469238281</v>
      </c>
      <c r="BX217">
        <v>221.68743896484381</v>
      </c>
      <c r="BY217">
        <v>44.2225341796875</v>
      </c>
      <c r="BZ217">
        <v>83.393768310546875</v>
      </c>
      <c r="CA217">
        <v>63.354393005371087</v>
      </c>
      <c r="CB217">
        <v>511.61245727539063</v>
      </c>
      <c r="CC217">
        <v>43.0372314453125</v>
      </c>
      <c r="CD217">
        <v>87.191795349121094</v>
      </c>
      <c r="CE217">
        <v>30.85700798034668</v>
      </c>
      <c r="CF217">
        <v>80.571792602539063</v>
      </c>
      <c r="CG217">
        <v>75.660003662109375</v>
      </c>
      <c r="CH217">
        <v>27.441587448120121</v>
      </c>
      <c r="CI217">
        <v>72.585182189941406</v>
      </c>
      <c r="CJ217">
        <v>78.93597412109375</v>
      </c>
      <c r="CK217">
        <v>115.17673492431641</v>
      </c>
      <c r="CL217">
        <v>106.4173202514648</v>
      </c>
      <c r="CM217">
        <v>86.099235534667969</v>
      </c>
      <c r="CN217">
        <v>88.781623840332031</v>
      </c>
      <c r="CO217">
        <v>80.630630493164063</v>
      </c>
      <c r="CP217">
        <v>91.034904479980483</v>
      </c>
      <c r="CQ217">
        <v>40.587112426757813</v>
      </c>
      <c r="CR217">
        <v>122.568733215332</v>
      </c>
      <c r="CS217">
        <v>203.87025451660159</v>
      </c>
      <c r="CT217">
        <v>74.388359069824219</v>
      </c>
      <c r="CU217">
        <v>36.015106201171882</v>
      </c>
      <c r="CV217">
        <v>67.194244384765625</v>
      </c>
      <c r="CW217">
        <v>139.69224548339841</v>
      </c>
      <c r="CX217">
        <v>178.71586608886719</v>
      </c>
      <c r="CY217">
        <v>60.804027557373047</v>
      </c>
      <c r="CZ217">
        <v>149.30865478515619</v>
      </c>
      <c r="DA217">
        <v>73.281051635742188</v>
      </c>
      <c r="DB217">
        <v>16349.25</v>
      </c>
      <c r="DC217">
        <v>13.489999771118161</v>
      </c>
      <c r="DD217">
        <v>0.47171946600422965</v>
      </c>
      <c r="DE217">
        <v>0.78409430501366095</v>
      </c>
      <c r="DF217">
        <v>1.9459352925511544</v>
      </c>
      <c r="DG217">
        <v>1.6899556251906644</v>
      </c>
      <c r="DH217">
        <v>1.31630601059467</v>
      </c>
      <c r="DI217">
        <v>9.0889108227812349E-2</v>
      </c>
      <c r="DJ217">
        <v>2.4024708747926073</v>
      </c>
      <c r="DK217">
        <v>2.7406204017115083</v>
      </c>
      <c r="DL217">
        <v>0.39609175737064189</v>
      </c>
      <c r="DM217">
        <v>2.4848643771773786</v>
      </c>
      <c r="DN217">
        <v>0.13336431770415916</v>
      </c>
      <c r="DO217">
        <v>281.27484893798828</v>
      </c>
      <c r="DP217">
        <v>634.52359008789063</v>
      </c>
    </row>
    <row r="218" spans="1:120" x14ac:dyDescent="0.25">
      <c r="A218" s="1">
        <v>45415</v>
      </c>
      <c r="B218">
        <v>33.090629577636719</v>
      </c>
      <c r="C218">
        <v>45.470001220703118</v>
      </c>
      <c r="D218">
        <v>39.645210266113281</v>
      </c>
      <c r="E218">
        <v>30.380966186523441</v>
      </c>
      <c r="F218">
        <v>53.937511444091797</v>
      </c>
      <c r="G218">
        <v>15.85999965667725</v>
      </c>
      <c r="H218">
        <v>45.850162506103523</v>
      </c>
      <c r="I218">
        <v>28.370000839233398</v>
      </c>
      <c r="J218">
        <v>21.93875885009766</v>
      </c>
      <c r="K218">
        <v>381.51751708984381</v>
      </c>
      <c r="L218">
        <v>62.897392272949219</v>
      </c>
      <c r="M218">
        <v>32.404766082763672</v>
      </c>
      <c r="N218">
        <v>26.35873985290527</v>
      </c>
      <c r="O218">
        <v>33.051967620849609</v>
      </c>
      <c r="P218">
        <v>53.209957122802727</v>
      </c>
      <c r="Q218">
        <v>212.96000671386719</v>
      </c>
      <c r="R218">
        <v>113.8313369750977</v>
      </c>
      <c r="S218">
        <v>113.264778137207</v>
      </c>
      <c r="T218">
        <v>132.71673583984381</v>
      </c>
      <c r="U218">
        <v>30.578737258911129</v>
      </c>
      <c r="V218">
        <v>89.685760498046875</v>
      </c>
      <c r="W218">
        <v>80.870002746582031</v>
      </c>
      <c r="X218">
        <v>51.395282745361328</v>
      </c>
      <c r="Y218">
        <v>55.263149261474609</v>
      </c>
      <c r="Z218">
        <v>57.909317016601563</v>
      </c>
      <c r="AA218">
        <v>112.0297317504883</v>
      </c>
      <c r="AB218">
        <v>87.348274230957031</v>
      </c>
      <c r="AC218">
        <v>105.2904968261719</v>
      </c>
      <c r="AD218">
        <v>38.474868774414063</v>
      </c>
      <c r="AE218">
        <v>107.0571746826172</v>
      </c>
      <c r="AF218">
        <v>177.48680114746091</v>
      </c>
      <c r="AG218">
        <v>83.069610595703125</v>
      </c>
      <c r="AH218">
        <v>170.6221008300781</v>
      </c>
      <c r="AI218">
        <v>330.28466796875</v>
      </c>
      <c r="AJ218">
        <v>200.05928039550781</v>
      </c>
      <c r="AK218">
        <v>151.9877014160156</v>
      </c>
      <c r="AL218">
        <v>255.13877868652341</v>
      </c>
      <c r="AM218">
        <v>65.310127258300781</v>
      </c>
      <c r="AN218">
        <v>20.45999908447266</v>
      </c>
      <c r="AO218">
        <v>51.905235290527337</v>
      </c>
      <c r="AP218">
        <v>102.4474411010742</v>
      </c>
      <c r="AQ218">
        <v>49.217109680175781</v>
      </c>
      <c r="AR218">
        <v>48.901714324951172</v>
      </c>
      <c r="AS218">
        <v>48.578594207763672</v>
      </c>
      <c r="AT218">
        <v>280.56329345703119</v>
      </c>
      <c r="AU218">
        <v>113.761848449707</v>
      </c>
      <c r="AV218">
        <v>178.9021911621094</v>
      </c>
      <c r="AW218">
        <v>75.489776611328125</v>
      </c>
      <c r="AX218">
        <v>241.79203796386719</v>
      </c>
      <c r="AY218">
        <v>308.21768188476563</v>
      </c>
      <c r="AZ218">
        <v>13.824361801147459</v>
      </c>
      <c r="BA218">
        <v>64.052131652832031</v>
      </c>
      <c r="BB218">
        <v>47.395736694335938</v>
      </c>
      <c r="BC218">
        <v>42.828456878662109</v>
      </c>
      <c r="BD218">
        <v>21.289163589477539</v>
      </c>
      <c r="BE218">
        <v>44.801902770996087</v>
      </c>
      <c r="BF218">
        <v>65.917778015136719</v>
      </c>
      <c r="BG218">
        <v>41.613502502441413</v>
      </c>
      <c r="BH218">
        <v>78.6158447265625</v>
      </c>
      <c r="BI218">
        <v>39.680000305175781</v>
      </c>
      <c r="BJ218">
        <v>102.39642333984381</v>
      </c>
      <c r="BK218">
        <v>54.703384399414063</v>
      </c>
      <c r="BL218">
        <v>58.942710876464837</v>
      </c>
      <c r="BM218">
        <v>33.502483367919922</v>
      </c>
      <c r="BN218">
        <v>30.34952545166016</v>
      </c>
      <c r="BO218">
        <v>433.47982788085938</v>
      </c>
      <c r="BP218">
        <v>85.119300842285156</v>
      </c>
      <c r="BQ218">
        <v>157.9111022949219</v>
      </c>
      <c r="BR218">
        <v>55.538818359375</v>
      </c>
      <c r="BS218">
        <v>160.93634033203119</v>
      </c>
      <c r="BT218">
        <v>78.654029846191406</v>
      </c>
      <c r="BU218">
        <v>30.24652099609375</v>
      </c>
      <c r="BV218">
        <v>91.75</v>
      </c>
      <c r="BW218">
        <v>68.596290588378906</v>
      </c>
      <c r="BX218">
        <v>216.76922607421881</v>
      </c>
      <c r="BY218">
        <v>43.494300842285163</v>
      </c>
      <c r="BZ218">
        <v>82.249610900878906</v>
      </c>
      <c r="CA218">
        <v>63.088420867919922</v>
      </c>
      <c r="CB218">
        <v>506.38308715820313</v>
      </c>
      <c r="CC218">
        <v>42.698902130126953</v>
      </c>
      <c r="CD218">
        <v>86.853431701660156</v>
      </c>
      <c r="CE218">
        <v>29.9912223815918</v>
      </c>
      <c r="CF218">
        <v>80.087966918945313</v>
      </c>
      <c r="CG218">
        <v>75.129997253417969</v>
      </c>
      <c r="CH218">
        <v>27.412881851196289</v>
      </c>
      <c r="CI218">
        <v>72.249679565429688</v>
      </c>
      <c r="CJ218">
        <v>78.868064880371094</v>
      </c>
      <c r="CK218">
        <v>114.48277282714839</v>
      </c>
      <c r="CL218">
        <v>104.7841110229492</v>
      </c>
      <c r="CM218">
        <v>85.95928955078125</v>
      </c>
      <c r="CN218">
        <v>88.249336242675781</v>
      </c>
      <c r="CO218">
        <v>79.549606323242188</v>
      </c>
      <c r="CP218">
        <v>90.322624206542955</v>
      </c>
      <c r="CQ218">
        <v>40.073223114013672</v>
      </c>
      <c r="CR218">
        <v>121.343147277832</v>
      </c>
      <c r="CS218">
        <v>201.50257873535159</v>
      </c>
      <c r="CT218">
        <v>74.349166870117188</v>
      </c>
      <c r="CU218">
        <v>36.005382537841797</v>
      </c>
      <c r="CV218">
        <v>66.852210998535156</v>
      </c>
      <c r="CW218">
        <v>139.12913513183591</v>
      </c>
      <c r="CX218">
        <v>176.82743835449219</v>
      </c>
      <c r="CY218">
        <v>60.565109252929688</v>
      </c>
      <c r="CZ218">
        <v>147.47296142578119</v>
      </c>
      <c r="DA218">
        <v>72.4326171875</v>
      </c>
      <c r="DB218">
        <v>16156.330078125</v>
      </c>
      <c r="DC218">
        <v>13.489999771118161</v>
      </c>
      <c r="DD218">
        <v>0.46803260895263199</v>
      </c>
      <c r="DE218">
        <v>0.77968832796545828</v>
      </c>
      <c r="DF218">
        <v>1.9357672093000382</v>
      </c>
      <c r="DG218">
        <v>1.6786804215702045</v>
      </c>
      <c r="DH218">
        <v>1.303719601304878</v>
      </c>
      <c r="DI218">
        <v>8.9793680661568925E-2</v>
      </c>
      <c r="DJ218">
        <v>2.378337859029374</v>
      </c>
      <c r="DK218">
        <v>2.7102197269723622</v>
      </c>
      <c r="DL218">
        <v>0.39507496492078875</v>
      </c>
      <c r="DM218">
        <v>2.4662336036238499</v>
      </c>
      <c r="DN218">
        <v>0.13321750537579244</v>
      </c>
      <c r="DO218">
        <v>280.33051300048828</v>
      </c>
      <c r="DP218">
        <v>627.99572372436523</v>
      </c>
    </row>
    <row r="219" spans="1:120" x14ac:dyDescent="0.25">
      <c r="A219" s="1">
        <v>45414</v>
      </c>
      <c r="B219">
        <v>32.661270141601563</v>
      </c>
      <c r="C219">
        <v>44.930000305175781</v>
      </c>
      <c r="D219">
        <v>38.896453857421882</v>
      </c>
      <c r="E219">
        <v>29.766729354858398</v>
      </c>
      <c r="F219">
        <v>54.266643524169922</v>
      </c>
      <c r="G219">
        <v>15.430000305175779</v>
      </c>
      <c r="H219">
        <v>44.926082611083977</v>
      </c>
      <c r="I219">
        <v>28</v>
      </c>
      <c r="J219">
        <v>21.9102783203125</v>
      </c>
      <c r="K219">
        <v>377.03915405273438</v>
      </c>
      <c r="L219">
        <v>61.344127655029297</v>
      </c>
      <c r="M219">
        <v>32.29925537109375</v>
      </c>
      <c r="N219">
        <v>26.114858627319339</v>
      </c>
      <c r="O219">
        <v>33.190345764160163</v>
      </c>
      <c r="P219">
        <v>52.900260925292969</v>
      </c>
      <c r="Q219">
        <v>213.1300048828125</v>
      </c>
      <c r="R219">
        <v>111.9496612548828</v>
      </c>
      <c r="S219">
        <v>112.1645431518555</v>
      </c>
      <c r="T219">
        <v>130.41094970703119</v>
      </c>
      <c r="U219">
        <v>30.237676620483398</v>
      </c>
      <c r="V219">
        <v>89.191055297851563</v>
      </c>
      <c r="W219">
        <v>79.910003662109375</v>
      </c>
      <c r="X219">
        <v>51.355514526367188</v>
      </c>
      <c r="Y219">
        <v>54.934497833251953</v>
      </c>
      <c r="Z219">
        <v>57.305782318115227</v>
      </c>
      <c r="AA219">
        <v>110.9662551879883</v>
      </c>
      <c r="AB219">
        <v>86.463768005371094</v>
      </c>
      <c r="AC219">
        <v>104.5042343139648</v>
      </c>
      <c r="AD219">
        <v>38.015407562255859</v>
      </c>
      <c r="AE219">
        <v>105.2624130249023</v>
      </c>
      <c r="AF219">
        <v>176.5418701171875</v>
      </c>
      <c r="AG219">
        <v>81.555076599121094</v>
      </c>
      <c r="AH219">
        <v>169.6168518066406</v>
      </c>
      <c r="AI219">
        <v>324.44613647460938</v>
      </c>
      <c r="AJ219">
        <v>198.09733581542969</v>
      </c>
      <c r="AK219">
        <v>150.67686462402341</v>
      </c>
      <c r="AL219">
        <v>252.62583923339841</v>
      </c>
      <c r="AM219">
        <v>64.903427124023438</v>
      </c>
      <c r="AN219">
        <v>20.45999908447266</v>
      </c>
      <c r="AO219">
        <v>51.474079132080078</v>
      </c>
      <c r="AP219">
        <v>102.40793609619141</v>
      </c>
      <c r="AQ219">
        <v>48.542366027832031</v>
      </c>
      <c r="AR219">
        <v>48.713932037353523</v>
      </c>
      <c r="AS219">
        <v>47.962184906005859</v>
      </c>
      <c r="AT219">
        <v>275.09274291992188</v>
      </c>
      <c r="AU219">
        <v>113.2018203735352</v>
      </c>
      <c r="AV219">
        <v>176.03141784667969</v>
      </c>
      <c r="AW219">
        <v>74.366302490234375</v>
      </c>
      <c r="AX219">
        <v>238.31007385253909</v>
      </c>
      <c r="AY219">
        <v>305.45559692382813</v>
      </c>
      <c r="AZ219">
        <v>13.588047027587891</v>
      </c>
      <c r="BA219">
        <v>63.552192687988281</v>
      </c>
      <c r="BB219">
        <v>47.177822113037109</v>
      </c>
      <c r="BC219">
        <v>42.045871734619141</v>
      </c>
      <c r="BD219">
        <v>20.750570297241211</v>
      </c>
      <c r="BE219">
        <v>44.711978912353523</v>
      </c>
      <c r="BF219">
        <v>65.200302124023438</v>
      </c>
      <c r="BG219">
        <v>41.027820587158203</v>
      </c>
      <c r="BH219">
        <v>78.050125122070313</v>
      </c>
      <c r="BI219">
        <v>39.049999237060547</v>
      </c>
      <c r="BJ219">
        <v>101.7696914672852</v>
      </c>
      <c r="BK219">
        <v>53.525039672851563</v>
      </c>
      <c r="BL219">
        <v>58.444915771484382</v>
      </c>
      <c r="BM219">
        <v>33.267105102539063</v>
      </c>
      <c r="BN219">
        <v>30.077333450317379</v>
      </c>
      <c r="BO219">
        <v>424.939208984375</v>
      </c>
      <c r="BP219">
        <v>84.095924377441406</v>
      </c>
      <c r="BQ219">
        <v>156.10569763183591</v>
      </c>
      <c r="BR219">
        <v>55.031574249267578</v>
      </c>
      <c r="BS219">
        <v>159.7994384765625</v>
      </c>
      <c r="BT219">
        <v>78.528244018554688</v>
      </c>
      <c r="BU219">
        <v>30.256290435791019</v>
      </c>
      <c r="BV219">
        <v>91.410003662109375</v>
      </c>
      <c r="BW219">
        <v>67.804275512695313</v>
      </c>
      <c r="BX219">
        <v>211.0943908691406</v>
      </c>
      <c r="BY219">
        <v>43.115226745605469</v>
      </c>
      <c r="BZ219">
        <v>81.463630676269531</v>
      </c>
      <c r="CA219">
        <v>62.832275390625</v>
      </c>
      <c r="CB219">
        <v>500.18313598632813</v>
      </c>
      <c r="CC219">
        <v>41.285888671875</v>
      </c>
      <c r="CD219">
        <v>85.983352661132813</v>
      </c>
      <c r="CE219">
        <v>29.718839645385739</v>
      </c>
      <c r="CF219">
        <v>79.623886108398438</v>
      </c>
      <c r="CG219">
        <v>75.930000305175781</v>
      </c>
      <c r="CH219">
        <v>27.48942756652832</v>
      </c>
      <c r="CI219">
        <v>71.6265869140625</v>
      </c>
      <c r="CJ219">
        <v>78.344215393066406</v>
      </c>
      <c r="CK219">
        <v>113.8376922607422</v>
      </c>
      <c r="CL219">
        <v>103.1011123657227</v>
      </c>
      <c r="CM219">
        <v>84.829696655273438</v>
      </c>
      <c r="CN219">
        <v>87.362213134765625</v>
      </c>
      <c r="CO219">
        <v>78.716522216796875</v>
      </c>
      <c r="CP219">
        <v>90.312858581542955</v>
      </c>
      <c r="CQ219">
        <v>39.984283447265618</v>
      </c>
      <c r="CR219">
        <v>120.5030212402344</v>
      </c>
      <c r="CS219">
        <v>196.04096984863281</v>
      </c>
      <c r="CT219">
        <v>74.123809814453125</v>
      </c>
      <c r="CU219">
        <v>35.72332763671875</v>
      </c>
      <c r="CV219">
        <v>66.324508666992188</v>
      </c>
      <c r="CW219">
        <v>138.78337097167969</v>
      </c>
      <c r="CX219">
        <v>175.64466857910159</v>
      </c>
      <c r="CY219">
        <v>59.828449249267578</v>
      </c>
      <c r="CZ219">
        <v>146.3244323730469</v>
      </c>
      <c r="DA219">
        <v>71.515121459960938</v>
      </c>
      <c r="DB219">
        <v>15840.9599609375</v>
      </c>
      <c r="DC219">
        <v>14.680000305175779</v>
      </c>
      <c r="DD219">
        <v>0.46195883472280708</v>
      </c>
      <c r="DE219">
        <v>0.77918974429561982</v>
      </c>
      <c r="DF219">
        <v>1.9128178186237692</v>
      </c>
      <c r="DG219">
        <v>1.6766066898442789</v>
      </c>
      <c r="DH219">
        <v>1.2965252359526114</v>
      </c>
      <c r="DI219">
        <v>8.9827099461433829E-2</v>
      </c>
      <c r="DJ219">
        <v>2.3696119913260758</v>
      </c>
      <c r="DK219">
        <v>2.644777303532603</v>
      </c>
      <c r="DL219">
        <v>0.3960496097590232</v>
      </c>
      <c r="DM219">
        <v>2.4301088269799078</v>
      </c>
      <c r="DN219">
        <v>0.13137521399389793</v>
      </c>
      <c r="DO219">
        <v>279.231689453125</v>
      </c>
      <c r="DP219">
        <v>619.53515625</v>
      </c>
    </row>
    <row r="220" spans="1:120" x14ac:dyDescent="0.25">
      <c r="A220" s="1">
        <v>45413</v>
      </c>
      <c r="B220">
        <v>31.922372817993161</v>
      </c>
      <c r="C220">
        <v>43.819999694824219</v>
      </c>
      <c r="D220">
        <v>38.5172119140625</v>
      </c>
      <c r="E220">
        <v>28.840654373168949</v>
      </c>
      <c r="F220">
        <v>53.827800750732422</v>
      </c>
      <c r="G220">
        <v>15.439999580383301</v>
      </c>
      <c r="H220">
        <v>44.798282623291023</v>
      </c>
      <c r="I220">
        <v>28.379999160766602</v>
      </c>
      <c r="J220">
        <v>21.834333419799801</v>
      </c>
      <c r="K220">
        <v>373.74447631835938</v>
      </c>
      <c r="L220">
        <v>59.701244354248047</v>
      </c>
      <c r="M220">
        <v>31.978727340698239</v>
      </c>
      <c r="N220">
        <v>25.929508209228519</v>
      </c>
      <c r="O220">
        <v>32.933361053466797</v>
      </c>
      <c r="P220">
        <v>52.232475280761719</v>
      </c>
      <c r="Q220">
        <v>213.78999328613281</v>
      </c>
      <c r="R220">
        <v>110.26605224609381</v>
      </c>
      <c r="S220">
        <v>111.08412933349609</v>
      </c>
      <c r="T220">
        <v>129.2530822753906</v>
      </c>
      <c r="U220">
        <v>29.01959228515625</v>
      </c>
      <c r="V220">
        <v>88.773956298828125</v>
      </c>
      <c r="W220">
        <v>79.069999694824219</v>
      </c>
      <c r="X220">
        <v>51.146705627441413</v>
      </c>
      <c r="Y220">
        <v>54.795066833496087</v>
      </c>
      <c r="Z220">
        <v>56.553844451904297</v>
      </c>
      <c r="AA220">
        <v>109.5778121948242</v>
      </c>
      <c r="AB220">
        <v>85.300979614257813</v>
      </c>
      <c r="AC220">
        <v>102.941535949707</v>
      </c>
      <c r="AD220">
        <v>37.166400909423828</v>
      </c>
      <c r="AE220">
        <v>103.76678466796881</v>
      </c>
      <c r="AF220">
        <v>175.5575866699219</v>
      </c>
      <c r="AG220">
        <v>80.518829345703125</v>
      </c>
      <c r="AH220">
        <v>168.75938415527341</v>
      </c>
      <c r="AI220">
        <v>320.49069213867188</v>
      </c>
      <c r="AJ220">
        <v>194.5202331542969</v>
      </c>
      <c r="AK220">
        <v>147.66096496582031</v>
      </c>
      <c r="AL220">
        <v>247.89793395996091</v>
      </c>
      <c r="AM220">
        <v>63.772602081298828</v>
      </c>
      <c r="AN220">
        <v>20.079999923706051</v>
      </c>
      <c r="AO220">
        <v>51.180107116699219</v>
      </c>
      <c r="AP220">
        <v>102.40793609619141</v>
      </c>
      <c r="AQ220">
        <v>47.779617309570313</v>
      </c>
      <c r="AR220">
        <v>48.575572967529297</v>
      </c>
      <c r="AS220">
        <v>47.189235687255859</v>
      </c>
      <c r="AT220">
        <v>271.79446411132813</v>
      </c>
      <c r="AU220">
        <v>112.63198089599609</v>
      </c>
      <c r="AV220">
        <v>174.12416076660159</v>
      </c>
      <c r="AW220">
        <v>73.439926147460938</v>
      </c>
      <c r="AX220">
        <v>235.5820617675781</v>
      </c>
      <c r="AY220">
        <v>302.09603881835938</v>
      </c>
      <c r="AZ220">
        <v>13.32219409942627</v>
      </c>
      <c r="BA220">
        <v>62.852279663085938</v>
      </c>
      <c r="BB220">
        <v>46.989627838134773</v>
      </c>
      <c r="BC220">
        <v>40.932395935058587</v>
      </c>
      <c r="BD220">
        <v>20.006330490112301</v>
      </c>
      <c r="BE220">
        <v>44.422225952148438</v>
      </c>
      <c r="BF220">
        <v>64.393142700195313</v>
      </c>
      <c r="BG220">
        <v>40.541404724121087</v>
      </c>
      <c r="BH220">
        <v>77.970718383789063</v>
      </c>
      <c r="BI220">
        <v>38.419998168945313</v>
      </c>
      <c r="BJ220">
        <v>100.64553070068359</v>
      </c>
      <c r="BK220">
        <v>51.997177124023438</v>
      </c>
      <c r="BL220">
        <v>58.223670959472663</v>
      </c>
      <c r="BM220">
        <v>33.012107849121087</v>
      </c>
      <c r="BN220">
        <v>29.5037841796875</v>
      </c>
      <c r="BO220">
        <v>419.58389282226563</v>
      </c>
      <c r="BP220">
        <v>83.330879211425781</v>
      </c>
      <c r="BQ220">
        <v>154.93519592285159</v>
      </c>
      <c r="BR220">
        <v>54.076747894287109</v>
      </c>
      <c r="BS220">
        <v>158.8207092285156</v>
      </c>
      <c r="BT220">
        <v>78.412147521972656</v>
      </c>
      <c r="BU220">
        <v>30.178134918212891</v>
      </c>
      <c r="BV220">
        <v>90.860000610351563</v>
      </c>
      <c r="BW220">
        <v>66.973625183105469</v>
      </c>
      <c r="BX220">
        <v>206.9328308105469</v>
      </c>
      <c r="BY220">
        <v>41.469223022460938</v>
      </c>
      <c r="BZ220">
        <v>80.647796630859375</v>
      </c>
      <c r="CA220">
        <v>62.78302001953125</v>
      </c>
      <c r="CB220">
        <v>495.54806518554688</v>
      </c>
      <c r="CC220">
        <v>40.101741790771477</v>
      </c>
      <c r="CD220">
        <v>85.615974426269531</v>
      </c>
      <c r="CE220">
        <v>28.8627815246582</v>
      </c>
      <c r="CF220">
        <v>79.327659606933594</v>
      </c>
      <c r="CG220">
        <v>75.930000305175781</v>
      </c>
      <c r="CH220">
        <v>27.699930191040039</v>
      </c>
      <c r="CI220">
        <v>71.118515014648438</v>
      </c>
      <c r="CJ220">
        <v>77.257713317871094</v>
      </c>
      <c r="CK220">
        <v>113.36854553222661</v>
      </c>
      <c r="CL220">
        <v>101.7666702270508</v>
      </c>
      <c r="CM220">
        <v>83.880043029785156</v>
      </c>
      <c r="CN220">
        <v>87.815628051757813</v>
      </c>
      <c r="CO220">
        <v>77.933029174804688</v>
      </c>
      <c r="CP220">
        <v>89.795738220214844</v>
      </c>
      <c r="CQ220">
        <v>39.885459899902337</v>
      </c>
      <c r="CR220">
        <v>119.8111572265625</v>
      </c>
      <c r="CS220">
        <v>193.25544738769531</v>
      </c>
      <c r="CT220">
        <v>73.506523132324219</v>
      </c>
      <c r="CU220">
        <v>35.217582702636719</v>
      </c>
      <c r="CV220">
        <v>65.972709655761719</v>
      </c>
      <c r="CW220">
        <v>138.8821716308594</v>
      </c>
      <c r="CX220">
        <v>173.45805358886719</v>
      </c>
      <c r="CY220">
        <v>59.022109985351563</v>
      </c>
      <c r="CZ220">
        <v>145.35260009765619</v>
      </c>
      <c r="DA220">
        <v>70.321395874023438</v>
      </c>
      <c r="DB220">
        <v>15605.48046875</v>
      </c>
      <c r="DC220">
        <v>15.39000034332275</v>
      </c>
      <c r="DD220">
        <v>0.45864625319264729</v>
      </c>
      <c r="DE220">
        <v>0.77845120198783191</v>
      </c>
      <c r="DF220">
        <v>1.8990984930579764</v>
      </c>
      <c r="DG220">
        <v>1.6788318701380751</v>
      </c>
      <c r="DH220">
        <v>1.2845479017379309</v>
      </c>
      <c r="DI220">
        <v>8.8427344940630134E-2</v>
      </c>
      <c r="DJ220">
        <v>2.35976408891784</v>
      </c>
      <c r="DK220">
        <v>2.6290924825787596</v>
      </c>
      <c r="DL220">
        <v>0.39253555168551241</v>
      </c>
      <c r="DM220">
        <v>2.4131198079726754</v>
      </c>
      <c r="DN220">
        <v>0.13274708850747427</v>
      </c>
      <c r="DO220">
        <v>278.36140441894531</v>
      </c>
      <c r="DP220">
        <v>614.22574615478516</v>
      </c>
    </row>
    <row r="221" spans="1:120" x14ac:dyDescent="0.25">
      <c r="A221" s="1">
        <v>45412</v>
      </c>
      <c r="B221">
        <v>32.042194366455078</v>
      </c>
      <c r="C221">
        <v>43.459999084472663</v>
      </c>
      <c r="D221">
        <v>38.419971466064453</v>
      </c>
      <c r="E221">
        <v>29.171396255493161</v>
      </c>
      <c r="F221">
        <v>53.827800750732422</v>
      </c>
      <c r="G221">
        <v>14.760000228881839</v>
      </c>
      <c r="H221">
        <v>44.994895935058587</v>
      </c>
      <c r="I221">
        <v>28.309999465942379</v>
      </c>
      <c r="J221">
        <v>22.157100677490231</v>
      </c>
      <c r="K221">
        <v>372.99484252929688</v>
      </c>
      <c r="L221">
        <v>59.870513916015618</v>
      </c>
      <c r="M221">
        <v>32.050399780273438</v>
      </c>
      <c r="N221">
        <v>26.475803375244141</v>
      </c>
      <c r="O221">
        <v>32.745567321777337</v>
      </c>
      <c r="P221">
        <v>51.96148681640625</v>
      </c>
      <c r="Q221">
        <v>211.8699951171875</v>
      </c>
      <c r="R221">
        <v>111.4247741699219</v>
      </c>
      <c r="S221">
        <v>110.3902893066406</v>
      </c>
      <c r="T221">
        <v>126.6877822875977</v>
      </c>
      <c r="U221">
        <v>28.8724479675293</v>
      </c>
      <c r="V221">
        <v>88.423805236816406</v>
      </c>
      <c r="W221">
        <v>78.930000305175781</v>
      </c>
      <c r="X221">
        <v>51.544429779052727</v>
      </c>
      <c r="Y221">
        <v>54.785110473632813</v>
      </c>
      <c r="Z221">
        <v>56.524162292480469</v>
      </c>
      <c r="AA221">
        <v>109.3611755371094</v>
      </c>
      <c r="AB221">
        <v>85.3109130859375</v>
      </c>
      <c r="AC221">
        <v>102.597541809082</v>
      </c>
      <c r="AD221">
        <v>37.126445770263672</v>
      </c>
      <c r="AE221">
        <v>103.54742431640619</v>
      </c>
      <c r="AF221">
        <v>175.9808349609375</v>
      </c>
      <c r="AG221">
        <v>80.947280883789063</v>
      </c>
      <c r="AH221">
        <v>169.02549743652341</v>
      </c>
      <c r="AI221">
        <v>321.65640258789063</v>
      </c>
      <c r="AJ221">
        <v>194.1139831542969</v>
      </c>
      <c r="AK221">
        <v>146.89219665527341</v>
      </c>
      <c r="AL221">
        <v>248.63294982910159</v>
      </c>
      <c r="AM221">
        <v>63.792438507080078</v>
      </c>
      <c r="AN221">
        <v>20.10000038146973</v>
      </c>
      <c r="AO221">
        <v>50.846939086914063</v>
      </c>
      <c r="AP221">
        <v>101.3316268920898</v>
      </c>
      <c r="AQ221">
        <v>46.606151580810547</v>
      </c>
      <c r="AR221">
        <v>48.012233734130859</v>
      </c>
      <c r="AS221">
        <v>46.005344390869141</v>
      </c>
      <c r="AT221">
        <v>272.5816650390625</v>
      </c>
      <c r="AU221">
        <v>113.0740966796875</v>
      </c>
      <c r="AV221">
        <v>175.93206787109381</v>
      </c>
      <c r="AW221">
        <v>74.395858764648438</v>
      </c>
      <c r="AX221">
        <v>236.5343933105469</v>
      </c>
      <c r="AY221">
        <v>306.5623779296875</v>
      </c>
      <c r="AZ221">
        <v>13.243423461914061</v>
      </c>
      <c r="BA221">
        <v>60.862522125244141</v>
      </c>
      <c r="BB221">
        <v>47.128303527832031</v>
      </c>
      <c r="BC221">
        <v>41.094947814941413</v>
      </c>
      <c r="BD221">
        <v>19.957366943359379</v>
      </c>
      <c r="BE221">
        <v>44.182430267333977</v>
      </c>
      <c r="BF221">
        <v>63.984580993652337</v>
      </c>
      <c r="BG221">
        <v>40.303153991699219</v>
      </c>
      <c r="BH221">
        <v>76.670547485351563</v>
      </c>
      <c r="BI221">
        <v>38.099998474121087</v>
      </c>
      <c r="BJ221">
        <v>100.7052307128906</v>
      </c>
      <c r="BK221">
        <v>53.774684906005859</v>
      </c>
      <c r="BL221">
        <v>58.325077056884773</v>
      </c>
      <c r="BM221">
        <v>33.777095794677727</v>
      </c>
      <c r="BN221">
        <v>29.912075042724609</v>
      </c>
      <c r="BO221">
        <v>422.63983154296881</v>
      </c>
      <c r="BP221">
        <v>83.817726135253906</v>
      </c>
      <c r="BQ221">
        <v>155.6990051269531</v>
      </c>
      <c r="BR221">
        <v>54.156318664550781</v>
      </c>
      <c r="BS221">
        <v>159.36442565917969</v>
      </c>
      <c r="BT221">
        <v>78.255416870117188</v>
      </c>
      <c r="BU221">
        <v>29.875278472900391</v>
      </c>
      <c r="BV221">
        <v>90.59999847412108</v>
      </c>
      <c r="BW221">
        <v>66.490684509277344</v>
      </c>
      <c r="BX221">
        <v>213.1452941894531</v>
      </c>
      <c r="BY221">
        <v>40.371891021728523</v>
      </c>
      <c r="BZ221">
        <v>81.563125610351563</v>
      </c>
      <c r="CA221">
        <v>62.753471374511719</v>
      </c>
      <c r="CB221">
        <v>497.16244506835938</v>
      </c>
      <c r="CC221">
        <v>40.131595611572273</v>
      </c>
      <c r="CD221">
        <v>84.989532470703125</v>
      </c>
      <c r="CE221">
        <v>27.98726844787598</v>
      </c>
      <c r="CF221">
        <v>79.436279296875</v>
      </c>
      <c r="CG221">
        <v>78.379997253417969</v>
      </c>
      <c r="CH221">
        <v>27.728633880615231</v>
      </c>
      <c r="CI221">
        <v>70.703445434570313</v>
      </c>
      <c r="CJ221">
        <v>77.228614807128906</v>
      </c>
      <c r="CK221">
        <v>113.8376922607422</v>
      </c>
      <c r="CL221">
        <v>102.18492126464839</v>
      </c>
      <c r="CM221">
        <v>82.080680847167969</v>
      </c>
      <c r="CN221">
        <v>87.362213134765625</v>
      </c>
      <c r="CO221">
        <v>77.218955993652344</v>
      </c>
      <c r="CP221">
        <v>91.249549865722656</v>
      </c>
      <c r="CQ221">
        <v>39.885459899902337</v>
      </c>
      <c r="CR221">
        <v>120.1076736450195</v>
      </c>
      <c r="CS221">
        <v>195.25506591796881</v>
      </c>
      <c r="CT221">
        <v>73.976837158203125</v>
      </c>
      <c r="CU221">
        <v>35.198131561279297</v>
      </c>
      <c r="CV221">
        <v>65.220237731933594</v>
      </c>
      <c r="CW221">
        <v>138.63517761230469</v>
      </c>
      <c r="CX221">
        <v>174.5513610839844</v>
      </c>
      <c r="CY221">
        <v>59.002201080322273</v>
      </c>
      <c r="CZ221">
        <v>148.65093994140619</v>
      </c>
      <c r="DA221">
        <v>70.824539184570313</v>
      </c>
      <c r="DB221">
        <v>15657.8203125</v>
      </c>
      <c r="DC221">
        <v>15.64999961853027</v>
      </c>
      <c r="DD221">
        <v>0.45997782032206486</v>
      </c>
      <c r="DE221">
        <v>0.78008408986961786</v>
      </c>
      <c r="DF221">
        <v>1.9030052120313203</v>
      </c>
      <c r="DG221">
        <v>1.6926219056591099</v>
      </c>
      <c r="DH221">
        <v>1.2997388642228911</v>
      </c>
      <c r="DI221">
        <v>8.7416094106820469E-2</v>
      </c>
      <c r="DJ221">
        <v>2.3595407399034602</v>
      </c>
      <c r="DK221">
        <v>2.6394081366361499</v>
      </c>
      <c r="DL221">
        <v>0.39044377764214755</v>
      </c>
      <c r="DM221">
        <v>2.4106464083566608</v>
      </c>
      <c r="DN221">
        <v>0.13361967299939675</v>
      </c>
      <c r="DO221">
        <v>277.83225250244141</v>
      </c>
      <c r="DP221">
        <v>617.16177368164074</v>
      </c>
    </row>
    <row r="222" spans="1:120" x14ac:dyDescent="0.25">
      <c r="A222" s="1">
        <v>45411</v>
      </c>
      <c r="B222">
        <v>32.711196899414063</v>
      </c>
      <c r="C222">
        <v>45.130001068115227</v>
      </c>
      <c r="D222">
        <v>39.227073669433587</v>
      </c>
      <c r="E222">
        <v>30.437662124633789</v>
      </c>
      <c r="F222">
        <v>54.845115661621087</v>
      </c>
      <c r="G222">
        <v>15.02999973297119</v>
      </c>
      <c r="H222">
        <v>47.206790924072273</v>
      </c>
      <c r="I222">
        <v>29.090000152587891</v>
      </c>
      <c r="J222">
        <v>22.441896438598629</v>
      </c>
      <c r="K222">
        <v>378.58782958984381</v>
      </c>
      <c r="L222">
        <v>61.025508880615227</v>
      </c>
      <c r="M222">
        <v>32.452548980712891</v>
      </c>
      <c r="N222">
        <v>27.490352630615231</v>
      </c>
      <c r="O222">
        <v>34.366539001464837</v>
      </c>
      <c r="P222">
        <v>52.716377258300781</v>
      </c>
      <c r="Q222">
        <v>216.17999267578119</v>
      </c>
      <c r="R222">
        <v>113.69268798828119</v>
      </c>
      <c r="S222">
        <v>111.9068298339844</v>
      </c>
      <c r="T222">
        <v>128.1351318359375</v>
      </c>
      <c r="U222">
        <v>29.575038909912109</v>
      </c>
      <c r="V222">
        <v>88.839645385742188</v>
      </c>
      <c r="W222">
        <v>80.959999084472656</v>
      </c>
      <c r="X222">
        <v>51.763172149658203</v>
      </c>
      <c r="Y222">
        <v>55.601757049560547</v>
      </c>
      <c r="Z222">
        <v>57.553131103515618</v>
      </c>
      <c r="AA222">
        <v>111.12380218505859</v>
      </c>
      <c r="AB222">
        <v>86.970626831054688</v>
      </c>
      <c r="AC222">
        <v>104.58286285400391</v>
      </c>
      <c r="AD222">
        <v>38.045368194580078</v>
      </c>
      <c r="AE222">
        <v>105.9005508422852</v>
      </c>
      <c r="AF222">
        <v>178.06752014160159</v>
      </c>
      <c r="AG222">
        <v>82.441871643066406</v>
      </c>
      <c r="AH222">
        <v>171.3415832519531</v>
      </c>
      <c r="AI222">
        <v>327.22589111328119</v>
      </c>
      <c r="AJ222">
        <v>198.13697814941409</v>
      </c>
      <c r="AK222">
        <v>149.85881042480469</v>
      </c>
      <c r="AL222">
        <v>254.01640319824219</v>
      </c>
      <c r="AM222">
        <v>65.052230834960938</v>
      </c>
      <c r="AN222">
        <v>20.559999465942379</v>
      </c>
      <c r="AO222">
        <v>51.542667388916023</v>
      </c>
      <c r="AP222">
        <v>101.53900146484381</v>
      </c>
      <c r="AQ222">
        <v>47.623149871826172</v>
      </c>
      <c r="AR222">
        <v>48.219779968261719</v>
      </c>
      <c r="AS222">
        <v>46.739162445068359</v>
      </c>
      <c r="AT222">
        <v>277.63369750976563</v>
      </c>
      <c r="AU222">
        <v>114.4987030029297</v>
      </c>
      <c r="AV222">
        <v>178.54457092285159</v>
      </c>
      <c r="AW222">
        <v>75.243392944335938</v>
      </c>
      <c r="AX222">
        <v>240.15521240234381</v>
      </c>
      <c r="AY222">
        <v>320.07901000976563</v>
      </c>
      <c r="AZ222">
        <v>13.47973728179932</v>
      </c>
      <c r="BA222">
        <v>61.432449340820313</v>
      </c>
      <c r="BB222">
        <v>47.861274719238281</v>
      </c>
      <c r="BC222">
        <v>41.715179443359382</v>
      </c>
      <c r="BD222">
        <v>20.270730972290039</v>
      </c>
      <c r="BE222">
        <v>45.0816650390625</v>
      </c>
      <c r="BF222">
        <v>64.652229309082031</v>
      </c>
      <c r="BG222">
        <v>40.918624877929688</v>
      </c>
      <c r="BH222">
        <v>77.027854919433594</v>
      </c>
      <c r="BI222">
        <v>38.869998931884773</v>
      </c>
      <c r="BJ222">
        <v>101.4513473510742</v>
      </c>
      <c r="BK222">
        <v>54.963027954101563</v>
      </c>
      <c r="BL222">
        <v>59.182388305664063</v>
      </c>
      <c r="BM222">
        <v>35.385532379150391</v>
      </c>
      <c r="BN222">
        <v>30.991123199462891</v>
      </c>
      <c r="BO222">
        <v>430.76235961914063</v>
      </c>
      <c r="BP222">
        <v>85.397499084472656</v>
      </c>
      <c r="BQ222">
        <v>157.69285583496091</v>
      </c>
      <c r="BR222">
        <v>54.892326354980469</v>
      </c>
      <c r="BS222">
        <v>161.69757080078119</v>
      </c>
      <c r="BT222">
        <v>78.351852416992188</v>
      </c>
      <c r="BU222">
        <v>31.291860580444339</v>
      </c>
      <c r="BV222">
        <v>92.879997253417955</v>
      </c>
      <c r="BW222">
        <v>67.669052124023438</v>
      </c>
      <c r="BX222">
        <v>217.41636657714841</v>
      </c>
      <c r="BY222">
        <v>41.040267944335938</v>
      </c>
      <c r="BZ222">
        <v>83.314170837402344</v>
      </c>
      <c r="CA222">
        <v>63.246025085449219</v>
      </c>
      <c r="CB222">
        <v>505.16488647460938</v>
      </c>
      <c r="CC222">
        <v>41.415248870849609</v>
      </c>
      <c r="CD222">
        <v>85.721702575683594</v>
      </c>
      <c r="CE222">
        <v>29.553462982177731</v>
      </c>
      <c r="CF222">
        <v>80.255821228027344</v>
      </c>
      <c r="CG222">
        <v>79.5</v>
      </c>
      <c r="CH222">
        <v>27.556406021118161</v>
      </c>
      <c r="CI222">
        <v>71.28564453125</v>
      </c>
      <c r="CJ222">
        <v>78.557640075683594</v>
      </c>
      <c r="CK222">
        <v>115.32334136962891</v>
      </c>
      <c r="CL222">
        <v>104.04718017578119</v>
      </c>
      <c r="CM222">
        <v>83.160293579101563</v>
      </c>
      <c r="CN222">
        <v>88.978759765625</v>
      </c>
      <c r="CO222">
        <v>78.528083801269531</v>
      </c>
      <c r="CP222">
        <v>94.049880981445327</v>
      </c>
      <c r="CQ222">
        <v>40.280754089355469</v>
      </c>
      <c r="CR222">
        <v>122.04489898681641</v>
      </c>
      <c r="CS222">
        <v>199.6521911621094</v>
      </c>
      <c r="CT222">
        <v>74.300186157226563</v>
      </c>
      <c r="CU222">
        <v>35.859493255615227</v>
      </c>
      <c r="CV222">
        <v>65.562263488769531</v>
      </c>
      <c r="CW222">
        <v>138.7339782714844</v>
      </c>
      <c r="CX222">
        <v>178.90470886230469</v>
      </c>
      <c r="CY222">
        <v>61.112621307373047</v>
      </c>
      <c r="CZ222">
        <v>155.11016845703119</v>
      </c>
      <c r="DA222">
        <v>72.215576171875</v>
      </c>
      <c r="DB222">
        <v>15983.080078125</v>
      </c>
      <c r="DC222">
        <v>14.670000076293951</v>
      </c>
      <c r="DD222">
        <v>0.46298096125283017</v>
      </c>
      <c r="DE222">
        <v>0.78264624788683235</v>
      </c>
      <c r="DF222">
        <v>1.9097867832358273</v>
      </c>
      <c r="DG222">
        <v>1.6950381661123695</v>
      </c>
      <c r="DH222">
        <v>1.3173028775300872</v>
      </c>
      <c r="DI222">
        <v>8.9337169459784996E-2</v>
      </c>
      <c r="DJ222">
        <v>2.4078635346044028</v>
      </c>
      <c r="DK222">
        <v>2.6871021660649084</v>
      </c>
      <c r="DL222">
        <v>0.39222238808431681</v>
      </c>
      <c r="DM222">
        <v>2.4247759164805713</v>
      </c>
      <c r="DN222">
        <v>0.13456379469961405</v>
      </c>
      <c r="DO222">
        <v>278.59642791748047</v>
      </c>
      <c r="DP222">
        <v>629.86131286621094</v>
      </c>
    </row>
    <row r="223" spans="1:120" x14ac:dyDescent="0.25">
      <c r="A223" s="1">
        <v>45408</v>
      </c>
      <c r="B223">
        <v>32.601364135742188</v>
      </c>
      <c r="C223">
        <v>44.069999694824219</v>
      </c>
      <c r="D223">
        <v>39.188175201416023</v>
      </c>
      <c r="E223">
        <v>30.985750198364261</v>
      </c>
      <c r="F223">
        <v>54.7154541015625</v>
      </c>
      <c r="G223">
        <v>14.39000034332275</v>
      </c>
      <c r="H223">
        <v>46.715259552001953</v>
      </c>
      <c r="I223">
        <v>28.54999923706055</v>
      </c>
      <c r="J223">
        <v>22.460884094238281</v>
      </c>
      <c r="K223">
        <v>377.11807250976563</v>
      </c>
      <c r="L223">
        <v>60.378311157226563</v>
      </c>
      <c r="M223">
        <v>32.325130462646477</v>
      </c>
      <c r="N223">
        <v>27.38304328918457</v>
      </c>
      <c r="O223">
        <v>34.178741455078118</v>
      </c>
      <c r="P223">
        <v>52.280860900878913</v>
      </c>
      <c r="Q223">
        <v>216.6199951171875</v>
      </c>
      <c r="R223">
        <v>112.4844512939453</v>
      </c>
      <c r="S223">
        <v>112.0158615112305</v>
      </c>
      <c r="T223">
        <v>126.25856018066411</v>
      </c>
      <c r="U223">
        <v>28.8831672668457</v>
      </c>
      <c r="V223">
        <v>88.4818115234375</v>
      </c>
      <c r="W223">
        <v>81.089996337890625</v>
      </c>
      <c r="X223">
        <v>51.623970031738281</v>
      </c>
      <c r="Y223">
        <v>55.302982330322273</v>
      </c>
      <c r="Z223">
        <v>57.206844329833977</v>
      </c>
      <c r="AA223">
        <v>110.51328277587891</v>
      </c>
      <c r="AB223">
        <v>86.463768005371094</v>
      </c>
      <c r="AC223">
        <v>103.83591461181641</v>
      </c>
      <c r="AD223">
        <v>38.22515869140625</v>
      </c>
      <c r="AE223">
        <v>105.34218597412109</v>
      </c>
      <c r="AF223">
        <v>177.31947326660159</v>
      </c>
      <c r="AG223">
        <v>82.232635498046875</v>
      </c>
      <c r="AH223">
        <v>170.5531311035156</v>
      </c>
      <c r="AI223">
        <v>326.78750610351563</v>
      </c>
      <c r="AJ223">
        <v>196.55155944824219</v>
      </c>
      <c r="AK223">
        <v>148.96192932128909</v>
      </c>
      <c r="AL223">
        <v>251.38426208496091</v>
      </c>
      <c r="AM223">
        <v>65.290290832519531</v>
      </c>
      <c r="AN223">
        <v>20.469999313354489</v>
      </c>
      <c r="AO223">
        <v>51.552471160888672</v>
      </c>
      <c r="AP223">
        <v>100.7292861938477</v>
      </c>
      <c r="AQ223">
        <v>47.867622375488281</v>
      </c>
      <c r="AR223">
        <v>47.962814331054688</v>
      </c>
      <c r="AS223">
        <v>47.150096893310547</v>
      </c>
      <c r="AT223">
        <v>276.93618774414063</v>
      </c>
      <c r="AU223">
        <v>114.0172958374023</v>
      </c>
      <c r="AV223">
        <v>178.48497009277341</v>
      </c>
      <c r="AW223">
        <v>74.770362854003906</v>
      </c>
      <c r="AX223">
        <v>239.62944030761719</v>
      </c>
      <c r="AY223">
        <v>319.25625610351563</v>
      </c>
      <c r="AZ223">
        <v>13.204036712646481</v>
      </c>
      <c r="BA223">
        <v>60.382579803466797</v>
      </c>
      <c r="BB223">
        <v>47.692890167236328</v>
      </c>
      <c r="BC223">
        <v>41.624362945556641</v>
      </c>
      <c r="BD223">
        <v>19.74193000793457</v>
      </c>
      <c r="BE223">
        <v>44.791912078857422</v>
      </c>
      <c r="BF223">
        <v>64.42303466796875</v>
      </c>
      <c r="BG223">
        <v>40.739940643310547</v>
      </c>
      <c r="BH223">
        <v>75.826927185058594</v>
      </c>
      <c r="BI223">
        <v>39.009998321533203</v>
      </c>
      <c r="BJ223">
        <v>100.3868942260742</v>
      </c>
      <c r="BK223">
        <v>54.503669738769531</v>
      </c>
      <c r="BL223">
        <v>58.868965148925781</v>
      </c>
      <c r="BM223">
        <v>35.228607177734382</v>
      </c>
      <c r="BN223">
        <v>31.030008316040039</v>
      </c>
      <c r="BO223">
        <v>429.0203857421875</v>
      </c>
      <c r="BP223">
        <v>84.990135192871094</v>
      </c>
      <c r="BQ223">
        <v>157.772216796875</v>
      </c>
      <c r="BR223">
        <v>54.39501953125</v>
      </c>
      <c r="BS223">
        <v>160.5804443359375</v>
      </c>
      <c r="BT223">
        <v>78.313270568847656</v>
      </c>
      <c r="BU223">
        <v>31.21370697021484</v>
      </c>
      <c r="BV223">
        <v>92.989997863769517</v>
      </c>
      <c r="BW223">
        <v>67.282707214355469</v>
      </c>
      <c r="BX223">
        <v>216.67962646484381</v>
      </c>
      <c r="BY223">
        <v>41.050243377685547</v>
      </c>
      <c r="BZ223">
        <v>82.727180480957031</v>
      </c>
      <c r="CA223">
        <v>62.950496673583977</v>
      </c>
      <c r="CB223">
        <v>503.38217163085938</v>
      </c>
      <c r="CC223">
        <v>40.569431304931641</v>
      </c>
      <c r="CD223">
        <v>85.008781433105469</v>
      </c>
      <c r="CE223">
        <v>28.697406768798832</v>
      </c>
      <c r="CF223">
        <v>79.910232543945313</v>
      </c>
      <c r="CG223">
        <v>80.389999389648438</v>
      </c>
      <c r="CH223">
        <v>27.642518997192379</v>
      </c>
      <c r="CI223">
        <v>70.837066650390625</v>
      </c>
      <c r="CJ223">
        <v>77.762168884277344</v>
      </c>
      <c r="CK223">
        <v>114.7173538208008</v>
      </c>
      <c r="CL223">
        <v>103.2903289794922</v>
      </c>
      <c r="CM223">
        <v>82.400566101074219</v>
      </c>
      <c r="CN223">
        <v>88.239486694335938</v>
      </c>
      <c r="CO223">
        <v>79.450431823730469</v>
      </c>
      <c r="CP223">
        <v>93.415657043457045</v>
      </c>
      <c r="CQ223">
        <v>40.340045928955078</v>
      </c>
      <c r="CR223">
        <v>121.2344284057617</v>
      </c>
      <c r="CS223">
        <v>198.79664611816409</v>
      </c>
      <c r="CT223">
        <v>74.065017700195313</v>
      </c>
      <c r="CU223">
        <v>35.460727691650391</v>
      </c>
      <c r="CV223">
        <v>64.682769775390625</v>
      </c>
      <c r="CW223">
        <v>138.26966857910159</v>
      </c>
      <c r="CX223">
        <v>174.839599609375</v>
      </c>
      <c r="CY223">
        <v>60.575061798095703</v>
      </c>
      <c r="CZ223">
        <v>154.13836669921881</v>
      </c>
      <c r="DA223">
        <v>72.235313415527344</v>
      </c>
      <c r="DB223">
        <v>15927.900390625</v>
      </c>
      <c r="DC223">
        <v>15.02999973297119</v>
      </c>
      <c r="DD223">
        <v>0.46375411556975071</v>
      </c>
      <c r="DE223">
        <v>0.7823834912290113</v>
      </c>
      <c r="DF223">
        <v>1.9160451877319982</v>
      </c>
      <c r="DG223">
        <v>1.687573887035001</v>
      </c>
      <c r="DH223">
        <v>1.3141624745221745</v>
      </c>
      <c r="DI223">
        <v>8.7547796045390466E-2</v>
      </c>
      <c r="DJ223">
        <v>2.3606232069922792</v>
      </c>
      <c r="DK223">
        <v>2.6840828813795023</v>
      </c>
      <c r="DL223">
        <v>0.39046190057040309</v>
      </c>
      <c r="DM223">
        <v>2.4288962977956747</v>
      </c>
      <c r="DN223">
        <v>0.1317976173973022</v>
      </c>
      <c r="DO223">
        <v>277.0174560546875</v>
      </c>
      <c r="DP223">
        <v>623.4502067565918</v>
      </c>
    </row>
    <row r="224" spans="1:120" x14ac:dyDescent="0.25">
      <c r="A224" s="1">
        <v>45407</v>
      </c>
      <c r="B224">
        <v>32.142044067382813</v>
      </c>
      <c r="C224">
        <v>43.610000610351563</v>
      </c>
      <c r="D224">
        <v>39.052040100097663</v>
      </c>
      <c r="E224">
        <v>30.532161712646481</v>
      </c>
      <c r="F224">
        <v>54.037246704101563</v>
      </c>
      <c r="G224">
        <v>13.94999980926514</v>
      </c>
      <c r="H224">
        <v>45.201339721679688</v>
      </c>
      <c r="I224">
        <v>28.370000839233398</v>
      </c>
      <c r="J224">
        <v>22.441896438598629</v>
      </c>
      <c r="K224">
        <v>375.7469482421875</v>
      </c>
      <c r="L224">
        <v>59.641506195068359</v>
      </c>
      <c r="M224">
        <v>32.464488983154297</v>
      </c>
      <c r="N224">
        <v>27.305002212524411</v>
      </c>
      <c r="O224">
        <v>33.931644439697273</v>
      </c>
      <c r="P224">
        <v>52.426033020019531</v>
      </c>
      <c r="Q224">
        <v>215.91999816894531</v>
      </c>
      <c r="R224">
        <v>111.0880508422852</v>
      </c>
      <c r="S224">
        <v>111.16342926025391</v>
      </c>
      <c r="T224">
        <v>125.4400634765625</v>
      </c>
      <c r="U224">
        <v>28.2595100402832</v>
      </c>
      <c r="V224">
        <v>88.240036010742188</v>
      </c>
      <c r="W224">
        <v>80.19000244140625</v>
      </c>
      <c r="X224">
        <v>51.812889099121087</v>
      </c>
      <c r="Y224">
        <v>55.044048309326172</v>
      </c>
      <c r="Z224">
        <v>57.068328857421882</v>
      </c>
      <c r="AA224">
        <v>110.23756408691411</v>
      </c>
      <c r="AB224">
        <v>86.205368041992188</v>
      </c>
      <c r="AC224">
        <v>103.0594787597656</v>
      </c>
      <c r="AD224">
        <v>37.416107177734382</v>
      </c>
      <c r="AE224">
        <v>104.1058044433594</v>
      </c>
      <c r="AF224">
        <v>177.61474609375</v>
      </c>
      <c r="AG224">
        <v>80.678253173828125</v>
      </c>
      <c r="AH224">
        <v>170.70097351074219</v>
      </c>
      <c r="AI224">
        <v>320.86929321289063</v>
      </c>
      <c r="AJ224">
        <v>194.6886901855469</v>
      </c>
      <c r="AK224">
        <v>148.01576232910159</v>
      </c>
      <c r="AL224">
        <v>248.17604064941409</v>
      </c>
      <c r="AM224">
        <v>66.123527526855469</v>
      </c>
      <c r="AN224">
        <v>20.479999542236332</v>
      </c>
      <c r="AO224">
        <v>51.434883117675781</v>
      </c>
      <c r="AP224">
        <v>102.0820846557617</v>
      </c>
      <c r="AQ224">
        <v>48.131656646728523</v>
      </c>
      <c r="AR224">
        <v>48.72381591796875</v>
      </c>
      <c r="AS224">
        <v>47.424057006835938</v>
      </c>
      <c r="AT224">
        <v>271.84426879882813</v>
      </c>
      <c r="AU224">
        <v>114.1253662109375</v>
      </c>
      <c r="AV224">
        <v>176.24993896484381</v>
      </c>
      <c r="AW224">
        <v>74.3564453125</v>
      </c>
      <c r="AX224">
        <v>236.43516540527341</v>
      </c>
      <c r="AY224">
        <v>319.46194458007813</v>
      </c>
      <c r="AZ224">
        <v>13.0169563293457</v>
      </c>
      <c r="BA224">
        <v>59.842647552490227</v>
      </c>
      <c r="BB224">
        <v>47.583934783935547</v>
      </c>
      <c r="BC224">
        <v>41.020416259765618</v>
      </c>
      <c r="BD224">
        <v>19.115201950073239</v>
      </c>
      <c r="BE224">
        <v>44.632045745849609</v>
      </c>
      <c r="BF224">
        <v>64.393142700195313</v>
      </c>
      <c r="BG224">
        <v>40.481842041015618</v>
      </c>
      <c r="BH224">
        <v>75.082557678222656</v>
      </c>
      <c r="BI224">
        <v>38.240001678466797</v>
      </c>
      <c r="BJ224">
        <v>99.829795837402344</v>
      </c>
      <c r="BK224">
        <v>53.355274200439453</v>
      </c>
      <c r="BL224">
        <v>58.085391998291023</v>
      </c>
      <c r="BM224">
        <v>35.258033752441413</v>
      </c>
      <c r="BN224">
        <v>30.80642127990723</v>
      </c>
      <c r="BO224">
        <v>422.50048828125</v>
      </c>
      <c r="BP224">
        <v>84.443672180175781</v>
      </c>
      <c r="BQ224">
        <v>155.81805419921881</v>
      </c>
      <c r="BR224">
        <v>53.559551239013672</v>
      </c>
      <c r="BS224">
        <v>160.50135803222659</v>
      </c>
      <c r="BT224">
        <v>78.293991088867188</v>
      </c>
      <c r="BU224">
        <v>31.028085708618161</v>
      </c>
      <c r="BV224">
        <v>91.620002746582045</v>
      </c>
      <c r="BW224">
        <v>66.848060607910156</v>
      </c>
      <c r="BX224">
        <v>211.26362609863281</v>
      </c>
      <c r="BY224">
        <v>39.553878784179688</v>
      </c>
      <c r="BZ224">
        <v>82.000885009765625</v>
      </c>
      <c r="CA224">
        <v>63.354393005371087</v>
      </c>
      <c r="CB224">
        <v>498.65792846679688</v>
      </c>
      <c r="CC224">
        <v>39.594253540039063</v>
      </c>
      <c r="CD224">
        <v>84.565643310546875</v>
      </c>
      <c r="CE224">
        <v>28.386114120483398</v>
      </c>
      <c r="CF224">
        <v>80.196578979492188</v>
      </c>
      <c r="CG224">
        <v>80.44000244140625</v>
      </c>
      <c r="CH224">
        <v>27.518133163452148</v>
      </c>
      <c r="CI224">
        <v>70.44573974609375</v>
      </c>
      <c r="CJ224">
        <v>77.723358154296875</v>
      </c>
      <c r="CK224">
        <v>114.94216156005859</v>
      </c>
      <c r="CL224">
        <v>102.0455017089844</v>
      </c>
      <c r="CM224">
        <v>81.740791320800781</v>
      </c>
      <c r="CN224">
        <v>87.697357177734375</v>
      </c>
      <c r="CO224">
        <v>77.318138122558594</v>
      </c>
      <c r="CP224">
        <v>94.2840576171875</v>
      </c>
      <c r="CQ224">
        <v>40.399341583251953</v>
      </c>
      <c r="CR224">
        <v>121.036750793457</v>
      </c>
      <c r="CS224">
        <v>196.57817077636719</v>
      </c>
      <c r="CT224">
        <v>74.221794128417969</v>
      </c>
      <c r="CU224">
        <v>35.431556701660163</v>
      </c>
      <c r="CV224">
        <v>65.396133422851563</v>
      </c>
      <c r="CW224">
        <v>138.2301330566406</v>
      </c>
      <c r="CX224">
        <v>173.27915954589841</v>
      </c>
      <c r="CY224">
        <v>60.057415008544922</v>
      </c>
      <c r="CZ224">
        <v>153.98127746582031</v>
      </c>
      <c r="DA224">
        <v>71.2388916015625</v>
      </c>
      <c r="DB224">
        <v>15611.759765625</v>
      </c>
      <c r="DC224">
        <v>15.36999988555908</v>
      </c>
      <c r="DD224">
        <v>0.45423172877348766</v>
      </c>
      <c r="DE224">
        <v>0.78199630730252423</v>
      </c>
      <c r="DF224">
        <v>1.8797156607469399</v>
      </c>
      <c r="DG224">
        <v>1.6766865686751244</v>
      </c>
      <c r="DH224">
        <v>1.2943204270430579</v>
      </c>
      <c r="DI224">
        <v>8.7454742260766702E-2</v>
      </c>
      <c r="DJ224">
        <v>2.3346129203787793</v>
      </c>
      <c r="DK224">
        <v>2.6485235648743437</v>
      </c>
      <c r="DL224">
        <v>0.39042533783459182</v>
      </c>
      <c r="DM224">
        <v>2.3819793778043992</v>
      </c>
      <c r="DN224">
        <v>0.13139126102175797</v>
      </c>
      <c r="DO224">
        <v>277.84806060791016</v>
      </c>
      <c r="DP224">
        <v>618.99077987670898</v>
      </c>
    </row>
    <row r="225" spans="1:120" x14ac:dyDescent="0.25">
      <c r="A225" s="1">
        <v>45406</v>
      </c>
      <c r="B225">
        <v>32.411643981933587</v>
      </c>
      <c r="C225">
        <v>43.900001525878913</v>
      </c>
      <c r="D225">
        <v>39.013141632080078</v>
      </c>
      <c r="E225">
        <v>30.758953094482418</v>
      </c>
      <c r="F225">
        <v>54.436195373535163</v>
      </c>
      <c r="G225">
        <v>14.22999954223633</v>
      </c>
      <c r="H225">
        <v>43.844711303710938</v>
      </c>
      <c r="I225">
        <v>27.930000305175781</v>
      </c>
      <c r="J225">
        <v>22.318485260009769</v>
      </c>
      <c r="K225">
        <v>379.2191162109375</v>
      </c>
      <c r="L225">
        <v>59.890426635742188</v>
      </c>
      <c r="M225">
        <v>32.454536437988281</v>
      </c>
      <c r="N225">
        <v>27.119649887084961</v>
      </c>
      <c r="O225">
        <v>32.735683441162109</v>
      </c>
      <c r="P225">
        <v>52.048587799072273</v>
      </c>
      <c r="Q225">
        <v>214.63999938964841</v>
      </c>
      <c r="R225">
        <v>111.137565612793</v>
      </c>
      <c r="S225">
        <v>111.9068298339844</v>
      </c>
      <c r="T225">
        <v>127.5262451171875</v>
      </c>
      <c r="U225">
        <v>28.46414756774902</v>
      </c>
      <c r="V225">
        <v>88.578529357910156</v>
      </c>
      <c r="W225">
        <v>80.94000244140625</v>
      </c>
      <c r="X225">
        <v>51.95208740234375</v>
      </c>
      <c r="Y225">
        <v>55.412532806396477</v>
      </c>
      <c r="Z225">
        <v>57.256313323974609</v>
      </c>
      <c r="AA225">
        <v>110.86777496337891</v>
      </c>
      <c r="AB225">
        <v>86.453819274902344</v>
      </c>
      <c r="AC225">
        <v>103.89487457275391</v>
      </c>
      <c r="AD225">
        <v>37.605884552001953</v>
      </c>
      <c r="AE225">
        <v>104.43482971191411</v>
      </c>
      <c r="AF225">
        <v>178.1954650878906</v>
      </c>
      <c r="AG225">
        <v>81.116676330566406</v>
      </c>
      <c r="AH225">
        <v>171.1148986816406</v>
      </c>
      <c r="AI225">
        <v>322.90182495117188</v>
      </c>
      <c r="AJ225">
        <v>195.87774658203119</v>
      </c>
      <c r="AK225">
        <v>149.09989929199219</v>
      </c>
      <c r="AL225">
        <v>249.57652282714841</v>
      </c>
      <c r="AM225">
        <v>65.280364990234375</v>
      </c>
      <c r="AN225">
        <v>20.430000305175781</v>
      </c>
      <c r="AO225">
        <v>51.993427276611328</v>
      </c>
      <c r="AP225">
        <v>102.8226699829102</v>
      </c>
      <c r="AQ225">
        <v>49.011756896972663</v>
      </c>
      <c r="AR225">
        <v>49.089492797851563</v>
      </c>
      <c r="AS225">
        <v>47.952400207519531</v>
      </c>
      <c r="AT225">
        <v>273.78738403320313</v>
      </c>
      <c r="AU225">
        <v>114.3808135986328</v>
      </c>
      <c r="AV225">
        <v>177.0644836425781</v>
      </c>
      <c r="AW225">
        <v>74.149482727050781</v>
      </c>
      <c r="AX225">
        <v>237.87358093261719</v>
      </c>
      <c r="AY225">
        <v>318.40411376953119</v>
      </c>
      <c r="AZ225">
        <v>13.18434524536133</v>
      </c>
      <c r="BA225">
        <v>60.872520446777337</v>
      </c>
      <c r="BB225">
        <v>47.851371765136719</v>
      </c>
      <c r="BC225">
        <v>41.318538665771477</v>
      </c>
      <c r="BD225">
        <v>19.262092590332031</v>
      </c>
      <c r="BE225">
        <v>44.672012329101563</v>
      </c>
      <c r="BF225">
        <v>64.462898254394531</v>
      </c>
      <c r="BG225">
        <v>40.809429168701172</v>
      </c>
      <c r="BH225">
        <v>75.777305603027344</v>
      </c>
      <c r="BI225">
        <v>38.770000457763672</v>
      </c>
      <c r="BJ225">
        <v>99.262748718261719</v>
      </c>
      <c r="BK225">
        <v>52.476505279541023</v>
      </c>
      <c r="BL225">
        <v>58.647720336914063</v>
      </c>
      <c r="BM225">
        <v>35.179569244384773</v>
      </c>
      <c r="BN225">
        <v>30.602275848388668</v>
      </c>
      <c r="BO225">
        <v>424.551025390625</v>
      </c>
      <c r="BP225">
        <v>84.543022155761719</v>
      </c>
      <c r="BQ225">
        <v>156.294189453125</v>
      </c>
      <c r="BR225">
        <v>54.086696624755859</v>
      </c>
      <c r="BS225">
        <v>160.83746337890619</v>
      </c>
      <c r="BT225">
        <v>78.351852416992188</v>
      </c>
      <c r="BU225">
        <v>30.266059875488281</v>
      </c>
      <c r="BV225">
        <v>92.279998779296875</v>
      </c>
      <c r="BW225">
        <v>66.992942810058594</v>
      </c>
      <c r="BX225">
        <v>207.1219787597656</v>
      </c>
      <c r="BY225">
        <v>40.03271484375</v>
      </c>
      <c r="BZ225">
        <v>82.179969787597656</v>
      </c>
      <c r="CA225">
        <v>63.492321014404297</v>
      </c>
      <c r="CB225">
        <v>500.55950927734381</v>
      </c>
      <c r="CC225">
        <v>40.1116943359375</v>
      </c>
      <c r="CD225">
        <v>85.162933349609375</v>
      </c>
      <c r="CE225">
        <v>28.259649276733398</v>
      </c>
      <c r="CF225">
        <v>80.324935913085938</v>
      </c>
      <c r="CG225">
        <v>79.639999389648438</v>
      </c>
      <c r="CH225">
        <v>27.575542449951168</v>
      </c>
      <c r="CI225">
        <v>70.712982177734375</v>
      </c>
      <c r="CJ225">
        <v>78.169593811035156</v>
      </c>
      <c r="CK225">
        <v>115.2744827270508</v>
      </c>
      <c r="CL225">
        <v>102.2048416137695</v>
      </c>
      <c r="CM225">
        <v>83.21026611328125</v>
      </c>
      <c r="CN225">
        <v>87.07635498046875</v>
      </c>
      <c r="CO225">
        <v>80.174423217773438</v>
      </c>
      <c r="CP225">
        <v>93.854736328125</v>
      </c>
      <c r="CQ225">
        <v>40.636520385742188</v>
      </c>
      <c r="CR225">
        <v>120.67104339599609</v>
      </c>
      <c r="CS225">
        <v>197.0059509277344</v>
      </c>
      <c r="CT225">
        <v>74.398162841796875</v>
      </c>
      <c r="CU225">
        <v>35.635795593261719</v>
      </c>
      <c r="CV225">
        <v>65.220237731933594</v>
      </c>
      <c r="CW225">
        <v>139.1587829589844</v>
      </c>
      <c r="CX225">
        <v>173.13006591796881</v>
      </c>
      <c r="CY225">
        <v>59.032062530517578</v>
      </c>
      <c r="CZ225">
        <v>153.34321594238281</v>
      </c>
      <c r="DA225">
        <v>71.544723510742188</v>
      </c>
      <c r="DB225">
        <v>15712.75</v>
      </c>
      <c r="DC225">
        <v>15.97000026702881</v>
      </c>
      <c r="DD225">
        <v>0.4552117883053734</v>
      </c>
      <c r="DE225">
        <v>0.77979213800817404</v>
      </c>
      <c r="DF225">
        <v>1.8870468173080064</v>
      </c>
      <c r="DG225">
        <v>1.6738879369622257</v>
      </c>
      <c r="DH225">
        <v>1.294329274385067</v>
      </c>
      <c r="DI225">
        <v>8.7701863039735692E-2</v>
      </c>
      <c r="DJ225">
        <v>2.327074477445354</v>
      </c>
      <c r="DK225">
        <v>2.6479948348543965</v>
      </c>
      <c r="DL225">
        <v>0.39131760150719996</v>
      </c>
      <c r="DM225">
        <v>2.39364781049674</v>
      </c>
      <c r="DN225">
        <v>0.13012486202291138</v>
      </c>
      <c r="DO225">
        <v>278.77718353271484</v>
      </c>
      <c r="DP225">
        <v>618.51993560791027</v>
      </c>
    </row>
    <row r="226" spans="1:120" x14ac:dyDescent="0.25">
      <c r="A226" s="1">
        <v>45405</v>
      </c>
      <c r="B226">
        <v>32.281837463378913</v>
      </c>
      <c r="C226">
        <v>43.869998931884773</v>
      </c>
      <c r="D226">
        <v>39.547966003417969</v>
      </c>
      <c r="E226">
        <v>31.118045806884769</v>
      </c>
      <c r="F226">
        <v>54.176876068115227</v>
      </c>
      <c r="G226">
        <v>14.47999954223633</v>
      </c>
      <c r="H226">
        <v>43.648097991943359</v>
      </c>
      <c r="I226">
        <v>27.670000076293949</v>
      </c>
      <c r="J226">
        <v>22.346965789794918</v>
      </c>
      <c r="K226">
        <v>379.791259765625</v>
      </c>
      <c r="L226">
        <v>59.502109527587891</v>
      </c>
      <c r="M226">
        <v>32.416713714599609</v>
      </c>
      <c r="N226">
        <v>26.914791107177731</v>
      </c>
      <c r="O226">
        <v>32.666496276855469</v>
      </c>
      <c r="P226">
        <v>52.126014709472663</v>
      </c>
      <c r="Q226">
        <v>215.03999328613281</v>
      </c>
      <c r="R226">
        <v>110.6820068359375</v>
      </c>
      <c r="S226">
        <v>112.1050643920898</v>
      </c>
      <c r="T226">
        <v>127.785774230957</v>
      </c>
      <c r="U226">
        <v>28.308231353759769</v>
      </c>
      <c r="V226">
        <v>88.849319458007813</v>
      </c>
      <c r="W226">
        <v>80.860000610351563</v>
      </c>
      <c r="X226">
        <v>52.021690368652337</v>
      </c>
      <c r="Y226">
        <v>55.283065795898438</v>
      </c>
      <c r="Z226">
        <v>57.236526489257813</v>
      </c>
      <c r="AA226">
        <v>110.74961853027339</v>
      </c>
      <c r="AB226">
        <v>86.394195556640625</v>
      </c>
      <c r="AC226">
        <v>104.1405868530273</v>
      </c>
      <c r="AD226">
        <v>37.88555908203125</v>
      </c>
      <c r="AE226">
        <v>105.691162109375</v>
      </c>
      <c r="AF226">
        <v>178.13642883300781</v>
      </c>
      <c r="AG226">
        <v>81.106712341308594</v>
      </c>
      <c r="AH226">
        <v>171.1543273925781</v>
      </c>
      <c r="AI226">
        <v>322.842041015625</v>
      </c>
      <c r="AJ226">
        <v>196.7596435546875</v>
      </c>
      <c r="AK226">
        <v>149.55329895019531</v>
      </c>
      <c r="AL226">
        <v>250.66911315917969</v>
      </c>
      <c r="AM226">
        <v>66.887336730957031</v>
      </c>
      <c r="AN226">
        <v>20.829999923706051</v>
      </c>
      <c r="AO226">
        <v>51.797443389892578</v>
      </c>
      <c r="AP226">
        <v>103.25714111328119</v>
      </c>
      <c r="AQ226">
        <v>48.063205718994141</v>
      </c>
      <c r="AR226">
        <v>49.168556213378913</v>
      </c>
      <c r="AS226">
        <v>47.678443908691413</v>
      </c>
      <c r="AT226">
        <v>273.84713745117188</v>
      </c>
      <c r="AU226">
        <v>114.4790496826172</v>
      </c>
      <c r="AV226">
        <v>177.87904357910159</v>
      </c>
      <c r="AW226">
        <v>73.78485107421875</v>
      </c>
      <c r="AX226">
        <v>238.0323181152344</v>
      </c>
      <c r="AY226">
        <v>320.17697143554688</v>
      </c>
      <c r="AZ226">
        <v>13.154805183410639</v>
      </c>
      <c r="BA226">
        <v>61.142490386962891</v>
      </c>
      <c r="BB226">
        <v>47.692890167236328</v>
      </c>
      <c r="BC226">
        <v>41.383682250976563</v>
      </c>
      <c r="BD226">
        <v>19.340433120727539</v>
      </c>
      <c r="BE226">
        <v>44.741954803466797</v>
      </c>
      <c r="BF226">
        <v>64.712020874023438</v>
      </c>
      <c r="BG226">
        <v>40.452056884765618</v>
      </c>
      <c r="BH226">
        <v>75.826927185058594</v>
      </c>
      <c r="BI226">
        <v>38.930000305175781</v>
      </c>
      <c r="BJ226">
        <v>99.929267883300781</v>
      </c>
      <c r="BK226">
        <v>52.01715087890625</v>
      </c>
      <c r="BL226">
        <v>59.145523071289063</v>
      </c>
      <c r="BM226">
        <v>35.091300964355469</v>
      </c>
      <c r="BN226">
        <v>30.757814407348629</v>
      </c>
      <c r="BO226">
        <v>423.11761474609381</v>
      </c>
      <c r="BP226">
        <v>84.185348510742188</v>
      </c>
      <c r="BQ226">
        <v>156.40330505371091</v>
      </c>
      <c r="BR226">
        <v>54.036964416503913</v>
      </c>
      <c r="BS226">
        <v>160.610107421875</v>
      </c>
      <c r="BT226">
        <v>78.380783081054688</v>
      </c>
      <c r="BU226">
        <v>30.295370101928711</v>
      </c>
      <c r="BV226">
        <v>92.220001220703125</v>
      </c>
      <c r="BW226">
        <v>67.369636535644531</v>
      </c>
      <c r="BX226">
        <v>206.883056640625</v>
      </c>
      <c r="BY226">
        <v>39.863124847412109</v>
      </c>
      <c r="BZ226">
        <v>81.762107849121094</v>
      </c>
      <c r="CA226">
        <v>63.295291900634773</v>
      </c>
      <c r="CB226">
        <v>500.79721069335938</v>
      </c>
      <c r="CC226">
        <v>40.300758361816413</v>
      </c>
      <c r="CD226">
        <v>85.769866943359375</v>
      </c>
      <c r="CE226">
        <v>28.43475341796875</v>
      </c>
      <c r="CF226">
        <v>80.147209167480469</v>
      </c>
      <c r="CG226">
        <v>79.980003356933594</v>
      </c>
      <c r="CH226">
        <v>27.54683876037598</v>
      </c>
      <c r="CI226">
        <v>71.20928955078125</v>
      </c>
      <c r="CJ226">
        <v>78.024085998535156</v>
      </c>
      <c r="CK226">
        <v>115.0008087158203</v>
      </c>
      <c r="CL226">
        <v>103.1907424926758</v>
      </c>
      <c r="CM226">
        <v>83.160293579101563</v>
      </c>
      <c r="CN226">
        <v>87.017219543457031</v>
      </c>
      <c r="CO226">
        <v>80.124832153320313</v>
      </c>
      <c r="CP226">
        <v>93.786437988281236</v>
      </c>
      <c r="CQ226">
        <v>40.646404266357422</v>
      </c>
      <c r="CR226">
        <v>121.6396560668945</v>
      </c>
      <c r="CS226">
        <v>196.11061096191409</v>
      </c>
      <c r="CT226">
        <v>73.83966064453125</v>
      </c>
      <c r="CU226">
        <v>35.4996337890625</v>
      </c>
      <c r="CV226">
        <v>64.829345703125</v>
      </c>
      <c r="CW226">
        <v>139.5934753417969</v>
      </c>
      <c r="CX226">
        <v>171.49009704589841</v>
      </c>
      <c r="CY226">
        <v>59.231163024902337</v>
      </c>
      <c r="CZ226">
        <v>152.62660217285159</v>
      </c>
      <c r="DA226">
        <v>72.057731628417969</v>
      </c>
      <c r="DB226">
        <v>15696.6396484375</v>
      </c>
      <c r="DC226">
        <v>15.689999580383301</v>
      </c>
      <c r="DD226">
        <v>0.45530671560358527</v>
      </c>
      <c r="DE226">
        <v>0.78008571680113536</v>
      </c>
      <c r="DF226">
        <v>1.8862628011450715</v>
      </c>
      <c r="DG226">
        <v>1.6761189149204812</v>
      </c>
      <c r="DH226">
        <v>1.2917565492466134</v>
      </c>
      <c r="DI226">
        <v>8.7600326030463041E-2</v>
      </c>
      <c r="DJ226">
        <v>2.3224659424081384</v>
      </c>
      <c r="DK226">
        <v>2.6558980532968977</v>
      </c>
      <c r="DL226">
        <v>0.39289285034609428</v>
      </c>
      <c r="DM226">
        <v>2.3921157470330883</v>
      </c>
      <c r="DN226">
        <v>0.12867373949122185</v>
      </c>
      <c r="DO226">
        <v>278.26248168945313</v>
      </c>
      <c r="DP226">
        <v>616.90398788452148</v>
      </c>
    </row>
    <row r="227" spans="1:120" x14ac:dyDescent="0.25">
      <c r="A227" s="1">
        <v>45404</v>
      </c>
      <c r="B227">
        <v>31.732658386230469</v>
      </c>
      <c r="C227">
        <v>42.599998474121087</v>
      </c>
      <c r="D227">
        <v>39.217350006103523</v>
      </c>
      <c r="E227">
        <v>30.4093132019043</v>
      </c>
      <c r="F227">
        <v>53.119670867919922</v>
      </c>
      <c r="G227">
        <v>14.210000038146971</v>
      </c>
      <c r="H227">
        <v>44.464038848876953</v>
      </c>
      <c r="I227">
        <v>28.110000610351559</v>
      </c>
      <c r="J227">
        <v>22.252033233642582</v>
      </c>
      <c r="K227">
        <v>377.17721557617188</v>
      </c>
      <c r="L227">
        <v>58.854915618896477</v>
      </c>
      <c r="M227">
        <v>32.185775756835938</v>
      </c>
      <c r="N227">
        <v>26.80748176574707</v>
      </c>
      <c r="O227">
        <v>32.15252685546875</v>
      </c>
      <c r="P227">
        <v>51.487262725830078</v>
      </c>
      <c r="Q227">
        <v>215.57000732421881</v>
      </c>
      <c r="R227">
        <v>109.19647216796881</v>
      </c>
      <c r="S227">
        <v>111.8870010375977</v>
      </c>
      <c r="T227">
        <v>125.879264831543</v>
      </c>
      <c r="U227">
        <v>28.152317047119141</v>
      </c>
      <c r="V227">
        <v>88.733268737792969</v>
      </c>
      <c r="W227">
        <v>79.480003356933594</v>
      </c>
      <c r="X227">
        <v>51.763172149658203</v>
      </c>
      <c r="Y227">
        <v>54.47637939453125</v>
      </c>
      <c r="Z227">
        <v>56.553844451904297</v>
      </c>
      <c r="AA227">
        <v>109.8338317871094</v>
      </c>
      <c r="AB227">
        <v>85.052520751953125</v>
      </c>
      <c r="AC227">
        <v>102.3223495483398</v>
      </c>
      <c r="AD227">
        <v>36.926681518554688</v>
      </c>
      <c r="AE227">
        <v>102.86940765380859</v>
      </c>
      <c r="AF227">
        <v>176.8863830566406</v>
      </c>
      <c r="AG227">
        <v>79.831329345703125</v>
      </c>
      <c r="AH227">
        <v>169.49858093261719</v>
      </c>
      <c r="AI227">
        <v>318.12939453125</v>
      </c>
      <c r="AJ227">
        <v>193.51945495605469</v>
      </c>
      <c r="AK227">
        <v>147.35542297363281</v>
      </c>
      <c r="AL227">
        <v>246.24909973144531</v>
      </c>
      <c r="AM227">
        <v>65.974739074707031</v>
      </c>
      <c r="AN227">
        <v>20.979999542236332</v>
      </c>
      <c r="AO227">
        <v>51.268299102783203</v>
      </c>
      <c r="AP227">
        <v>103.2966384887695</v>
      </c>
      <c r="AQ227">
        <v>48.033863067626953</v>
      </c>
      <c r="AR227">
        <v>48.881946563720703</v>
      </c>
      <c r="AS227">
        <v>47.140312194824219</v>
      </c>
      <c r="AT227">
        <v>269.52255249023438</v>
      </c>
      <c r="AU227">
        <v>113.5260543823242</v>
      </c>
      <c r="AV227">
        <v>174.14404296875</v>
      </c>
      <c r="AW227">
        <v>73.163978576660156</v>
      </c>
      <c r="AX227">
        <v>234.91740417480469</v>
      </c>
      <c r="AY227">
        <v>315.88690185546881</v>
      </c>
      <c r="AZ227">
        <v>12.98741626739502</v>
      </c>
      <c r="BA227">
        <v>60.392581939697273</v>
      </c>
      <c r="BB227">
        <v>47.465068817138672</v>
      </c>
      <c r="BC227">
        <v>40.569530487060547</v>
      </c>
      <c r="BD227">
        <v>18.909555435180661</v>
      </c>
      <c r="BE227">
        <v>44.032558441162109</v>
      </c>
      <c r="BF227">
        <v>63.476375579833977</v>
      </c>
      <c r="BG227">
        <v>39.925937652587891</v>
      </c>
      <c r="BH227">
        <v>75.420005798339844</v>
      </c>
      <c r="BI227">
        <v>38.159999847412109</v>
      </c>
      <c r="BJ227">
        <v>98.486793518066406</v>
      </c>
      <c r="BK227">
        <v>50.818824768066413</v>
      </c>
      <c r="BL227">
        <v>58.04852294921875</v>
      </c>
      <c r="BM227">
        <v>34.846115112304688</v>
      </c>
      <c r="BN227">
        <v>30.310642242431641</v>
      </c>
      <c r="BO227">
        <v>416.8963623046875</v>
      </c>
      <c r="BP227">
        <v>83.062606811523438</v>
      </c>
      <c r="BQ227">
        <v>154.627685546875</v>
      </c>
      <c r="BR227">
        <v>53.2711181640625</v>
      </c>
      <c r="BS227">
        <v>159.19636535644531</v>
      </c>
      <c r="BT227">
        <v>78.313270568847656</v>
      </c>
      <c r="BU227">
        <v>29.650579452514648</v>
      </c>
      <c r="BV227">
        <v>89.870002746582031</v>
      </c>
      <c r="BW227">
        <v>68.799125671386719</v>
      </c>
      <c r="BX227">
        <v>202.1241455078125</v>
      </c>
      <c r="BY227">
        <v>38.805698394775391</v>
      </c>
      <c r="BZ227">
        <v>80.428916931152344</v>
      </c>
      <c r="CA227">
        <v>63.108108520507813</v>
      </c>
      <c r="CB227">
        <v>494.92410278320313</v>
      </c>
      <c r="CC227">
        <v>39.753463745117188</v>
      </c>
      <c r="CD227">
        <v>85.740959167480469</v>
      </c>
      <c r="CE227">
        <v>28.2012825012207</v>
      </c>
      <c r="CF227">
        <v>79.850997924804688</v>
      </c>
      <c r="CG227">
        <v>78.779998779296875</v>
      </c>
      <c r="CH227">
        <v>27.661655426025391</v>
      </c>
      <c r="CI227">
        <v>71.047042846679688</v>
      </c>
      <c r="CJ227">
        <v>77.315910339355469</v>
      </c>
      <c r="CK227">
        <v>114.3068466186523</v>
      </c>
      <c r="CL227">
        <v>100.5118865966797</v>
      </c>
      <c r="CM227">
        <v>81.650825500488281</v>
      </c>
      <c r="CN227">
        <v>87.776214599609375</v>
      </c>
      <c r="CO227">
        <v>78.924797058105469</v>
      </c>
      <c r="CP227">
        <v>93.269302368164063</v>
      </c>
      <c r="CQ227">
        <v>40.389457702636719</v>
      </c>
      <c r="CR227">
        <v>119.96929931640619</v>
      </c>
      <c r="CS227">
        <v>193.24549865722659</v>
      </c>
      <c r="CT227">
        <v>73.633903503417969</v>
      </c>
      <c r="CU227">
        <v>35.178672790527337</v>
      </c>
      <c r="CV227">
        <v>64.526405334472656</v>
      </c>
      <c r="CW227">
        <v>137.7954406738281</v>
      </c>
      <c r="CX227">
        <v>169.4724426269531</v>
      </c>
      <c r="CY227">
        <v>60.077323913574219</v>
      </c>
      <c r="CZ227">
        <v>151.5664367675781</v>
      </c>
      <c r="DA227">
        <v>70.508842468261719</v>
      </c>
      <c r="DB227">
        <v>15451.3095703125</v>
      </c>
      <c r="DC227">
        <v>16.940000534057621</v>
      </c>
      <c r="DD227">
        <v>0.45131415977984252</v>
      </c>
      <c r="DE227">
        <v>0.77437451983656713</v>
      </c>
      <c r="DF227">
        <v>1.8768852976870634</v>
      </c>
      <c r="DG227">
        <v>1.6711234290678814</v>
      </c>
      <c r="DH227">
        <v>1.2744624869404209</v>
      </c>
      <c r="DI227">
        <v>8.6073800476800813E-2</v>
      </c>
      <c r="DJ227">
        <v>2.3015545090460465</v>
      </c>
      <c r="DK227">
        <v>2.6244092661508356</v>
      </c>
      <c r="DL227">
        <v>0.39100834626521325</v>
      </c>
      <c r="DM227">
        <v>2.3741030546393986</v>
      </c>
      <c r="DN227">
        <v>0.13039847685338676</v>
      </c>
      <c r="DO227">
        <v>275.95574951171875</v>
      </c>
      <c r="DP227">
        <v>610.85291290283203</v>
      </c>
    </row>
    <row r="228" spans="1:120" x14ac:dyDescent="0.25">
      <c r="A228" s="1">
        <v>45401</v>
      </c>
      <c r="B228">
        <v>31.41313362121582</v>
      </c>
      <c r="C228">
        <v>42</v>
      </c>
      <c r="D228">
        <v>38.488040924072273</v>
      </c>
      <c r="E228">
        <v>29.284791946411129</v>
      </c>
      <c r="F228">
        <v>52.491329193115227</v>
      </c>
      <c r="G228">
        <v>14.10999965667725</v>
      </c>
      <c r="H228">
        <v>45.201339721679688</v>
      </c>
      <c r="I228">
        <v>28.10000038146973</v>
      </c>
      <c r="J228">
        <v>22.252033233642582</v>
      </c>
      <c r="K228">
        <v>374.64212036132813</v>
      </c>
      <c r="L228">
        <v>57.799488067626953</v>
      </c>
      <c r="M228">
        <v>32.004608154296882</v>
      </c>
      <c r="N228">
        <v>26.61237907409668</v>
      </c>
      <c r="O228">
        <v>33.674659729003913</v>
      </c>
      <c r="P228">
        <v>51.080783843994141</v>
      </c>
      <c r="Q228">
        <v>221.0299987792969</v>
      </c>
      <c r="R228">
        <v>108.6715927124023</v>
      </c>
      <c r="S228">
        <v>110.0532760620117</v>
      </c>
      <c r="T228">
        <v>124.49180603027339</v>
      </c>
      <c r="U228">
        <v>28.054872512817379</v>
      </c>
      <c r="V228">
        <v>88.723594665527344</v>
      </c>
      <c r="W228">
        <v>78.529998779296875</v>
      </c>
      <c r="X228">
        <v>51.912319183349609</v>
      </c>
      <c r="Y228">
        <v>54.137767791748047</v>
      </c>
      <c r="Z228">
        <v>55.979991912841797</v>
      </c>
      <c r="AA228">
        <v>108.85898590087891</v>
      </c>
      <c r="AB228">
        <v>84.327011108398438</v>
      </c>
      <c r="AC228">
        <v>101.4476318359375</v>
      </c>
      <c r="AD228">
        <v>36.277446746826172</v>
      </c>
      <c r="AE228">
        <v>102.0617752075195</v>
      </c>
      <c r="AF228">
        <v>175.5871276855469</v>
      </c>
      <c r="AG228">
        <v>79.02423095703125</v>
      </c>
      <c r="AH228">
        <v>168.0892028808594</v>
      </c>
      <c r="AI228">
        <v>314.99093627929688</v>
      </c>
      <c r="AJ228">
        <v>191.379150390625</v>
      </c>
      <c r="AK228">
        <v>145.6503601074219</v>
      </c>
      <c r="AL228">
        <v>243.63682556152341</v>
      </c>
      <c r="AM228">
        <v>65.329963684082031</v>
      </c>
      <c r="AN228">
        <v>20.45999908447266</v>
      </c>
      <c r="AO228">
        <v>50.259006500244141</v>
      </c>
      <c r="AP228">
        <v>102.56593322753911</v>
      </c>
      <c r="AQ228">
        <v>47.202663421630859</v>
      </c>
      <c r="AR228">
        <v>48.506389617919922</v>
      </c>
      <c r="AS228">
        <v>46.298866271972663</v>
      </c>
      <c r="AT228">
        <v>266.891845703125</v>
      </c>
      <c r="AU228">
        <v>112.6221618652344</v>
      </c>
      <c r="AV228">
        <v>172.42555236816409</v>
      </c>
      <c r="AW228">
        <v>72.365715026855469</v>
      </c>
      <c r="AX228">
        <v>232.8044128417969</v>
      </c>
      <c r="AY228">
        <v>317.20916748046881</v>
      </c>
      <c r="AZ228">
        <v>13.05634117126465</v>
      </c>
      <c r="BA228">
        <v>59.842647552490227</v>
      </c>
      <c r="BB228">
        <v>47.049057006835938</v>
      </c>
      <c r="BC228">
        <v>40.119441986083977</v>
      </c>
      <c r="BD228">
        <v>18.811630249023441</v>
      </c>
      <c r="BE228">
        <v>43.453048706054688</v>
      </c>
      <c r="BF228">
        <v>63.057849884033203</v>
      </c>
      <c r="BG228">
        <v>39.737319946289063</v>
      </c>
      <c r="BH228">
        <v>75.489471435546875</v>
      </c>
      <c r="BI228">
        <v>37.759998321533203</v>
      </c>
      <c r="BJ228">
        <v>97.800361633300781</v>
      </c>
      <c r="BK228">
        <v>50.029930114746087</v>
      </c>
      <c r="BL228">
        <v>57.264957427978523</v>
      </c>
      <c r="BM228">
        <v>34.542083740234382</v>
      </c>
      <c r="BN228">
        <v>30.310642242431641</v>
      </c>
      <c r="BO228">
        <v>412.74545288085938</v>
      </c>
      <c r="BP228">
        <v>82.267753601074219</v>
      </c>
      <c r="BQ228">
        <v>153.31828308105469</v>
      </c>
      <c r="BR228">
        <v>52.8135986328125</v>
      </c>
      <c r="BS228">
        <v>157.9902648925781</v>
      </c>
      <c r="BT228">
        <v>78.274703979492188</v>
      </c>
      <c r="BU228">
        <v>30.686151504516602</v>
      </c>
      <c r="BV228">
        <v>88.769996643066406</v>
      </c>
      <c r="BW228">
        <v>68.287208557128906</v>
      </c>
      <c r="BX228">
        <v>198.3309631347656</v>
      </c>
      <c r="BY228">
        <v>38.296932220458977</v>
      </c>
      <c r="BZ228">
        <v>79.533500671386719</v>
      </c>
      <c r="CA228">
        <v>62.663818359375</v>
      </c>
      <c r="CB228">
        <v>490.40786743164063</v>
      </c>
      <c r="CC228">
        <v>39.395236968994141</v>
      </c>
      <c r="CD228">
        <v>85.885467529296875</v>
      </c>
      <c r="CE228">
        <v>28.045635223388668</v>
      </c>
      <c r="CF228">
        <v>79.485649108886719</v>
      </c>
      <c r="CG228">
        <v>78.849998474121094</v>
      </c>
      <c r="CH228">
        <v>27.6520881652832</v>
      </c>
      <c r="CI228">
        <v>70.922966003417969</v>
      </c>
      <c r="CJ228">
        <v>76.636863708496094</v>
      </c>
      <c r="CK228">
        <v>113.31967926025391</v>
      </c>
      <c r="CL228">
        <v>99.745079040527344</v>
      </c>
      <c r="CM228">
        <v>81.230979919433594</v>
      </c>
      <c r="CN228">
        <v>87.6875</v>
      </c>
      <c r="CO228">
        <v>78.815696716308594</v>
      </c>
      <c r="CP228">
        <v>92.664360046386719</v>
      </c>
      <c r="CQ228">
        <v>39.905223846435547</v>
      </c>
      <c r="CR228">
        <v>119.0698776245117</v>
      </c>
      <c r="CS228">
        <v>191.5343933105469</v>
      </c>
      <c r="CT228">
        <v>72.938224792480469</v>
      </c>
      <c r="CU228">
        <v>34.896629333496087</v>
      </c>
      <c r="CV228">
        <v>63.940067291259773</v>
      </c>
      <c r="CW228">
        <v>137.27183532714841</v>
      </c>
      <c r="CX228">
        <v>168.7270202636719</v>
      </c>
      <c r="CY228">
        <v>60.624839782714837</v>
      </c>
      <c r="CZ228">
        <v>150.41790771484381</v>
      </c>
      <c r="DA228">
        <v>70.212875366210938</v>
      </c>
      <c r="DB228">
        <v>15282.009765625</v>
      </c>
      <c r="DC228">
        <v>18.70999908447266</v>
      </c>
      <c r="DD228">
        <v>0.4500570856113843</v>
      </c>
      <c r="DE228">
        <v>0.77464446697291522</v>
      </c>
      <c r="DF228">
        <v>1.8739510383814511</v>
      </c>
      <c r="DG228">
        <v>1.6727512749150313</v>
      </c>
      <c r="DH228">
        <v>1.2692092941937343</v>
      </c>
      <c r="DI228">
        <v>8.5642997980358668E-2</v>
      </c>
      <c r="DJ228">
        <v>2.3132866304838657</v>
      </c>
      <c r="DK228">
        <v>2.625981011403681</v>
      </c>
      <c r="DL228">
        <v>0.39024486167588224</v>
      </c>
      <c r="DM228">
        <v>2.3697986371678099</v>
      </c>
      <c r="DN228">
        <v>0.12713206594878632</v>
      </c>
      <c r="DO228">
        <v>274.15012741088867</v>
      </c>
      <c r="DP228">
        <v>606.92401504516602</v>
      </c>
    </row>
    <row r="229" spans="1:120" x14ac:dyDescent="0.25">
      <c r="A229" s="1">
        <v>45400</v>
      </c>
      <c r="B229">
        <v>32.201957702636719</v>
      </c>
      <c r="C229">
        <v>42.909999847412109</v>
      </c>
      <c r="D229">
        <v>38.507488250732422</v>
      </c>
      <c r="E229">
        <v>29.161945343017582</v>
      </c>
      <c r="F229">
        <v>52.690811157226563</v>
      </c>
      <c r="G229">
        <v>14.35999965667725</v>
      </c>
      <c r="H229">
        <v>45.427444458007813</v>
      </c>
      <c r="I229">
        <v>27.780000686645511</v>
      </c>
      <c r="J229">
        <v>22.14760780334473</v>
      </c>
      <c r="K229">
        <v>372.51345825195313</v>
      </c>
      <c r="L229">
        <v>58.396900177001953</v>
      </c>
      <c r="M229">
        <v>31.805524826049801</v>
      </c>
      <c r="N229">
        <v>26.319719314575199</v>
      </c>
      <c r="O229">
        <v>33.358371734619141</v>
      </c>
      <c r="P229">
        <v>50.654949188232422</v>
      </c>
      <c r="Q229">
        <v>220.3399963378906</v>
      </c>
      <c r="R229">
        <v>109.42425537109381</v>
      </c>
      <c r="S229">
        <v>109.53785705566411</v>
      </c>
      <c r="T229">
        <v>124.4119491577148</v>
      </c>
      <c r="U229">
        <v>28.35695648193359</v>
      </c>
      <c r="V229">
        <v>88.6075439453125</v>
      </c>
      <c r="W229">
        <v>79.5</v>
      </c>
      <c r="X229">
        <v>51.256080627441413</v>
      </c>
      <c r="Y229">
        <v>54.30706787109375</v>
      </c>
      <c r="Z229">
        <v>55.831584930419922</v>
      </c>
      <c r="AA229">
        <v>107.7856521606445</v>
      </c>
      <c r="AB229">
        <v>84.505905151367188</v>
      </c>
      <c r="AC229">
        <v>100.58274078369141</v>
      </c>
      <c r="AD229">
        <v>37.066516876220703</v>
      </c>
      <c r="AE229">
        <v>102.6998977661133</v>
      </c>
      <c r="AF229">
        <v>174.13038635253909</v>
      </c>
      <c r="AG229">
        <v>80.827720642089844</v>
      </c>
      <c r="AH229">
        <v>167.12335205078119</v>
      </c>
      <c r="AI229">
        <v>321.29769897460938</v>
      </c>
      <c r="AJ229">
        <v>191.0818786621094</v>
      </c>
      <c r="AK229">
        <v>144.22125244140619</v>
      </c>
      <c r="AL229">
        <v>245.27571105957031</v>
      </c>
      <c r="AM229">
        <v>65.290290832519531</v>
      </c>
      <c r="AN229">
        <v>20.409999847412109</v>
      </c>
      <c r="AO229">
        <v>49.288906097412109</v>
      </c>
      <c r="AP229">
        <v>100.6404113769531</v>
      </c>
      <c r="AQ229">
        <v>45.941184997558587</v>
      </c>
      <c r="AR229">
        <v>47.715736389160163</v>
      </c>
      <c r="AS229">
        <v>45.114982604980469</v>
      </c>
      <c r="AT229">
        <v>273.52828979492188</v>
      </c>
      <c r="AU229">
        <v>111.7477493286133</v>
      </c>
      <c r="AV229">
        <v>176.93534851074219</v>
      </c>
      <c r="AW229">
        <v>73.262527465820313</v>
      </c>
      <c r="AX229">
        <v>235.72093200683591</v>
      </c>
      <c r="AY229">
        <v>314.6331787109375</v>
      </c>
      <c r="AZ229">
        <v>13.14495944976807</v>
      </c>
      <c r="BA229">
        <v>59.612674713134773</v>
      </c>
      <c r="BB229">
        <v>46.672664642333977</v>
      </c>
      <c r="BC229">
        <v>41.432735443115227</v>
      </c>
      <c r="BD229">
        <v>19.15437126159668</v>
      </c>
      <c r="BE229">
        <v>43.353134155273438</v>
      </c>
      <c r="BF229">
        <v>62.908374786376953</v>
      </c>
      <c r="BG229">
        <v>40.094692230224609</v>
      </c>
      <c r="BH229">
        <v>74.76495361328125</v>
      </c>
      <c r="BI229">
        <v>38.490001678466797</v>
      </c>
      <c r="BJ229">
        <v>97.601402282714844</v>
      </c>
      <c r="BK229">
        <v>52.087051391601563</v>
      </c>
      <c r="BL229">
        <v>57.476974487304688</v>
      </c>
      <c r="BM229">
        <v>34.208629608154297</v>
      </c>
      <c r="BN229">
        <v>29.970399856567379</v>
      </c>
      <c r="BO229">
        <v>421.46527099609381</v>
      </c>
      <c r="BP229">
        <v>82.993057250976563</v>
      </c>
      <c r="BQ229">
        <v>155.60972595214841</v>
      </c>
      <c r="BR229">
        <v>53.330791473388672</v>
      </c>
      <c r="BS229">
        <v>157.3971252441406</v>
      </c>
      <c r="BT229">
        <v>78.255416870117188</v>
      </c>
      <c r="BU229">
        <v>30.54937744140625</v>
      </c>
      <c r="BV229">
        <v>90.09999847412108</v>
      </c>
      <c r="BW229">
        <v>67.9105224609375</v>
      </c>
      <c r="BX229">
        <v>207.70939636230469</v>
      </c>
      <c r="BY229">
        <v>38.855575561523438</v>
      </c>
      <c r="BZ229">
        <v>79.921524047851563</v>
      </c>
      <c r="CA229">
        <v>61.995082855224609</v>
      </c>
      <c r="CB229">
        <v>494.72601318359381</v>
      </c>
      <c r="CC229">
        <v>39.504695892333977</v>
      </c>
      <c r="CD229">
        <v>85.577186584472656</v>
      </c>
      <c r="CE229">
        <v>28.09427452087402</v>
      </c>
      <c r="CF229">
        <v>78.991958618164063</v>
      </c>
      <c r="CG229">
        <v>78.779998779296875</v>
      </c>
      <c r="CH229">
        <v>27.6520881652832</v>
      </c>
      <c r="CI229">
        <v>70.808441162109375</v>
      </c>
      <c r="CJ229">
        <v>76.268226623535156</v>
      </c>
      <c r="CK229">
        <v>112.3715896606445</v>
      </c>
      <c r="CL229">
        <v>100.2828369140625</v>
      </c>
      <c r="CM229">
        <v>81.430900573730469</v>
      </c>
      <c r="CN229">
        <v>87.756492614746094</v>
      </c>
      <c r="CO229">
        <v>79.688453674316406</v>
      </c>
      <c r="CP229">
        <v>91.561790466308594</v>
      </c>
      <c r="CQ229">
        <v>39.361690521240227</v>
      </c>
      <c r="CR229">
        <v>119.2873229980469</v>
      </c>
      <c r="CS229">
        <v>195.5634460449219</v>
      </c>
      <c r="CT229">
        <v>72.232757568359375</v>
      </c>
      <c r="CU229">
        <v>34.760463714599609</v>
      </c>
      <c r="CV229">
        <v>62.972614288330078</v>
      </c>
      <c r="CW229">
        <v>136.75811767578119</v>
      </c>
      <c r="CX229">
        <v>170.21788024902341</v>
      </c>
      <c r="CY229">
        <v>60.694522857666023</v>
      </c>
      <c r="CZ229">
        <v>148.84727478027341</v>
      </c>
      <c r="DA229">
        <v>69.739341735839844</v>
      </c>
      <c r="DB229">
        <v>15601.5</v>
      </c>
      <c r="DC229">
        <v>18</v>
      </c>
      <c r="DD229">
        <v>0.46417929882983489</v>
      </c>
      <c r="DE229">
        <v>0.7840181272496175</v>
      </c>
      <c r="DF229">
        <v>1.9225182778585101</v>
      </c>
      <c r="DG229">
        <v>1.700690480130314</v>
      </c>
      <c r="DH229">
        <v>1.2891590811240639</v>
      </c>
      <c r="DI229">
        <v>8.6734876889297763E-2</v>
      </c>
      <c r="DJ229">
        <v>2.3565192023568149</v>
      </c>
      <c r="DK229">
        <v>2.7074066203252074</v>
      </c>
      <c r="DL229">
        <v>0.38623778327823349</v>
      </c>
      <c r="DM229">
        <v>2.4477297434471397</v>
      </c>
      <c r="DN229">
        <v>0.12607788485230334</v>
      </c>
      <c r="DO229">
        <v>271.96348953247065</v>
      </c>
      <c r="DP229">
        <v>612.18683242797852</v>
      </c>
    </row>
    <row r="230" spans="1:120" x14ac:dyDescent="0.25">
      <c r="A230" s="1">
        <v>45399</v>
      </c>
      <c r="B230">
        <v>32.3717041015625</v>
      </c>
      <c r="C230">
        <v>43.020000457763672</v>
      </c>
      <c r="D230">
        <v>38.993694305419922</v>
      </c>
      <c r="E230">
        <v>28.982400894165039</v>
      </c>
      <c r="F230">
        <v>52.780563354492188</v>
      </c>
      <c r="G230">
        <v>14.569999694824221</v>
      </c>
      <c r="H230">
        <v>44.611499786376953</v>
      </c>
      <c r="I230">
        <v>27.190000534057621</v>
      </c>
      <c r="J230">
        <v>22.157100677490231</v>
      </c>
      <c r="K230">
        <v>372.12896728515619</v>
      </c>
      <c r="L230">
        <v>58.376987457275391</v>
      </c>
      <c r="M230">
        <v>31.851314544677731</v>
      </c>
      <c r="N230">
        <v>26.388006210327148</v>
      </c>
      <c r="O230">
        <v>33.160694122314453</v>
      </c>
      <c r="P230">
        <v>50.296863555908203</v>
      </c>
      <c r="Q230">
        <v>219.5899963378906</v>
      </c>
      <c r="R230">
        <v>108.71119689941411</v>
      </c>
      <c r="S230">
        <v>109.37925720214839</v>
      </c>
      <c r="T230">
        <v>125.65966796875</v>
      </c>
      <c r="U230">
        <v>28.317975997924801</v>
      </c>
      <c r="V230">
        <v>88.917022705078125</v>
      </c>
      <c r="W230">
        <v>80.05999755859375</v>
      </c>
      <c r="X230">
        <v>50.778816223144531</v>
      </c>
      <c r="Y230">
        <v>54.556045532226563</v>
      </c>
      <c r="Z230">
        <v>55.910739898681641</v>
      </c>
      <c r="AA230">
        <v>107.76596832275391</v>
      </c>
      <c r="AB230">
        <v>84.813995361328125</v>
      </c>
      <c r="AC230">
        <v>100.37635803222661</v>
      </c>
      <c r="AD230">
        <v>37.106472015380859</v>
      </c>
      <c r="AE230">
        <v>102.63011169433589</v>
      </c>
      <c r="AF230">
        <v>173.8055725097656</v>
      </c>
      <c r="AG230">
        <v>81.305984497070313</v>
      </c>
      <c r="AH230">
        <v>166.95579528808591</v>
      </c>
      <c r="AI230">
        <v>323.05126953125</v>
      </c>
      <c r="AJ230">
        <v>191.24043273925781</v>
      </c>
      <c r="AK230">
        <v>143.9255676269531</v>
      </c>
      <c r="AL230">
        <v>246.34843444824219</v>
      </c>
      <c r="AM230">
        <v>65.399398803710938</v>
      </c>
      <c r="AN230">
        <v>20.129999160766602</v>
      </c>
      <c r="AO230">
        <v>48.926342010498047</v>
      </c>
      <c r="AP230">
        <v>99.356742858886719</v>
      </c>
      <c r="AQ230">
        <v>45.647823333740227</v>
      </c>
      <c r="AR230">
        <v>47.162281036376953</v>
      </c>
      <c r="AS230">
        <v>44.841026306152337</v>
      </c>
      <c r="AT230">
        <v>275.2222900390625</v>
      </c>
      <c r="AU230">
        <v>111.6200332641602</v>
      </c>
      <c r="AV230">
        <v>178.0280456542969</v>
      </c>
      <c r="AW230">
        <v>73.341361999511719</v>
      </c>
      <c r="AX230">
        <v>236.01853942871091</v>
      </c>
      <c r="AY230">
        <v>314.74090576171881</v>
      </c>
      <c r="AZ230">
        <v>13.08588123321533</v>
      </c>
      <c r="BA230">
        <v>60.552562713623047</v>
      </c>
      <c r="BB230">
        <v>46.583518981933587</v>
      </c>
      <c r="BC230">
        <v>41.380882263183587</v>
      </c>
      <c r="BD230">
        <v>19.555868148803711</v>
      </c>
      <c r="BE230">
        <v>43.373115539550781</v>
      </c>
      <c r="BF230">
        <v>62.818691253662109</v>
      </c>
      <c r="BG230">
        <v>40.094692230224609</v>
      </c>
      <c r="BH230">
        <v>75.231437683105469</v>
      </c>
      <c r="BI230">
        <v>38.669998168945313</v>
      </c>
      <c r="BJ230">
        <v>97.770523071289063</v>
      </c>
      <c r="BK230">
        <v>53.135581970214837</v>
      </c>
      <c r="BL230">
        <v>57.937900543212891</v>
      </c>
      <c r="BM230">
        <v>34.640155792236328</v>
      </c>
      <c r="BN230">
        <v>30.087053298950199</v>
      </c>
      <c r="BO230">
        <v>423.88409423828119</v>
      </c>
      <c r="BP230">
        <v>83.430229187011719</v>
      </c>
      <c r="BQ230">
        <v>155.94700622558591</v>
      </c>
      <c r="BR230">
        <v>53.460094451904297</v>
      </c>
      <c r="BS230">
        <v>157.5453796386719</v>
      </c>
      <c r="BT230">
        <v>78.293991088867188</v>
      </c>
      <c r="BU230">
        <v>30.344217300415039</v>
      </c>
      <c r="BV230">
        <v>90.760002136230483</v>
      </c>
      <c r="BW230">
        <v>68.02642822265625</v>
      </c>
      <c r="BX230">
        <v>211.46275329589841</v>
      </c>
      <c r="BY230">
        <v>38.067489624023438</v>
      </c>
      <c r="BZ230">
        <v>80.289634704589844</v>
      </c>
      <c r="CA230">
        <v>61.788566589355469</v>
      </c>
      <c r="CB230">
        <v>495.74612426757813</v>
      </c>
      <c r="CC230">
        <v>39.902725219726563</v>
      </c>
      <c r="CD230">
        <v>86.010704040527344</v>
      </c>
      <c r="CE230">
        <v>28.21101188659668</v>
      </c>
      <c r="CF230">
        <v>78.9129638671875</v>
      </c>
      <c r="CG230">
        <v>78.910003662109375</v>
      </c>
      <c r="CH230">
        <v>27.59467887878418</v>
      </c>
      <c r="CI230">
        <v>70.999313354492188</v>
      </c>
      <c r="CJ230">
        <v>76.258522033691406</v>
      </c>
      <c r="CK230">
        <v>112.1174774169922</v>
      </c>
      <c r="CL230">
        <v>100.3625030517578</v>
      </c>
      <c r="CM230">
        <v>81.880752563476563</v>
      </c>
      <c r="CN230">
        <v>87.7269287109375</v>
      </c>
      <c r="CO230">
        <v>79.301666259765625</v>
      </c>
      <c r="CP230">
        <v>91.844749450683594</v>
      </c>
      <c r="CQ230">
        <v>39.223331451416023</v>
      </c>
      <c r="CR230">
        <v>119.7024383544922</v>
      </c>
      <c r="CS230">
        <v>197.82171630859381</v>
      </c>
      <c r="CT230">
        <v>71.899604797363281</v>
      </c>
      <c r="CU230">
        <v>34.750736236572273</v>
      </c>
      <c r="CV230">
        <v>62.620811462402337</v>
      </c>
      <c r="CW230">
        <v>136.76802062988281</v>
      </c>
      <c r="CX230">
        <v>171.28138732910159</v>
      </c>
      <c r="CY230">
        <v>60.993167877197273</v>
      </c>
      <c r="CZ230">
        <v>150.1528625488281</v>
      </c>
      <c r="DA230">
        <v>69.709739685058594</v>
      </c>
      <c r="DB230">
        <v>15683.3701171875</v>
      </c>
      <c r="DC230">
        <v>18.20999908447266</v>
      </c>
      <c r="DD230">
        <v>0.46779849071008345</v>
      </c>
      <c r="DE230">
        <v>0.78702021316520143</v>
      </c>
      <c r="DF230">
        <v>1.9349509190370895</v>
      </c>
      <c r="DG230">
        <v>1.7116377479695848</v>
      </c>
      <c r="DH230">
        <v>1.2994254299212311</v>
      </c>
      <c r="DI230">
        <v>8.6778289031148731E-2</v>
      </c>
      <c r="DJ230">
        <v>2.3822298858502609</v>
      </c>
      <c r="DK230">
        <v>2.7513602733439275</v>
      </c>
      <c r="DL230">
        <v>0.38576283984428311</v>
      </c>
      <c r="DM230">
        <v>2.4657069344149081</v>
      </c>
      <c r="DN230">
        <v>0.12382167215039906</v>
      </c>
      <c r="DO230">
        <v>271.28843688964844</v>
      </c>
      <c r="DP230">
        <v>615.75580215454113</v>
      </c>
    </row>
    <row r="231" spans="1:120" x14ac:dyDescent="0.25">
      <c r="A231" s="1">
        <v>45398</v>
      </c>
      <c r="B231">
        <v>32.741153717041023</v>
      </c>
      <c r="C231">
        <v>43.650001525878913</v>
      </c>
      <c r="D231">
        <v>39.596591949462891</v>
      </c>
      <c r="E231">
        <v>29.284791946411129</v>
      </c>
      <c r="F231">
        <v>53.349067687988281</v>
      </c>
      <c r="G231">
        <v>14.670000076293951</v>
      </c>
      <c r="H231">
        <v>44.385398864746087</v>
      </c>
      <c r="I231">
        <v>26.909999847412109</v>
      </c>
      <c r="J231">
        <v>22.50834846496582</v>
      </c>
      <c r="K231">
        <v>372.65145874023438</v>
      </c>
      <c r="L231">
        <v>58.755344390869141</v>
      </c>
      <c r="M231">
        <v>32.090213775634773</v>
      </c>
      <c r="N231">
        <v>26.583112716674801</v>
      </c>
      <c r="O231">
        <v>32.646724700927727</v>
      </c>
      <c r="P231">
        <v>49.774250030517578</v>
      </c>
      <c r="Q231">
        <v>221.2200012207031</v>
      </c>
      <c r="R231">
        <v>109.08753967285161</v>
      </c>
      <c r="S231">
        <v>108.9034881591797</v>
      </c>
      <c r="T231">
        <v>126.73768615722661</v>
      </c>
      <c r="U231">
        <v>28.201042175292969</v>
      </c>
      <c r="V231">
        <v>88.356094360351563</v>
      </c>
      <c r="W231">
        <v>80.699996948242188</v>
      </c>
      <c r="X231">
        <v>50.629669189453118</v>
      </c>
      <c r="Y231">
        <v>55.332862854003913</v>
      </c>
      <c r="Z231">
        <v>56.405437469482422</v>
      </c>
      <c r="AA231">
        <v>108.5143356323242</v>
      </c>
      <c r="AB231">
        <v>85.569313049316406</v>
      </c>
      <c r="AC231">
        <v>101.2117614746094</v>
      </c>
      <c r="AD231">
        <v>37.496013641357422</v>
      </c>
      <c r="AE231">
        <v>103.27821350097661</v>
      </c>
      <c r="AF231">
        <v>173.9236755371094</v>
      </c>
      <c r="AG231">
        <v>82.0931396484375</v>
      </c>
      <c r="AH231">
        <v>167.25144958496091</v>
      </c>
      <c r="AI231">
        <v>325.821044921875</v>
      </c>
      <c r="AJ231">
        <v>193.2816467285156</v>
      </c>
      <c r="AK231">
        <v>145.1772766113281</v>
      </c>
      <c r="AL231">
        <v>249.54673767089841</v>
      </c>
      <c r="AM231">
        <v>66.093765258789063</v>
      </c>
      <c r="AN231">
        <v>19.370000839233398</v>
      </c>
      <c r="AO231">
        <v>48.583377838134773</v>
      </c>
      <c r="AP231">
        <v>100.7885360717773</v>
      </c>
      <c r="AQ231">
        <v>45.628261566162109</v>
      </c>
      <c r="AR231">
        <v>47.508190155029297</v>
      </c>
      <c r="AS231">
        <v>44.762748718261719</v>
      </c>
      <c r="AT231">
        <v>278.042236328125</v>
      </c>
      <c r="AU231">
        <v>111.93442535400391</v>
      </c>
      <c r="AV231">
        <v>180.4716796875</v>
      </c>
      <c r="AW231">
        <v>73.991798400878906</v>
      </c>
      <c r="AX231">
        <v>237.48670959472659</v>
      </c>
      <c r="AY231">
        <v>318.60980224609381</v>
      </c>
      <c r="AZ231">
        <v>12.957876205444339</v>
      </c>
      <c r="BA231">
        <v>60.732540130615227</v>
      </c>
      <c r="BB231">
        <v>46.722190856933587</v>
      </c>
      <c r="BC231">
        <v>42.008808135986328</v>
      </c>
      <c r="BD231">
        <v>19.7027587890625</v>
      </c>
      <c r="BE231">
        <v>43.572948455810547</v>
      </c>
      <c r="BF231">
        <v>63.257144927978523</v>
      </c>
      <c r="BG231">
        <v>40.104625701904297</v>
      </c>
      <c r="BH231">
        <v>75.390228271484375</v>
      </c>
      <c r="BI231">
        <v>38.889999389648438</v>
      </c>
      <c r="BJ231">
        <v>98.198287963867202</v>
      </c>
      <c r="BK231">
        <v>54.923080444335938</v>
      </c>
      <c r="BL231">
        <v>58.04852294921875</v>
      </c>
      <c r="BM231">
        <v>34.944194793701172</v>
      </c>
      <c r="BN231">
        <v>30.388410568237301</v>
      </c>
      <c r="BO231">
        <v>429.11993408203119</v>
      </c>
      <c r="BP231">
        <v>84.384063720703125</v>
      </c>
      <c r="BQ231">
        <v>157.048095703125</v>
      </c>
      <c r="BR231">
        <v>53.877826690673828</v>
      </c>
      <c r="BS231">
        <v>157.87164306640619</v>
      </c>
      <c r="BT231">
        <v>78.236137390136719</v>
      </c>
      <c r="BU231">
        <v>29.94366455078125</v>
      </c>
      <c r="BV231">
        <v>91.550003051757798</v>
      </c>
      <c r="BW231">
        <v>67.929840087890625</v>
      </c>
      <c r="BX231">
        <v>218.19293212890619</v>
      </c>
      <c r="BY231">
        <v>38.267005920410163</v>
      </c>
      <c r="BZ231">
        <v>80.797035217285156</v>
      </c>
      <c r="CA231">
        <v>61.572216033935547</v>
      </c>
      <c r="CB231">
        <v>498.69757080078119</v>
      </c>
      <c r="CC231">
        <v>39.544498443603523</v>
      </c>
      <c r="CD231">
        <v>85.066596984863281</v>
      </c>
      <c r="CE231">
        <v>28.104001998901371</v>
      </c>
      <c r="CF231">
        <v>78.9129638671875</v>
      </c>
      <c r="CG231">
        <v>81.330001831054688</v>
      </c>
      <c r="CH231">
        <v>27.680793762207031</v>
      </c>
      <c r="CI231">
        <v>70.426673889160156</v>
      </c>
      <c r="CJ231">
        <v>76.821174621582031</v>
      </c>
      <c r="CK231">
        <v>112.3129577636719</v>
      </c>
      <c r="CL231">
        <v>101.139274597168</v>
      </c>
      <c r="CM231">
        <v>82.660469055175781</v>
      </c>
      <c r="CN231">
        <v>87.529792785644531</v>
      </c>
      <c r="CO231">
        <v>79.371086120605469</v>
      </c>
      <c r="CP231">
        <v>92.108200073242202</v>
      </c>
      <c r="CQ231">
        <v>39.124507904052727</v>
      </c>
      <c r="CR231">
        <v>120.3251113891602</v>
      </c>
      <c r="CS231">
        <v>200.7166748046875</v>
      </c>
      <c r="CT231">
        <v>71.635055541992188</v>
      </c>
      <c r="CU231">
        <v>35.042514801025391</v>
      </c>
      <c r="CV231">
        <v>61.340644836425781</v>
      </c>
      <c r="CW231">
        <v>137.00511169433591</v>
      </c>
      <c r="CX231">
        <v>172.11627197265619</v>
      </c>
      <c r="CY231">
        <v>61.082759857177727</v>
      </c>
      <c r="CZ231">
        <v>151.31121826171881</v>
      </c>
      <c r="DA231">
        <v>70.015571594238281</v>
      </c>
      <c r="DB231">
        <v>15865.25</v>
      </c>
      <c r="DC231">
        <v>18.39999961853027</v>
      </c>
      <c r="DD231">
        <v>0.47200669716137417</v>
      </c>
      <c r="DE231">
        <v>0.78855307504483352</v>
      </c>
      <c r="DF231">
        <v>1.9480910074645625</v>
      </c>
      <c r="DG231">
        <v>1.7189104486302673</v>
      </c>
      <c r="DH231">
        <v>1.3122320491559674</v>
      </c>
      <c r="DI231">
        <v>8.7528001100522987E-2</v>
      </c>
      <c r="DJ231">
        <v>2.4026821877978768</v>
      </c>
      <c r="DK231">
        <v>2.8019336801802042</v>
      </c>
      <c r="DL231">
        <v>0.38757286589175588</v>
      </c>
      <c r="DM231">
        <v>2.4839743041409146</v>
      </c>
      <c r="DN231">
        <v>0.12164361133225467</v>
      </c>
      <c r="DO231">
        <v>269.98081207275391</v>
      </c>
      <c r="DP231">
        <v>619.81235885620117</v>
      </c>
    </row>
    <row r="232" spans="1:120" x14ac:dyDescent="0.25">
      <c r="A232" s="1">
        <v>45397</v>
      </c>
      <c r="B232">
        <v>32.761123657226563</v>
      </c>
      <c r="C232">
        <v>44.380001068115227</v>
      </c>
      <c r="D232">
        <v>40.160587310791023</v>
      </c>
      <c r="E232">
        <v>29.606084823608398</v>
      </c>
      <c r="F232">
        <v>53.378990173339837</v>
      </c>
      <c r="G232">
        <v>15.010000228881839</v>
      </c>
      <c r="H232">
        <v>45.034217834472663</v>
      </c>
      <c r="I232">
        <v>27.35000038146973</v>
      </c>
      <c r="J232">
        <v>22.546321868896481</v>
      </c>
      <c r="K232">
        <v>371.99093627929688</v>
      </c>
      <c r="L232">
        <v>58.675693511962891</v>
      </c>
      <c r="M232">
        <v>32.185775756835938</v>
      </c>
      <c r="N232">
        <v>26.797727584838871</v>
      </c>
      <c r="O232">
        <v>33.140922546386719</v>
      </c>
      <c r="P232">
        <v>50.296863555908203</v>
      </c>
      <c r="Q232">
        <v>220.94999694824219</v>
      </c>
      <c r="R232">
        <v>109.998664855957</v>
      </c>
      <c r="S232">
        <v>108.73497009277339</v>
      </c>
      <c r="T232">
        <v>127.606086730957</v>
      </c>
      <c r="U232">
        <v>28.659040451049801</v>
      </c>
      <c r="V232">
        <v>88.704261779785156</v>
      </c>
      <c r="W232">
        <v>80.480003356933594</v>
      </c>
      <c r="X232">
        <v>50.231952667236328</v>
      </c>
      <c r="Y232">
        <v>55.422496795654297</v>
      </c>
      <c r="Z232">
        <v>56.652782440185547</v>
      </c>
      <c r="AA232">
        <v>108.8885192871094</v>
      </c>
      <c r="AB232">
        <v>85.927093505859375</v>
      </c>
      <c r="AC232">
        <v>101.7621383666992</v>
      </c>
      <c r="AD232">
        <v>37.585910797119141</v>
      </c>
      <c r="AE232">
        <v>105.18264007568359</v>
      </c>
      <c r="AF232">
        <v>174.78985595703119</v>
      </c>
      <c r="AG232">
        <v>82.073211669921875</v>
      </c>
      <c r="AH232">
        <v>168.15818786621091</v>
      </c>
      <c r="AI232">
        <v>325.8111572265625</v>
      </c>
      <c r="AJ232">
        <v>193.9950866699219</v>
      </c>
      <c r="AK232">
        <v>146.45854187011719</v>
      </c>
      <c r="AL232">
        <v>249.34806823730469</v>
      </c>
      <c r="AM232">
        <v>66.470718383789063</v>
      </c>
      <c r="AN232">
        <v>19.379999160766602</v>
      </c>
      <c r="AO232">
        <v>49.377094268798828</v>
      </c>
      <c r="AP232">
        <v>100.28493499755859</v>
      </c>
      <c r="AQ232">
        <v>46.224773406982422</v>
      </c>
      <c r="AR232">
        <v>47.379707336425781</v>
      </c>
      <c r="AS232">
        <v>45.340019226074219</v>
      </c>
      <c r="AT232">
        <v>278.02230834960938</v>
      </c>
      <c r="AU232">
        <v>112.2291717529297</v>
      </c>
      <c r="AV232">
        <v>179.57765197753909</v>
      </c>
      <c r="AW232">
        <v>74.583106994628906</v>
      </c>
      <c r="AX232">
        <v>237.962890625</v>
      </c>
      <c r="AY232">
        <v>322.73333740234381</v>
      </c>
      <c r="AZ232">
        <v>13.18434524536133</v>
      </c>
      <c r="BA232">
        <v>60.722537994384773</v>
      </c>
      <c r="BB232">
        <v>46.662761688232422</v>
      </c>
      <c r="BC232">
        <v>42.023792266845703</v>
      </c>
      <c r="BD232">
        <v>20.065084457397461</v>
      </c>
      <c r="BE232">
        <v>43.952629089355469</v>
      </c>
      <c r="BF232">
        <v>63.346832275390618</v>
      </c>
      <c r="BG232">
        <v>40.382572174072273</v>
      </c>
      <c r="BH232">
        <v>75.459701538085938</v>
      </c>
      <c r="BI232">
        <v>38.869998931884773</v>
      </c>
      <c r="BJ232">
        <v>97.840156555175781</v>
      </c>
      <c r="BK232">
        <v>54.323921203613281</v>
      </c>
      <c r="BL232">
        <v>58.352733612060547</v>
      </c>
      <c r="BM232">
        <v>35.267837524414063</v>
      </c>
      <c r="BN232">
        <v>30.69948768615723</v>
      </c>
      <c r="BO232">
        <v>429.08010864257813</v>
      </c>
      <c r="BP232">
        <v>84.344306945800781</v>
      </c>
      <c r="BQ232">
        <v>156.8992919921875</v>
      </c>
      <c r="BR232">
        <v>54.385078430175781</v>
      </c>
      <c r="BS232">
        <v>158.75151062011719</v>
      </c>
      <c r="BT232">
        <v>78.284347534179688</v>
      </c>
      <c r="BU232">
        <v>30.43214225769043</v>
      </c>
      <c r="BV232">
        <v>91.440002441406236</v>
      </c>
      <c r="BW232">
        <v>68.663902282714844</v>
      </c>
      <c r="BX232">
        <v>216.40086364746091</v>
      </c>
      <c r="BY232">
        <v>38.286960601806641</v>
      </c>
      <c r="BZ232">
        <v>81.364143371582031</v>
      </c>
      <c r="CA232">
        <v>61.709896087646477</v>
      </c>
      <c r="CB232">
        <v>499.60873413085938</v>
      </c>
      <c r="CC232">
        <v>40.400264739990227</v>
      </c>
      <c r="CD232">
        <v>85.634986877441406</v>
      </c>
      <c r="CE232">
        <v>28.64876747131348</v>
      </c>
      <c r="CF232">
        <v>78.972213745117188</v>
      </c>
      <c r="CG232">
        <v>81.650001525878906</v>
      </c>
      <c r="CH232">
        <v>27.642518997192379</v>
      </c>
      <c r="CI232">
        <v>70.712982177734375</v>
      </c>
      <c r="CJ232">
        <v>77.917373657226563</v>
      </c>
      <c r="CK232">
        <v>112.9189453125</v>
      </c>
      <c r="CL232">
        <v>102.4538116455078</v>
      </c>
      <c r="CM232">
        <v>82.680465698242188</v>
      </c>
      <c r="CN232">
        <v>88.209907531738281</v>
      </c>
      <c r="CO232">
        <v>79.638870239257813</v>
      </c>
      <c r="CP232">
        <v>92.918052673339844</v>
      </c>
      <c r="CQ232">
        <v>39.391334533691413</v>
      </c>
      <c r="CR232">
        <v>120.6018600463867</v>
      </c>
      <c r="CS232">
        <v>200.4779052734375</v>
      </c>
      <c r="CT232">
        <v>71.605659484863281</v>
      </c>
      <c r="CU232">
        <v>35.587169647216797</v>
      </c>
      <c r="CV232">
        <v>62.161518096923828</v>
      </c>
      <c r="CW232">
        <v>136.9557189941406</v>
      </c>
      <c r="CX232">
        <v>173.1002502441406</v>
      </c>
      <c r="CY232">
        <v>60.973255157470703</v>
      </c>
      <c r="CZ232">
        <v>152.59715270996091</v>
      </c>
      <c r="DA232">
        <v>69.976097106933594</v>
      </c>
      <c r="DB232">
        <v>15885.01953125</v>
      </c>
      <c r="DC232">
        <v>19.229999542236332</v>
      </c>
      <c r="DD232">
        <v>0.46955363182001841</v>
      </c>
      <c r="DE232">
        <v>0.78912904747371027</v>
      </c>
      <c r="DF232">
        <v>1.9375277609781487</v>
      </c>
      <c r="DG232">
        <v>1.7025163916928268</v>
      </c>
      <c r="DH232">
        <v>1.3184942534341761</v>
      </c>
      <c r="DI232">
        <v>8.8829514050270897E-2</v>
      </c>
      <c r="DJ232">
        <v>2.4174101808353887</v>
      </c>
      <c r="DK232">
        <v>2.7997494432100933</v>
      </c>
      <c r="DL232">
        <v>0.38829402573876937</v>
      </c>
      <c r="DM232">
        <v>2.4772731011654439</v>
      </c>
      <c r="DN232">
        <v>0.12378366489806515</v>
      </c>
      <c r="DO232">
        <v>270.72289657592773</v>
      </c>
      <c r="DP232">
        <v>621.78125762939453</v>
      </c>
    </row>
    <row r="233" spans="1:120" x14ac:dyDescent="0.25">
      <c r="A233" s="1">
        <v>45394</v>
      </c>
      <c r="B233">
        <v>33.310302734375</v>
      </c>
      <c r="C233">
        <v>46.509998321533203</v>
      </c>
      <c r="D233">
        <v>40.014728546142578</v>
      </c>
      <c r="E233">
        <v>30.815652847290039</v>
      </c>
      <c r="F233">
        <v>54.705482482910163</v>
      </c>
      <c r="G233">
        <v>15.64000034332275</v>
      </c>
      <c r="H233">
        <v>44.709808349609382</v>
      </c>
      <c r="I233">
        <v>26.70999908447266</v>
      </c>
      <c r="J233">
        <v>22.517841339111332</v>
      </c>
      <c r="K233">
        <v>374.51486206054688</v>
      </c>
      <c r="L233">
        <v>59.671375274658203</v>
      </c>
      <c r="M233">
        <v>32.313190460205078</v>
      </c>
      <c r="N233">
        <v>27.17818450927734</v>
      </c>
      <c r="O233">
        <v>33.368255615234382</v>
      </c>
      <c r="P233">
        <v>50.790443420410163</v>
      </c>
      <c r="Q233">
        <v>216.88999938964841</v>
      </c>
      <c r="R233">
        <v>110.9394989013672</v>
      </c>
      <c r="S233">
        <v>109.8550491333008</v>
      </c>
      <c r="T233">
        <v>129.3429260253906</v>
      </c>
      <c r="U233">
        <v>29.25346565246582</v>
      </c>
      <c r="V233">
        <v>89.274856567382813</v>
      </c>
      <c r="W233">
        <v>82.760002136230469</v>
      </c>
      <c r="X233">
        <v>50.251842498779297</v>
      </c>
      <c r="Y233">
        <v>55.870651245117188</v>
      </c>
      <c r="Z233">
        <v>57.276100158691413</v>
      </c>
      <c r="AA233">
        <v>110.27695465087891</v>
      </c>
      <c r="AB233">
        <v>86.940803527832031</v>
      </c>
      <c r="AC233">
        <v>102.7154846191406</v>
      </c>
      <c r="AD233">
        <v>38.974281311035163</v>
      </c>
      <c r="AE233">
        <v>106.94748687744141</v>
      </c>
      <c r="AF233">
        <v>175.715087890625</v>
      </c>
      <c r="AG233">
        <v>83.56781005859375</v>
      </c>
      <c r="AH233">
        <v>169.3507385253906</v>
      </c>
      <c r="AI233">
        <v>331.40054321289063</v>
      </c>
      <c r="AJ233">
        <v>196.87855529785159</v>
      </c>
      <c r="AK233">
        <v>148.212890625</v>
      </c>
      <c r="AL233">
        <v>253.63897705078119</v>
      </c>
      <c r="AM233">
        <v>67.065887451171875</v>
      </c>
      <c r="AN233">
        <v>19.54000091552734</v>
      </c>
      <c r="AO233">
        <v>49.249706268310547</v>
      </c>
      <c r="AP233">
        <v>100.77866363525391</v>
      </c>
      <c r="AQ233">
        <v>46.263889312744141</v>
      </c>
      <c r="AR233">
        <v>47.755271911621087</v>
      </c>
      <c r="AS233">
        <v>45.516136169433587</v>
      </c>
      <c r="AT233">
        <v>283.45303344726563</v>
      </c>
      <c r="AU233">
        <v>112.749885559082</v>
      </c>
      <c r="AV233">
        <v>182.6769104003906</v>
      </c>
      <c r="AW233">
        <v>75.410926818847656</v>
      </c>
      <c r="AX233">
        <v>241.19682312011719</v>
      </c>
      <c r="AY233">
        <v>327.30746459960938</v>
      </c>
      <c r="AZ233">
        <v>13.47973728179932</v>
      </c>
      <c r="BA233">
        <v>61.322467803955078</v>
      </c>
      <c r="BB233">
        <v>47.098587036132813</v>
      </c>
      <c r="BC233">
        <v>42.980514526367188</v>
      </c>
      <c r="BD233">
        <v>20.613471984863281</v>
      </c>
      <c r="BE233">
        <v>44.472179412841797</v>
      </c>
      <c r="BF233">
        <v>63.735458374023438</v>
      </c>
      <c r="BG233">
        <v>40.660526275634773</v>
      </c>
      <c r="BH233">
        <v>75.96588134765625</v>
      </c>
      <c r="BI233">
        <v>39.759998321533203</v>
      </c>
      <c r="BJ233">
        <v>98.566383361816406</v>
      </c>
      <c r="BK233">
        <v>55.132785797119141</v>
      </c>
      <c r="BL233">
        <v>58.905838012695313</v>
      </c>
      <c r="BM233">
        <v>35.797447204589837</v>
      </c>
      <c r="BN233">
        <v>31.059173583984379</v>
      </c>
      <c r="BO233">
        <v>436.25698852539063</v>
      </c>
      <c r="BP233">
        <v>85.566413879394531</v>
      </c>
      <c r="BQ233">
        <v>158.8633728027344</v>
      </c>
      <c r="BR233">
        <v>55.041515350341797</v>
      </c>
      <c r="BS233">
        <v>160.13555908203119</v>
      </c>
      <c r="BT233">
        <v>78.313270568847656</v>
      </c>
      <c r="BU233">
        <v>30.73499870300293</v>
      </c>
      <c r="BV233">
        <v>93.680000305175781</v>
      </c>
      <c r="BW233">
        <v>68.760490417480469</v>
      </c>
      <c r="BX233">
        <v>219.7062072753906</v>
      </c>
      <c r="BY233">
        <v>39.025161743164063</v>
      </c>
      <c r="BZ233">
        <v>82.508293151855469</v>
      </c>
      <c r="CA233">
        <v>62.014759063720703</v>
      </c>
      <c r="CB233">
        <v>505.94729614257813</v>
      </c>
      <c r="CC233">
        <v>41.783432006835938</v>
      </c>
      <c r="CD233">
        <v>86.983718872070313</v>
      </c>
      <c r="CE233">
        <v>29.397817611694339</v>
      </c>
      <c r="CF233">
        <v>79.446151733398438</v>
      </c>
      <c r="CG233">
        <v>81.529998779296875</v>
      </c>
      <c r="CH233">
        <v>27.59467887878418</v>
      </c>
      <c r="CI233">
        <v>71.934654235839844</v>
      </c>
      <c r="CJ233">
        <v>79.265792846679688</v>
      </c>
      <c r="CK233">
        <v>113.47605895996089</v>
      </c>
      <c r="CL233">
        <v>103.8081741333008</v>
      </c>
      <c r="CM233">
        <v>83.860038757324219</v>
      </c>
      <c r="CN233">
        <v>88.633758544921875</v>
      </c>
      <c r="CO233">
        <v>80.660385131835938</v>
      </c>
      <c r="CP233">
        <v>93.796188354492202</v>
      </c>
      <c r="CQ233">
        <v>39.588981628417969</v>
      </c>
      <c r="CR233">
        <v>121.4716415405273</v>
      </c>
      <c r="CS233">
        <v>204.35774230957031</v>
      </c>
      <c r="CT233">
        <v>71.899604797363281</v>
      </c>
      <c r="CU233">
        <v>36.219356536865227</v>
      </c>
      <c r="CV233">
        <v>62.738079071044922</v>
      </c>
      <c r="CW233">
        <v>137.2323303222656</v>
      </c>
      <c r="CX233">
        <v>176.03230285644531</v>
      </c>
      <c r="CY233">
        <v>61.122581481933587</v>
      </c>
      <c r="CZ233">
        <v>155.08073425292969</v>
      </c>
      <c r="DA233">
        <v>70.913330078125</v>
      </c>
      <c r="DB233">
        <v>16175.08984375</v>
      </c>
      <c r="DC233">
        <v>17.309999465942379</v>
      </c>
      <c r="DD233">
        <v>0.47558699177051361</v>
      </c>
      <c r="DE233">
        <v>0.78838596697808894</v>
      </c>
      <c r="DF233">
        <v>1.9568886802534022</v>
      </c>
      <c r="DG233">
        <v>1.7113152302826642</v>
      </c>
      <c r="DH233">
        <v>1.3304622060544891</v>
      </c>
      <c r="DI233">
        <v>9.1926567601275377E-2</v>
      </c>
      <c r="DJ233">
        <v>2.4483069601364598</v>
      </c>
      <c r="DK233">
        <v>2.8422651680147282</v>
      </c>
      <c r="DL233">
        <v>0.3891285847337948</v>
      </c>
      <c r="DM233">
        <v>2.513998413760993</v>
      </c>
      <c r="DN233">
        <v>0.12314997998818501</v>
      </c>
      <c r="DO233">
        <v>271.87001419067383</v>
      </c>
      <c r="DP233">
        <v>630.08442687988281</v>
      </c>
    </row>
    <row r="234" spans="1:120" x14ac:dyDescent="0.25">
      <c r="A234" s="1">
        <v>45393</v>
      </c>
      <c r="B234">
        <v>34.099128723144531</v>
      </c>
      <c r="C234">
        <v>48.200000762939453</v>
      </c>
      <c r="D234">
        <v>41.327480316162109</v>
      </c>
      <c r="E234">
        <v>31.94017219543457</v>
      </c>
      <c r="F234">
        <v>55.822532653808587</v>
      </c>
      <c r="G234">
        <v>15.94999980926514</v>
      </c>
      <c r="H234">
        <v>45.476596832275391</v>
      </c>
      <c r="I234">
        <v>26.670000076293949</v>
      </c>
      <c r="J234">
        <v>22.489362716674801</v>
      </c>
      <c r="K234">
        <v>379.1190185546875</v>
      </c>
      <c r="L234">
        <v>61.294342041015618</v>
      </c>
      <c r="M234">
        <v>32.67950439453125</v>
      </c>
      <c r="N234">
        <v>27.50010871887207</v>
      </c>
      <c r="O234">
        <v>34.050251007080078</v>
      </c>
      <c r="P234">
        <v>51.409835815429688</v>
      </c>
      <c r="Q234">
        <v>219.80000305175781</v>
      </c>
      <c r="R234">
        <v>112.2170486450195</v>
      </c>
      <c r="S234">
        <v>111.43105316162109</v>
      </c>
      <c r="T234">
        <v>132.08787536621091</v>
      </c>
      <c r="U234">
        <v>30.1207389831543</v>
      </c>
      <c r="V234">
        <v>88.9073486328125</v>
      </c>
      <c r="W234">
        <v>84.139999389648438</v>
      </c>
      <c r="X234">
        <v>50.758930206298828</v>
      </c>
      <c r="Y234">
        <v>56.896442413330078</v>
      </c>
      <c r="Z234">
        <v>58.186347961425781</v>
      </c>
      <c r="AA234">
        <v>111.9411087036133</v>
      </c>
      <c r="AB234">
        <v>88.262611389160156</v>
      </c>
      <c r="AC234">
        <v>104.2880096435547</v>
      </c>
      <c r="AD234">
        <v>40.242790222167969</v>
      </c>
      <c r="AE234">
        <v>107.19676208496089</v>
      </c>
      <c r="AF234">
        <v>178.35296630859381</v>
      </c>
      <c r="AG234">
        <v>84.703704833984375</v>
      </c>
      <c r="AH234">
        <v>172.00193786621091</v>
      </c>
      <c r="AI234">
        <v>336.14309692382813</v>
      </c>
      <c r="AJ234">
        <v>200.44572448730469</v>
      </c>
      <c r="AK234">
        <v>150.39103698730469</v>
      </c>
      <c r="AL234">
        <v>259.09197998046881</v>
      </c>
      <c r="AM234">
        <v>68.057838439941406</v>
      </c>
      <c r="AN234">
        <v>20.139999389648441</v>
      </c>
      <c r="AO234">
        <v>49.955234527587891</v>
      </c>
      <c r="AP234">
        <v>100.9465255737305</v>
      </c>
      <c r="AQ234">
        <v>46.733272552490227</v>
      </c>
      <c r="AR234">
        <v>47.863983154296882</v>
      </c>
      <c r="AS234">
        <v>45.927070617675781</v>
      </c>
      <c r="AT234">
        <v>287.16983032226563</v>
      </c>
      <c r="AU234">
        <v>114.4004592895508</v>
      </c>
      <c r="AV234">
        <v>185.99470520019531</v>
      </c>
      <c r="AW234">
        <v>76.91876220703125</v>
      </c>
      <c r="AX234">
        <v>244.41093444824219</v>
      </c>
      <c r="AY234">
        <v>335.30966186523438</v>
      </c>
      <c r="AZ234">
        <v>13.68651103973389</v>
      </c>
      <c r="BA234">
        <v>62.662300109863281</v>
      </c>
      <c r="BB234">
        <v>47.8216552734375</v>
      </c>
      <c r="BC234">
        <v>43.689861297607422</v>
      </c>
      <c r="BD234">
        <v>21.485015869140621</v>
      </c>
      <c r="BE234">
        <v>45.541275024414063</v>
      </c>
      <c r="BF234">
        <v>64.472862243652344</v>
      </c>
      <c r="BG234">
        <v>41.424892425537109</v>
      </c>
      <c r="BH234">
        <v>77.414924621582031</v>
      </c>
      <c r="BI234">
        <v>40.470001220703118</v>
      </c>
      <c r="BJ234">
        <v>99.600990295410156</v>
      </c>
      <c r="BK234">
        <v>57.0201416015625</v>
      </c>
      <c r="BL234">
        <v>60.187202453613281</v>
      </c>
      <c r="BM234">
        <v>36.170127868652337</v>
      </c>
      <c r="BN234">
        <v>31.64244270324707</v>
      </c>
      <c r="BO234">
        <v>443.32437133789063</v>
      </c>
      <c r="BP234">
        <v>87.116378784179688</v>
      </c>
      <c r="BQ234">
        <v>161.00604248046881</v>
      </c>
      <c r="BR234">
        <v>56.314613342285163</v>
      </c>
      <c r="BS234">
        <v>162.71583557128909</v>
      </c>
      <c r="BT234">
        <v>78.265068054199219</v>
      </c>
      <c r="BU234">
        <v>31.448175430297852</v>
      </c>
      <c r="BV234">
        <v>96.050003051757798</v>
      </c>
      <c r="BW234">
        <v>69.996810913085938</v>
      </c>
      <c r="BX234">
        <v>226.30696105957031</v>
      </c>
      <c r="BY234">
        <v>40.102546691894531</v>
      </c>
      <c r="BZ234">
        <v>84.537918090820313</v>
      </c>
      <c r="CA234">
        <v>62.5064697265625</v>
      </c>
      <c r="CB234">
        <v>513.02862548828125</v>
      </c>
      <c r="CC234">
        <v>43.465114593505859</v>
      </c>
      <c r="CD234">
        <v>86.52130126953125</v>
      </c>
      <c r="CE234">
        <v>30.069046020507809</v>
      </c>
      <c r="CF234">
        <v>80.3150634765625</v>
      </c>
      <c r="CG234">
        <v>81.550003051757813</v>
      </c>
      <c r="CH234">
        <v>27.37461090087891</v>
      </c>
      <c r="CI234">
        <v>71.772384643554688</v>
      </c>
      <c r="CJ234">
        <v>80.216484069824219</v>
      </c>
      <c r="CK234">
        <v>115.2353820800781</v>
      </c>
      <c r="CL234">
        <v>104.36585998535161</v>
      </c>
      <c r="CM234">
        <v>85.949302673339844</v>
      </c>
      <c r="CN234">
        <v>90.2305908203125</v>
      </c>
      <c r="CO234">
        <v>82.009193420410156</v>
      </c>
      <c r="CP234">
        <v>95.347595214843764</v>
      </c>
      <c r="CQ234">
        <v>40.122634887695313</v>
      </c>
      <c r="CR234">
        <v>122.7861862182617</v>
      </c>
      <c r="CS234">
        <v>207.7202453613281</v>
      </c>
      <c r="CT234">
        <v>72.634468078613281</v>
      </c>
      <c r="CU234">
        <v>36.598663330078118</v>
      </c>
      <c r="CV234">
        <v>63.216922760009773</v>
      </c>
      <c r="CW234">
        <v>139.30696105957031</v>
      </c>
      <c r="CX234">
        <v>178.93452453613281</v>
      </c>
      <c r="CY234">
        <v>62.147922515869141</v>
      </c>
      <c r="CZ234">
        <v>156.93603515625</v>
      </c>
      <c r="DA234">
        <v>72.580604553222656</v>
      </c>
      <c r="DB234">
        <v>16442.19921875</v>
      </c>
      <c r="DC234">
        <v>14.909999847412109</v>
      </c>
      <c r="DD234">
        <v>0.47492176097271327</v>
      </c>
      <c r="DE234">
        <v>0.78847362163307899</v>
      </c>
      <c r="DF234">
        <v>1.9542983125300131</v>
      </c>
      <c r="DG234">
        <v>1.7227887058345115</v>
      </c>
      <c r="DH234">
        <v>1.3524666880186231</v>
      </c>
      <c r="DI234">
        <v>9.3951873966222677E-2</v>
      </c>
      <c r="DJ234">
        <v>2.4634932872705768</v>
      </c>
      <c r="DK234">
        <v>2.8598026647143562</v>
      </c>
      <c r="DL234">
        <v>0.39071060468902302</v>
      </c>
      <c r="DM234">
        <v>2.5102157115945722</v>
      </c>
      <c r="DN234">
        <v>0.12133757828025954</v>
      </c>
      <c r="DO234">
        <v>275.15835189819336</v>
      </c>
      <c r="DP234">
        <v>639.79418182373047</v>
      </c>
    </row>
    <row r="235" spans="1:120" x14ac:dyDescent="0.25">
      <c r="A235" s="1">
        <v>45392</v>
      </c>
      <c r="B235">
        <v>33.569915771484382</v>
      </c>
      <c r="C235">
        <v>47.490001678466797</v>
      </c>
      <c r="D235">
        <v>41.278861999511719</v>
      </c>
      <c r="E235">
        <v>31.7795295715332</v>
      </c>
      <c r="F235">
        <v>55.273979187011719</v>
      </c>
      <c r="G235">
        <v>15.55000019073486</v>
      </c>
      <c r="H235">
        <v>45.535579681396477</v>
      </c>
      <c r="I235">
        <v>26.739999771118161</v>
      </c>
      <c r="J235">
        <v>22.527336120605469</v>
      </c>
      <c r="K235">
        <v>379.08950805664063</v>
      </c>
      <c r="L235">
        <v>61.065334320068359</v>
      </c>
      <c r="M235">
        <v>32.850711822509773</v>
      </c>
      <c r="N235">
        <v>27.64643669128418</v>
      </c>
      <c r="O235">
        <v>33.2891845703125</v>
      </c>
      <c r="P235">
        <v>51.506622314453118</v>
      </c>
      <c r="Q235">
        <v>215.61000061035159</v>
      </c>
      <c r="R235">
        <v>111.3158416748047</v>
      </c>
      <c r="S235">
        <v>112.2537460327148</v>
      </c>
      <c r="T235">
        <v>131.60877990722659</v>
      </c>
      <c r="U235">
        <v>30.033037185668949</v>
      </c>
      <c r="V235">
        <v>89.0330810546875</v>
      </c>
      <c r="W235">
        <v>83.589996337890625</v>
      </c>
      <c r="X235">
        <v>51.186477661132813</v>
      </c>
      <c r="Y235">
        <v>56.856605529785163</v>
      </c>
      <c r="Z235">
        <v>58.156661987304688</v>
      </c>
      <c r="AA235">
        <v>112.06910705566411</v>
      </c>
      <c r="AB235">
        <v>88.24273681640625</v>
      </c>
      <c r="AC235">
        <v>103.8457412719727</v>
      </c>
      <c r="AD235">
        <v>40.003074645996087</v>
      </c>
      <c r="AE235">
        <v>106.21961975097661</v>
      </c>
      <c r="AF235">
        <v>178.8549499511719</v>
      </c>
      <c r="AG235">
        <v>83.388458251953125</v>
      </c>
      <c r="AH235">
        <v>172.2483215332031</v>
      </c>
      <c r="AI235">
        <v>331.42050170898438</v>
      </c>
      <c r="AJ235">
        <v>199.0981140136719</v>
      </c>
      <c r="AK235">
        <v>149.39558410644531</v>
      </c>
      <c r="AL235">
        <v>257.11538696289063</v>
      </c>
      <c r="AM235">
        <v>67.264274597167969</v>
      </c>
      <c r="AN235">
        <v>19.909999847412109</v>
      </c>
      <c r="AO235">
        <v>50.347194671630859</v>
      </c>
      <c r="AP235">
        <v>102.8226699829102</v>
      </c>
      <c r="AQ235">
        <v>46.674598693847663</v>
      </c>
      <c r="AR235">
        <v>49.198204040527337</v>
      </c>
      <c r="AS235">
        <v>45.887935638427727</v>
      </c>
      <c r="AT235">
        <v>282.6558837890625</v>
      </c>
      <c r="AU235">
        <v>114.5380096435547</v>
      </c>
      <c r="AV235">
        <v>183.9384460449219</v>
      </c>
      <c r="AW235">
        <v>76.357025146484375</v>
      </c>
      <c r="AX235">
        <v>241.73249816894531</v>
      </c>
      <c r="AY235">
        <v>338.6986083984375</v>
      </c>
      <c r="AZ235">
        <v>13.75543689727783</v>
      </c>
      <c r="BA235">
        <v>62.642303466796882</v>
      </c>
      <c r="BB235">
        <v>47.673080444335938</v>
      </c>
      <c r="BC235">
        <v>43.240272521972663</v>
      </c>
      <c r="BD235">
        <v>21.55356597900391</v>
      </c>
      <c r="BE235">
        <v>45.101646423339837</v>
      </c>
      <c r="BF235">
        <v>64.4927978515625</v>
      </c>
      <c r="BG235">
        <v>41.2164306640625</v>
      </c>
      <c r="BH235">
        <v>76.878974914550781</v>
      </c>
      <c r="BI235">
        <v>39.950000762939453</v>
      </c>
      <c r="BJ235">
        <v>99.352287292480483</v>
      </c>
      <c r="BK235">
        <v>55.562183380126953</v>
      </c>
      <c r="BL235">
        <v>59.689403533935547</v>
      </c>
      <c r="BM235">
        <v>36.366283416748047</v>
      </c>
      <c r="BN235">
        <v>31.652166366577148</v>
      </c>
      <c r="BO235">
        <v>436.35653686523438</v>
      </c>
      <c r="BP235">
        <v>86.301658630371094</v>
      </c>
      <c r="BQ235">
        <v>159.5875244140625</v>
      </c>
      <c r="BR235">
        <v>55.996337890625</v>
      </c>
      <c r="BS235">
        <v>162.83448791503909</v>
      </c>
      <c r="BT235">
        <v>78.168624877929688</v>
      </c>
      <c r="BU235">
        <v>30.940158843994141</v>
      </c>
      <c r="BV235">
        <v>95.010002136230483</v>
      </c>
      <c r="BW235">
        <v>69.92919921875</v>
      </c>
      <c r="BX235">
        <v>221.16972351074219</v>
      </c>
      <c r="BY235">
        <v>39.753391265869141</v>
      </c>
      <c r="BZ235">
        <v>84.000663757324219</v>
      </c>
      <c r="CA235">
        <v>63.017856597900391</v>
      </c>
      <c r="CB235">
        <v>509.1859130859375</v>
      </c>
      <c r="CC235">
        <v>43.753688812255859</v>
      </c>
      <c r="CD235">
        <v>86.916290283203125</v>
      </c>
      <c r="CE235">
        <v>29.514553070068359</v>
      </c>
      <c r="CF235">
        <v>80.482925415039063</v>
      </c>
      <c r="CG235">
        <v>82.089996337890625</v>
      </c>
      <c r="CH235">
        <v>27.355474472045898</v>
      </c>
      <c r="CI235">
        <v>72.001449584960938</v>
      </c>
      <c r="CJ235">
        <v>79.944862365722656</v>
      </c>
      <c r="CK235">
        <v>115.3819961547852</v>
      </c>
      <c r="CL235">
        <v>103.9475936889648</v>
      </c>
      <c r="CM235">
        <v>86.069244384765625</v>
      </c>
      <c r="CN235">
        <v>90.299591064453125</v>
      </c>
      <c r="CO235">
        <v>81.295120239257813</v>
      </c>
      <c r="CP235">
        <v>95.4158935546875</v>
      </c>
      <c r="CQ235">
        <v>40.409225463867188</v>
      </c>
      <c r="CR235">
        <v>122.64780426025391</v>
      </c>
      <c r="CS235">
        <v>203.65141296386719</v>
      </c>
      <c r="CT235">
        <v>72.810844421386719</v>
      </c>
      <c r="CU235">
        <v>36.559761047363281</v>
      </c>
      <c r="CV235">
        <v>63.343963623046882</v>
      </c>
      <c r="CW235">
        <v>139.87995910644531</v>
      </c>
      <c r="CX235">
        <v>177.50328063964841</v>
      </c>
      <c r="CY235">
        <v>61.928920745849609</v>
      </c>
      <c r="CZ235">
        <v>157.46614074707031</v>
      </c>
      <c r="DA235">
        <v>72.373428344726563</v>
      </c>
      <c r="DB235">
        <v>16170.3603515625</v>
      </c>
      <c r="DC235">
        <v>15.80000019073486</v>
      </c>
      <c r="DD235">
        <v>0.46623511552080887</v>
      </c>
      <c r="DE235">
        <v>0.78739573406769958</v>
      </c>
      <c r="DF235">
        <v>1.9240855223375792</v>
      </c>
      <c r="DG235">
        <v>1.7210373954540334</v>
      </c>
      <c r="DH235">
        <v>1.3329660558484138</v>
      </c>
      <c r="DI235">
        <v>9.3266526936403485E-2</v>
      </c>
      <c r="DJ235">
        <v>2.4378687275258462</v>
      </c>
      <c r="DK235">
        <v>2.7969928735512464</v>
      </c>
      <c r="DL235">
        <v>0.39101261228346129</v>
      </c>
      <c r="DM235">
        <v>2.4677911260086938</v>
      </c>
      <c r="DN235">
        <v>0.12402022028394889</v>
      </c>
      <c r="DO235">
        <v>276.03476715087891</v>
      </c>
      <c r="DP235">
        <v>634.51131439208984</v>
      </c>
    </row>
    <row r="236" spans="1:120" x14ac:dyDescent="0.25">
      <c r="A236" s="1">
        <v>45391</v>
      </c>
      <c r="B236">
        <v>33.979305267333977</v>
      </c>
      <c r="C236">
        <v>48.619998931884773</v>
      </c>
      <c r="D236">
        <v>42.474925994873047</v>
      </c>
      <c r="E236">
        <v>31.911825180053711</v>
      </c>
      <c r="F236">
        <v>55.942214965820313</v>
      </c>
      <c r="G236">
        <v>16</v>
      </c>
      <c r="H236">
        <v>45.938636779785163</v>
      </c>
      <c r="I236">
        <v>26.879999160766602</v>
      </c>
      <c r="J236">
        <v>22.413417816162109</v>
      </c>
      <c r="K236">
        <v>383.3583984375</v>
      </c>
      <c r="L236">
        <v>61.891754150390618</v>
      </c>
      <c r="M236">
        <v>33.167255401611328</v>
      </c>
      <c r="N236">
        <v>27.539127349853519</v>
      </c>
      <c r="O236">
        <v>33.783382415771477</v>
      </c>
      <c r="P236">
        <v>52.367965698242188</v>
      </c>
      <c r="Q236">
        <v>217.66999816894531</v>
      </c>
      <c r="R236">
        <v>113.05885314941411</v>
      </c>
      <c r="S236">
        <v>113.9586181640625</v>
      </c>
      <c r="T236">
        <v>134.02433776855469</v>
      </c>
      <c r="U236">
        <v>30.734653472900391</v>
      </c>
      <c r="V236">
        <v>90.232307434082045</v>
      </c>
      <c r="W236">
        <v>84.699996948242188</v>
      </c>
      <c r="X236">
        <v>51.902374267578118</v>
      </c>
      <c r="Y236">
        <v>57.533824920654297</v>
      </c>
      <c r="Z236">
        <v>59.363727569580078</v>
      </c>
      <c r="AA236">
        <v>114.8656768798828</v>
      </c>
      <c r="AB236">
        <v>89.693733215332031</v>
      </c>
      <c r="AC236">
        <v>107.0301055908203</v>
      </c>
      <c r="AD236">
        <v>40.482509613037109</v>
      </c>
      <c r="AE236">
        <v>111.4543151855469</v>
      </c>
      <c r="AF236">
        <v>181.33537292480469</v>
      </c>
      <c r="AG236">
        <v>83.946434020996094</v>
      </c>
      <c r="AH236">
        <v>174.7417907714844</v>
      </c>
      <c r="AI236">
        <v>333.85153198242188</v>
      </c>
      <c r="AJ236">
        <v>204.4984436035156</v>
      </c>
      <c r="AK236">
        <v>154.20527648925781</v>
      </c>
      <c r="AL236">
        <v>262.98553466796881</v>
      </c>
      <c r="AM236">
        <v>68.702606201171875</v>
      </c>
      <c r="AN236">
        <v>20.430000305175781</v>
      </c>
      <c r="AO236">
        <v>51.905235290527337</v>
      </c>
      <c r="AP236">
        <v>102.4770584106445</v>
      </c>
      <c r="AQ236">
        <v>49.070426940917969</v>
      </c>
      <c r="AR236">
        <v>49.52435302734375</v>
      </c>
      <c r="AS236">
        <v>48.285064697265618</v>
      </c>
      <c r="AT236">
        <v>284.26016235351563</v>
      </c>
      <c r="AU236">
        <v>115.8348922729492</v>
      </c>
      <c r="AV236">
        <v>184.67353820800781</v>
      </c>
      <c r="AW236">
        <v>77.687454223632813</v>
      </c>
      <c r="AX236">
        <v>243.50819396972659</v>
      </c>
      <c r="AY236">
        <v>337.35675048828119</v>
      </c>
      <c r="AZ236">
        <v>14.10990619659424</v>
      </c>
      <c r="BA236">
        <v>63.602188110351563</v>
      </c>
      <c r="BB236">
        <v>47.841461181640618</v>
      </c>
      <c r="BC236">
        <v>43.589954376220703</v>
      </c>
      <c r="BD236">
        <v>22.376144409179691</v>
      </c>
      <c r="BE236">
        <v>45.571247100830078</v>
      </c>
      <c r="BF236">
        <v>65.648719787597656</v>
      </c>
      <c r="BG236">
        <v>42.318317413330078</v>
      </c>
      <c r="BH236">
        <v>77.692825317382813</v>
      </c>
      <c r="BI236">
        <v>40.220001220703118</v>
      </c>
      <c r="BJ236">
        <v>99.839736938476563</v>
      </c>
      <c r="BK236">
        <v>56.760505676269531</v>
      </c>
      <c r="BL236">
        <v>60.952335357666023</v>
      </c>
      <c r="BM236">
        <v>36.209362030029297</v>
      </c>
      <c r="BN236">
        <v>31.448017120361332</v>
      </c>
      <c r="BO236">
        <v>440.19879150390619</v>
      </c>
      <c r="BP236">
        <v>87.762199401855469</v>
      </c>
      <c r="BQ236">
        <v>161.15483093261719</v>
      </c>
      <c r="BR236">
        <v>57.060565948486328</v>
      </c>
      <c r="BS236">
        <v>165.65202331542969</v>
      </c>
      <c r="BT236">
        <v>78.486862182617188</v>
      </c>
      <c r="BU236">
        <v>31.3114013671875</v>
      </c>
      <c r="BV236">
        <v>96.459999084472656</v>
      </c>
      <c r="BW236">
        <v>71.049606323242188</v>
      </c>
      <c r="BX236">
        <v>223.11112976074219</v>
      </c>
      <c r="BY236">
        <v>40.531505584716797</v>
      </c>
      <c r="BZ236">
        <v>86.448150634765625</v>
      </c>
      <c r="CA236">
        <v>63.784915924072273</v>
      </c>
      <c r="CB236">
        <v>514.33599853515625</v>
      </c>
      <c r="CC236">
        <v>45.296062469482422</v>
      </c>
      <c r="CD236">
        <v>88.852691650390625</v>
      </c>
      <c r="CE236">
        <v>29.22271728515625</v>
      </c>
      <c r="CF236">
        <v>81.272850036621094</v>
      </c>
      <c r="CG236">
        <v>81.150001525878906</v>
      </c>
      <c r="CH236">
        <v>27.068428039550781</v>
      </c>
      <c r="CI236">
        <v>73.442626953125</v>
      </c>
      <c r="CJ236">
        <v>83.398368835449219</v>
      </c>
      <c r="CK236">
        <v>116.8578643798828</v>
      </c>
      <c r="CL236">
        <v>107.95094299316411</v>
      </c>
      <c r="CM236">
        <v>87.448768615722656</v>
      </c>
      <c r="CN236">
        <v>91.728851318359375</v>
      </c>
      <c r="CO236">
        <v>81.939765930175781</v>
      </c>
      <c r="CP236">
        <v>95.1231689453125</v>
      </c>
      <c r="CQ236">
        <v>41.021934509277337</v>
      </c>
      <c r="CR236">
        <v>123.7053680419922</v>
      </c>
      <c r="CS236">
        <v>206.17828369140619</v>
      </c>
      <c r="CT236">
        <v>73.075408935546875</v>
      </c>
      <c r="CU236">
        <v>38.125633239746087</v>
      </c>
      <c r="CV236">
        <v>64.448226928710938</v>
      </c>
      <c r="CW236">
        <v>141.5396728515625</v>
      </c>
      <c r="CX236">
        <v>180.28623962402341</v>
      </c>
      <c r="CY236">
        <v>62.575981140136719</v>
      </c>
      <c r="CZ236">
        <v>156.93603515625</v>
      </c>
      <c r="DA236">
        <v>73.863121032714844</v>
      </c>
      <c r="DB236">
        <v>16306.6396484375</v>
      </c>
      <c r="DC236">
        <v>14.97999954223633</v>
      </c>
      <c r="DD236">
        <v>0.46293468652586944</v>
      </c>
      <c r="DE236">
        <v>0.78085756904672632</v>
      </c>
      <c r="DF236">
        <v>1.9105420089176637</v>
      </c>
      <c r="DG236">
        <v>1.7054250065579877</v>
      </c>
      <c r="DH236">
        <v>1.3553071189694914</v>
      </c>
      <c r="DI236">
        <v>9.4529644182705333E-2</v>
      </c>
      <c r="DJ236">
        <v>2.46712597644219</v>
      </c>
      <c r="DK236">
        <v>2.8214454998569654</v>
      </c>
      <c r="DL236">
        <v>0.39759698754497658</v>
      </c>
      <c r="DM236">
        <v>2.4540115398363311</v>
      </c>
      <c r="DN236">
        <v>0.12348968340553575</v>
      </c>
      <c r="DO236">
        <v>279.06330871582031</v>
      </c>
      <c r="DP236">
        <v>642.92067718505848</v>
      </c>
    </row>
    <row r="237" spans="1:120" x14ac:dyDescent="0.25">
      <c r="A237" s="1">
        <v>45390</v>
      </c>
      <c r="B237">
        <v>33.879451751708977</v>
      </c>
      <c r="C237">
        <v>48.099998474121087</v>
      </c>
      <c r="D237">
        <v>42.16375732421875</v>
      </c>
      <c r="E237">
        <v>32.639457702636719</v>
      </c>
      <c r="F237">
        <v>55.543270111083977</v>
      </c>
      <c r="G237">
        <v>15.539999961853029</v>
      </c>
      <c r="H237">
        <v>44.729469299316413</v>
      </c>
      <c r="I237">
        <v>26.879999160766602</v>
      </c>
      <c r="J237">
        <v>22.53682899475098</v>
      </c>
      <c r="K237">
        <v>383.61474609375</v>
      </c>
      <c r="L237">
        <v>61.612960815429688</v>
      </c>
      <c r="M237">
        <v>33.077667236328118</v>
      </c>
      <c r="N237">
        <v>27.44157600402832</v>
      </c>
      <c r="O237">
        <v>33.210113525390618</v>
      </c>
      <c r="P237">
        <v>52.261508941650391</v>
      </c>
      <c r="Q237">
        <v>216.47999572753909</v>
      </c>
      <c r="R237">
        <v>113.10837554931641</v>
      </c>
      <c r="S237">
        <v>114.2163391113281</v>
      </c>
      <c r="T237">
        <v>132.42726135253909</v>
      </c>
      <c r="U237">
        <v>30.40431022644043</v>
      </c>
      <c r="V237">
        <v>89.874465942382813</v>
      </c>
      <c r="W237">
        <v>84.459999084472656</v>
      </c>
      <c r="X237">
        <v>51.673686981201172</v>
      </c>
      <c r="Y237">
        <v>56.856605529785163</v>
      </c>
      <c r="Z237">
        <v>59.284572601318359</v>
      </c>
      <c r="AA237">
        <v>114.3437881469727</v>
      </c>
      <c r="AB237">
        <v>89.842811584472656</v>
      </c>
      <c r="AC237">
        <v>106.5386962890625</v>
      </c>
      <c r="AD237">
        <v>40.72222900390625</v>
      </c>
      <c r="AE237">
        <v>111.1252822875977</v>
      </c>
      <c r="AF237">
        <v>180.82353210449219</v>
      </c>
      <c r="AG237">
        <v>83.956405639648438</v>
      </c>
      <c r="AH237">
        <v>174.4658508300781</v>
      </c>
      <c r="AI237">
        <v>333.5028076171875</v>
      </c>
      <c r="AJ237">
        <v>203.6958312988281</v>
      </c>
      <c r="AK237">
        <v>153.41679382324219</v>
      </c>
      <c r="AL237">
        <v>262.30020141601563</v>
      </c>
      <c r="AM237">
        <v>68.46453857421875</v>
      </c>
      <c r="AN237">
        <v>20.329999923706051</v>
      </c>
      <c r="AO237">
        <v>51.807243347167969</v>
      </c>
      <c r="AP237">
        <v>104.65931701660161</v>
      </c>
      <c r="AQ237">
        <v>48.825954437255859</v>
      </c>
      <c r="AR237">
        <v>50.364414215087891</v>
      </c>
      <c r="AS237">
        <v>47.971969604492188</v>
      </c>
      <c r="AT237">
        <v>284.1605224609375</v>
      </c>
      <c r="AU237">
        <v>115.76611328125</v>
      </c>
      <c r="AV237">
        <v>185.84568786621091</v>
      </c>
      <c r="AW237">
        <v>77.135566711425781</v>
      </c>
      <c r="AX237">
        <v>243.5280456542969</v>
      </c>
      <c r="AY237">
        <v>338.7769775390625</v>
      </c>
      <c r="AZ237">
        <v>13.86374664306641</v>
      </c>
      <c r="BA237">
        <v>62.962265014648438</v>
      </c>
      <c r="BB237">
        <v>47.940513610839837</v>
      </c>
      <c r="BC237">
        <v>43.570774078369141</v>
      </c>
      <c r="BD237">
        <v>21.847343444824219</v>
      </c>
      <c r="BE237">
        <v>45.611217498779297</v>
      </c>
      <c r="BF237">
        <v>65.39959716796875</v>
      </c>
      <c r="BG237">
        <v>41.454673767089837</v>
      </c>
      <c r="BH237">
        <v>77.2164306640625</v>
      </c>
      <c r="BI237">
        <v>40.069999694824219</v>
      </c>
      <c r="BJ237">
        <v>101.02357482910161</v>
      </c>
      <c r="BK237">
        <v>56.301151275634773</v>
      </c>
      <c r="BL237">
        <v>60.67578125</v>
      </c>
      <c r="BM237">
        <v>36.395706176757813</v>
      </c>
      <c r="BN237">
        <v>31.749372482299801</v>
      </c>
      <c r="BO237">
        <v>438.5762939453125</v>
      </c>
      <c r="BP237">
        <v>87.116378784179688</v>
      </c>
      <c r="BQ237">
        <v>161.1349792480469</v>
      </c>
      <c r="BR237">
        <v>56.483695983886719</v>
      </c>
      <c r="BS237">
        <v>164.9995422363281</v>
      </c>
      <c r="BT237">
        <v>78.409713745117188</v>
      </c>
      <c r="BU237">
        <v>30.46145057678223</v>
      </c>
      <c r="BV237">
        <v>96</v>
      </c>
      <c r="BW237">
        <v>70.885414123535156</v>
      </c>
      <c r="BX237">
        <v>222.0757141113281</v>
      </c>
      <c r="BY237">
        <v>40.242206573486328</v>
      </c>
      <c r="BZ237">
        <v>85.6522216796875</v>
      </c>
      <c r="CA237">
        <v>63.607913970947273</v>
      </c>
      <c r="CB237">
        <v>513.74169921875</v>
      </c>
      <c r="CC237">
        <v>43.524822235107422</v>
      </c>
      <c r="CD237">
        <v>88.033805847167969</v>
      </c>
      <c r="CE237">
        <v>29.524282455444339</v>
      </c>
      <c r="CF237">
        <v>81.253097534179688</v>
      </c>
      <c r="CG237">
        <v>82.199996948242188</v>
      </c>
      <c r="CH237">
        <v>27.077995300292969</v>
      </c>
      <c r="CI237">
        <v>72.889083862304688</v>
      </c>
      <c r="CJ237">
        <v>82.302169799804688</v>
      </c>
      <c r="CK237">
        <v>116.6330642700195</v>
      </c>
      <c r="CL237">
        <v>108.0604782104492</v>
      </c>
      <c r="CM237">
        <v>86.009269714355469</v>
      </c>
      <c r="CN237">
        <v>91.511993408203125</v>
      </c>
      <c r="CO237">
        <v>81.850502014160156</v>
      </c>
      <c r="CP237">
        <v>95.093910217285156</v>
      </c>
      <c r="CQ237">
        <v>41.259117126464837</v>
      </c>
      <c r="CR237">
        <v>123.9919967651367</v>
      </c>
      <c r="CS237">
        <v>205.14366149902341</v>
      </c>
      <c r="CT237">
        <v>72.722663879394531</v>
      </c>
      <c r="CU237">
        <v>37.649059295654297</v>
      </c>
      <c r="CV237">
        <v>64.096427917480469</v>
      </c>
      <c r="CW237">
        <v>141.03582763671881</v>
      </c>
      <c r="CX237">
        <v>179.44140625</v>
      </c>
      <c r="CY237">
        <v>61.899051666259773</v>
      </c>
      <c r="CZ237">
        <v>156.7691650390625</v>
      </c>
      <c r="DA237">
        <v>73.81378173828125</v>
      </c>
      <c r="DB237">
        <v>16253.9599609375</v>
      </c>
      <c r="DC237">
        <v>15.189999580383301</v>
      </c>
      <c r="DD237">
        <v>0.46430021946000199</v>
      </c>
      <c r="DE237">
        <v>0.78572533795183064</v>
      </c>
      <c r="DF237">
        <v>1.9115649626012157</v>
      </c>
      <c r="DG237">
        <v>1.709722872440044</v>
      </c>
      <c r="DH237">
        <v>1.3465654874141746</v>
      </c>
      <c r="DI237">
        <v>9.3626813916929535E-2</v>
      </c>
      <c r="DJ237">
        <v>2.4674757039647375</v>
      </c>
      <c r="DK237">
        <v>2.820904110983061</v>
      </c>
      <c r="DL237">
        <v>0.39649464236325282</v>
      </c>
      <c r="DM237">
        <v>2.4546088177857261</v>
      </c>
      <c r="DN237">
        <v>0.12416851298628843</v>
      </c>
      <c r="DO237">
        <v>277.85491943359381</v>
      </c>
      <c r="DP237">
        <v>641.34817504882813</v>
      </c>
    </row>
    <row r="238" spans="1:120" x14ac:dyDescent="0.25">
      <c r="A238" s="1">
        <v>45387</v>
      </c>
      <c r="B238">
        <v>33.859485626220703</v>
      </c>
      <c r="C238">
        <v>47.119998931884773</v>
      </c>
      <c r="D238">
        <v>42.183204650878913</v>
      </c>
      <c r="E238">
        <v>32.110267639160163</v>
      </c>
      <c r="F238">
        <v>55.573192596435547</v>
      </c>
      <c r="G238">
        <v>15.69999980926514</v>
      </c>
      <c r="H238">
        <v>43.884033203125</v>
      </c>
      <c r="I238">
        <v>26.54000091552734</v>
      </c>
      <c r="J238">
        <v>22.546321868896481</v>
      </c>
      <c r="K238">
        <v>383.37811279296881</v>
      </c>
      <c r="L238">
        <v>61.075290679931641</v>
      </c>
      <c r="M238">
        <v>32.914421081542969</v>
      </c>
      <c r="N238">
        <v>27.50986289978027</v>
      </c>
      <c r="O238">
        <v>33.44732666015625</v>
      </c>
      <c r="P238">
        <v>52.116336822509773</v>
      </c>
      <c r="Q238">
        <v>215.13999938964841</v>
      </c>
      <c r="R238">
        <v>112.4448318481445</v>
      </c>
      <c r="S238">
        <v>113.2449569702148</v>
      </c>
      <c r="T238">
        <v>132.2675476074219</v>
      </c>
      <c r="U238">
        <v>29.925844192504879</v>
      </c>
      <c r="V238">
        <v>90.077575683593764</v>
      </c>
      <c r="W238">
        <v>84.169998168945313</v>
      </c>
      <c r="X238">
        <v>51.683628082275391</v>
      </c>
      <c r="Y238">
        <v>57.065750122070313</v>
      </c>
      <c r="Z238">
        <v>59.027332305908203</v>
      </c>
      <c r="AA238">
        <v>113.58555603027339</v>
      </c>
      <c r="AB238">
        <v>89.624168395996094</v>
      </c>
      <c r="AC238">
        <v>105.772087097168</v>
      </c>
      <c r="AD238">
        <v>40.102958679199219</v>
      </c>
      <c r="AE238">
        <v>111.544059753418</v>
      </c>
      <c r="AF238">
        <v>180.6266784667969</v>
      </c>
      <c r="AG238">
        <v>84.006217956542969</v>
      </c>
      <c r="AH238">
        <v>174.1997375488281</v>
      </c>
      <c r="AI238">
        <v>333.46298217773438</v>
      </c>
      <c r="AJ238">
        <v>202.5860290527344</v>
      </c>
      <c r="AK238">
        <v>152.5691833496094</v>
      </c>
      <c r="AL238">
        <v>260.96920776367188</v>
      </c>
      <c r="AM238">
        <v>68.73236083984375</v>
      </c>
      <c r="AN238">
        <v>20.120000839233398</v>
      </c>
      <c r="AO238">
        <v>51.121311187744141</v>
      </c>
      <c r="AP238">
        <v>104.7086868286133</v>
      </c>
      <c r="AQ238">
        <v>47.887184143066413</v>
      </c>
      <c r="AR238">
        <v>50.403949737548828</v>
      </c>
      <c r="AS238">
        <v>47.169662475585938</v>
      </c>
      <c r="AT238">
        <v>284.51925659179688</v>
      </c>
      <c r="AU238">
        <v>115.7366409301758</v>
      </c>
      <c r="AV238">
        <v>186.3324279785156</v>
      </c>
      <c r="AW238">
        <v>76.8990478515625</v>
      </c>
      <c r="AX238">
        <v>243.38916015625</v>
      </c>
      <c r="AY238">
        <v>342.17572021484381</v>
      </c>
      <c r="AZ238">
        <v>13.706204414367679</v>
      </c>
      <c r="BA238">
        <v>62.822284698486328</v>
      </c>
      <c r="BB238">
        <v>47.841461181640618</v>
      </c>
      <c r="BC238">
        <v>43.749809265136719</v>
      </c>
      <c r="BD238">
        <v>21.59273529052734</v>
      </c>
      <c r="BE238">
        <v>45.691146850585938</v>
      </c>
      <c r="BF238">
        <v>65.319877624511719</v>
      </c>
      <c r="BG238">
        <v>41.593654632568359</v>
      </c>
      <c r="BH238">
        <v>77.653121948242188</v>
      </c>
      <c r="BI238">
        <v>40.139999389648438</v>
      </c>
      <c r="BJ238">
        <v>100.94399261474609</v>
      </c>
      <c r="BK238">
        <v>56.171329498291023</v>
      </c>
      <c r="BL238">
        <v>60.196422576904297</v>
      </c>
      <c r="BM238">
        <v>36.631080627441413</v>
      </c>
      <c r="BN238">
        <v>32.099338531494141</v>
      </c>
      <c r="BO238">
        <v>438.4468994140625</v>
      </c>
      <c r="BP238">
        <v>86.927604675292969</v>
      </c>
      <c r="BQ238">
        <v>161.23417663574219</v>
      </c>
      <c r="BR238">
        <v>56.404125213623047</v>
      </c>
      <c r="BS238">
        <v>164.49534606933591</v>
      </c>
      <c r="BT238">
        <v>78.486862182617188</v>
      </c>
      <c r="BU238">
        <v>30.334445953369141</v>
      </c>
      <c r="BV238">
        <v>95.40000152587892</v>
      </c>
      <c r="BW238">
        <v>69.610458374023438</v>
      </c>
      <c r="BX238">
        <v>221.6575622558594</v>
      </c>
      <c r="BY238">
        <v>40.531505584716797</v>
      </c>
      <c r="BZ238">
        <v>84.707046508789063</v>
      </c>
      <c r="CA238">
        <v>63.637401580810547</v>
      </c>
      <c r="CB238">
        <v>513.45458984375</v>
      </c>
      <c r="CC238">
        <v>42.917819976806641</v>
      </c>
      <c r="CD238">
        <v>88.043441772460938</v>
      </c>
      <c r="CE238">
        <v>29.709112167358398</v>
      </c>
      <c r="CF238">
        <v>81.302467346191406</v>
      </c>
      <c r="CG238">
        <v>82.400001525878906</v>
      </c>
      <c r="CH238">
        <v>27.116270065307621</v>
      </c>
      <c r="CI238">
        <v>72.707725524902344</v>
      </c>
      <c r="CJ238">
        <v>81.429092407226563</v>
      </c>
      <c r="CK238">
        <v>116.5646438598633</v>
      </c>
      <c r="CL238">
        <v>108.14015197753911</v>
      </c>
      <c r="CM238">
        <v>85.629409790039063</v>
      </c>
      <c r="CN238">
        <v>91.4429931640625</v>
      </c>
      <c r="CO238">
        <v>81.840583801269531</v>
      </c>
      <c r="CP238">
        <v>95.6988525390625</v>
      </c>
      <c r="CQ238">
        <v>41.081230163574219</v>
      </c>
      <c r="CR238">
        <v>124.2094421386719</v>
      </c>
      <c r="CS238">
        <v>205.38240051269531</v>
      </c>
      <c r="CT238">
        <v>72.8304443359375</v>
      </c>
      <c r="CU238">
        <v>37.328105926513672</v>
      </c>
      <c r="CV238">
        <v>63.676216125488281</v>
      </c>
      <c r="CW238">
        <v>141.49028015136719</v>
      </c>
      <c r="CX238">
        <v>177.75175476074219</v>
      </c>
      <c r="CY238">
        <v>61.739776611328118</v>
      </c>
      <c r="CZ238">
        <v>157.64283752441409</v>
      </c>
      <c r="DA238">
        <v>73.665802001953125</v>
      </c>
      <c r="DB238">
        <v>16248.51953125</v>
      </c>
      <c r="DC238">
        <v>16.030000686645511</v>
      </c>
      <c r="DD238">
        <v>0.46508200598941496</v>
      </c>
      <c r="DE238">
        <v>0.78904546958513821</v>
      </c>
      <c r="DF238">
        <v>1.9142565130688838</v>
      </c>
      <c r="DG238">
        <v>1.7104975069943571</v>
      </c>
      <c r="DH238">
        <v>1.3310890200509371</v>
      </c>
      <c r="DI238">
        <v>9.1770528229621853E-2</v>
      </c>
      <c r="DJ238">
        <v>2.4406243348021461</v>
      </c>
      <c r="DK238">
        <v>2.8200075172595271</v>
      </c>
      <c r="DL238">
        <v>0.39455490915834174</v>
      </c>
      <c r="DM238">
        <v>2.4583334569339028</v>
      </c>
      <c r="DN238">
        <v>0.12336153663112973</v>
      </c>
      <c r="DO238">
        <v>277.99694061279297</v>
      </c>
      <c r="DP238">
        <v>639.86782073974609</v>
      </c>
    </row>
    <row r="239" spans="1:120" x14ac:dyDescent="0.25">
      <c r="A239" s="1">
        <v>45386</v>
      </c>
      <c r="B239">
        <v>33.569915771484382</v>
      </c>
      <c r="C239">
        <v>47.270000457763672</v>
      </c>
      <c r="D239">
        <v>41.794239044189453</v>
      </c>
      <c r="E239">
        <v>32.327613830566413</v>
      </c>
      <c r="F239">
        <v>54.885009765625</v>
      </c>
      <c r="G239">
        <v>15.52999973297119</v>
      </c>
      <c r="H239">
        <v>43.815219879150391</v>
      </c>
      <c r="I239">
        <v>26.260000228881839</v>
      </c>
      <c r="J239">
        <v>22.432403564453121</v>
      </c>
      <c r="K239">
        <v>380.578125</v>
      </c>
      <c r="L239">
        <v>60.58740234375</v>
      </c>
      <c r="M239">
        <v>32.729270935058587</v>
      </c>
      <c r="N239">
        <v>27.295246124267582</v>
      </c>
      <c r="O239">
        <v>32.399627685546882</v>
      </c>
      <c r="P239">
        <v>52.096981048583977</v>
      </c>
      <c r="Q239">
        <v>211.52000427246091</v>
      </c>
      <c r="R239">
        <v>112.4844512939453</v>
      </c>
      <c r="S239">
        <v>112.9475860595703</v>
      </c>
      <c r="T239">
        <v>131.38916015625</v>
      </c>
      <c r="U239">
        <v>29.906356811523441</v>
      </c>
      <c r="V239">
        <v>90.677192687988281</v>
      </c>
      <c r="W239">
        <v>83.279998779296875</v>
      </c>
      <c r="X239">
        <v>51.335624694824219</v>
      </c>
      <c r="Y239">
        <v>56.288936614990227</v>
      </c>
      <c r="Z239">
        <v>58.532634735107422</v>
      </c>
      <c r="AA239">
        <v>113.05381011962891</v>
      </c>
      <c r="AB239">
        <v>88.580635070800781</v>
      </c>
      <c r="AC239">
        <v>105.4182662963867</v>
      </c>
      <c r="AD239">
        <v>39.973110198974609</v>
      </c>
      <c r="AE239">
        <v>109.9985733032227</v>
      </c>
      <c r="AF239">
        <v>179.56364440917969</v>
      </c>
      <c r="AG239">
        <v>82.790618896484375</v>
      </c>
      <c r="AH239">
        <v>173.00718688964841</v>
      </c>
      <c r="AI239">
        <v>328.90969848632813</v>
      </c>
      <c r="AJ239">
        <v>201.91224670410159</v>
      </c>
      <c r="AK239">
        <v>151.94825744628909</v>
      </c>
      <c r="AL239">
        <v>259.90646362304688</v>
      </c>
      <c r="AM239">
        <v>67.859451293945313</v>
      </c>
      <c r="AN239">
        <v>19.969999313354489</v>
      </c>
      <c r="AO239">
        <v>50.915534973144531</v>
      </c>
      <c r="AP239">
        <v>103.95823669433589</v>
      </c>
      <c r="AQ239">
        <v>48.004531860351563</v>
      </c>
      <c r="AR239">
        <v>49.988857269287109</v>
      </c>
      <c r="AS239">
        <v>47.140312194824219</v>
      </c>
      <c r="AT239">
        <v>280.22451782226563</v>
      </c>
      <c r="AU239">
        <v>114.9506530761719</v>
      </c>
      <c r="AV239">
        <v>183.09413146972659</v>
      </c>
      <c r="AW239">
        <v>76.62310791015625</v>
      </c>
      <c r="AX239">
        <v>240.73057556152341</v>
      </c>
      <c r="AY239">
        <v>337.57220458984381</v>
      </c>
      <c r="AZ239">
        <v>13.784976005554199</v>
      </c>
      <c r="BA239">
        <v>62.562313079833977</v>
      </c>
      <c r="BB239">
        <v>47.445262908935547</v>
      </c>
      <c r="BC239">
        <v>43.120185852050781</v>
      </c>
      <c r="BD239">
        <v>21.808172225952148</v>
      </c>
      <c r="BE239">
        <v>45.191570281982422</v>
      </c>
      <c r="BF239">
        <v>64.901344299316406</v>
      </c>
      <c r="BG239">
        <v>41.573799133300781</v>
      </c>
      <c r="BH239">
        <v>77.325607299804688</v>
      </c>
      <c r="BI239">
        <v>39.509998321533203</v>
      </c>
      <c r="BJ239">
        <v>99.76015472412108</v>
      </c>
      <c r="BK239">
        <v>55.472312927246087</v>
      </c>
      <c r="BL239">
        <v>59.680183410644531</v>
      </c>
      <c r="BM239">
        <v>36.248588562011719</v>
      </c>
      <c r="BN239">
        <v>31.934074401855469</v>
      </c>
      <c r="BO239">
        <v>433.34042358398438</v>
      </c>
      <c r="BP239">
        <v>86.142677307128906</v>
      </c>
      <c r="BQ239">
        <v>159.30975341796881</v>
      </c>
      <c r="BR239">
        <v>56.23504638671875</v>
      </c>
      <c r="BS239">
        <v>163.5166015625</v>
      </c>
      <c r="BT239">
        <v>78.612220764160156</v>
      </c>
      <c r="BU239">
        <v>29.386800765991211</v>
      </c>
      <c r="BV239">
        <v>94.15000152587892</v>
      </c>
      <c r="BW239">
        <v>69.494552612304688</v>
      </c>
      <c r="BX239">
        <v>218.9197082519531</v>
      </c>
      <c r="BY239">
        <v>40.072616577148438</v>
      </c>
      <c r="BZ239">
        <v>84.229499816894531</v>
      </c>
      <c r="CA239">
        <v>63.391548156738281</v>
      </c>
      <c r="CB239">
        <v>508.14599609375</v>
      </c>
      <c r="CC239">
        <v>43.504920959472663</v>
      </c>
      <c r="CD239">
        <v>89.28619384765625</v>
      </c>
      <c r="CE239">
        <v>29.388090133666989</v>
      </c>
      <c r="CF239">
        <v>80.907508850097656</v>
      </c>
      <c r="CG239">
        <v>82.269996643066406</v>
      </c>
      <c r="CH239">
        <v>27.087564468383789</v>
      </c>
      <c r="CI239">
        <v>73.165855407714844</v>
      </c>
      <c r="CJ239">
        <v>81.011955261230469</v>
      </c>
      <c r="CK239">
        <v>115.9879684448242</v>
      </c>
      <c r="CL239">
        <v>106.6463623046875</v>
      </c>
      <c r="CM239">
        <v>84.429832458496094</v>
      </c>
      <c r="CN239">
        <v>90.624870300292955</v>
      </c>
      <c r="CO239">
        <v>81.017425537109375</v>
      </c>
      <c r="CP239">
        <v>94.684097290039063</v>
      </c>
      <c r="CQ239">
        <v>40.695812225341797</v>
      </c>
      <c r="CR239">
        <v>122.5094299316406</v>
      </c>
      <c r="CS239">
        <v>203.05448913574219</v>
      </c>
      <c r="CT239">
        <v>72.712860107421875</v>
      </c>
      <c r="CU239">
        <v>37.0849609375</v>
      </c>
      <c r="CV239">
        <v>63.490550994873047</v>
      </c>
      <c r="CW239">
        <v>140.2356262207031</v>
      </c>
      <c r="CX239">
        <v>176.7677917480469</v>
      </c>
      <c r="CY239">
        <v>60.873710632324219</v>
      </c>
      <c r="CZ239">
        <v>156.2194519042969</v>
      </c>
      <c r="DA239">
        <v>73.438896179199219</v>
      </c>
      <c r="DB239">
        <v>16049.080078125</v>
      </c>
      <c r="DC239">
        <v>16.35000038146973</v>
      </c>
      <c r="DD239">
        <v>0.46106559693022103</v>
      </c>
      <c r="DE239">
        <v>0.78352631350565172</v>
      </c>
      <c r="DF239">
        <v>1.9011331517465873</v>
      </c>
      <c r="DG239">
        <v>1.7104932165143061</v>
      </c>
      <c r="DH239">
        <v>1.3287181377655193</v>
      </c>
      <c r="DI239">
        <v>9.3024447346117881E-2</v>
      </c>
      <c r="DJ239">
        <v>2.4310389040796929</v>
      </c>
      <c r="DK239">
        <v>2.7925526356102752</v>
      </c>
      <c r="DL239">
        <v>0.39735085636067857</v>
      </c>
      <c r="DM239">
        <v>2.4377809983956786</v>
      </c>
      <c r="DN239">
        <v>0.12414901521586623</v>
      </c>
      <c r="DO239">
        <v>276.43903732299805</v>
      </c>
      <c r="DP239">
        <v>633.65239334106445</v>
      </c>
    </row>
    <row r="240" spans="1:120" x14ac:dyDescent="0.25">
      <c r="A240" s="1">
        <v>45385</v>
      </c>
      <c r="B240">
        <v>34.029232025146477</v>
      </c>
      <c r="C240">
        <v>47.919998168945313</v>
      </c>
      <c r="D240">
        <v>42.397132873535163</v>
      </c>
      <c r="E240">
        <v>32.904048919677727</v>
      </c>
      <c r="F240">
        <v>55.69287109375</v>
      </c>
      <c r="G240">
        <v>15.86999988555908</v>
      </c>
      <c r="H240">
        <v>43.618602752685547</v>
      </c>
      <c r="I240">
        <v>26.35000038146973</v>
      </c>
      <c r="J240">
        <v>22.375444412231449</v>
      </c>
      <c r="K240">
        <v>385.7442626953125</v>
      </c>
      <c r="L240">
        <v>61.324211120605469</v>
      </c>
      <c r="M240">
        <v>32.928356170654297</v>
      </c>
      <c r="N240">
        <v>27.353778839111332</v>
      </c>
      <c r="O240">
        <v>32.755451202392578</v>
      </c>
      <c r="P240">
        <v>52.280860900878913</v>
      </c>
      <c r="Q240">
        <v>212.74000549316409</v>
      </c>
      <c r="R240">
        <v>113.0885772705078</v>
      </c>
      <c r="S240">
        <v>113.55222320556641</v>
      </c>
      <c r="T240">
        <v>133.28569030761719</v>
      </c>
      <c r="U240">
        <v>30.14997482299805</v>
      </c>
      <c r="V240">
        <v>90.367706298828125</v>
      </c>
      <c r="W240">
        <v>84.269996643066406</v>
      </c>
      <c r="X240">
        <v>51.822830200195313</v>
      </c>
      <c r="Y240">
        <v>56.936279296875</v>
      </c>
      <c r="Z240">
        <v>59.205425262451172</v>
      </c>
      <c r="AA240">
        <v>114.2453079223633</v>
      </c>
      <c r="AB240">
        <v>89.544654846191406</v>
      </c>
      <c r="AC240">
        <v>106.31264495849609</v>
      </c>
      <c r="AD240">
        <v>40.502487182617188</v>
      </c>
      <c r="AE240">
        <v>111.6138610839844</v>
      </c>
      <c r="AF240">
        <v>181.29600524902341</v>
      </c>
      <c r="AG240">
        <v>84.006217956542969</v>
      </c>
      <c r="AH240">
        <v>174.72209167480469</v>
      </c>
      <c r="AI240">
        <v>333.59249877929688</v>
      </c>
      <c r="AJ240">
        <v>203.9534606933594</v>
      </c>
      <c r="AK240">
        <v>153.17041015625</v>
      </c>
      <c r="AL240">
        <v>263.29345703125</v>
      </c>
      <c r="AM240">
        <v>68.772048950195313</v>
      </c>
      <c r="AN240">
        <v>20.239999771118161</v>
      </c>
      <c r="AO240">
        <v>51.483875274658203</v>
      </c>
      <c r="AP240">
        <v>105.2715301513672</v>
      </c>
      <c r="AQ240">
        <v>47.828510284423828</v>
      </c>
      <c r="AR240">
        <v>50.57196044921875</v>
      </c>
      <c r="AS240">
        <v>47.238155364990227</v>
      </c>
      <c r="AT240">
        <v>284.26016235351563</v>
      </c>
      <c r="AU240">
        <v>116.2573547363281</v>
      </c>
      <c r="AV240">
        <v>186.66026306152341</v>
      </c>
      <c r="AW240">
        <v>77.559333801269531</v>
      </c>
      <c r="AX240">
        <v>243.85540771484381</v>
      </c>
      <c r="AY240">
        <v>341.7447509765625</v>
      </c>
      <c r="AZ240">
        <v>13.75543689727783</v>
      </c>
      <c r="BA240">
        <v>63.272224426269531</v>
      </c>
      <c r="BB240">
        <v>47.742412567138672</v>
      </c>
      <c r="BC240">
        <v>43.744712829589837</v>
      </c>
      <c r="BD240">
        <v>22.072574615478519</v>
      </c>
      <c r="BE240">
        <v>46.200714111328118</v>
      </c>
      <c r="BF240">
        <v>65.299942016601563</v>
      </c>
      <c r="BG240">
        <v>41.941093444824219</v>
      </c>
      <c r="BH240">
        <v>78.119598388671875</v>
      </c>
      <c r="BI240">
        <v>40.009998321533203</v>
      </c>
      <c r="BJ240">
        <v>99.710418701171875</v>
      </c>
      <c r="BK240">
        <v>56.910293579101563</v>
      </c>
      <c r="BL240">
        <v>60.463748931884773</v>
      </c>
      <c r="BM240">
        <v>36.268207550048828</v>
      </c>
      <c r="BN240">
        <v>32.361812591552727</v>
      </c>
      <c r="BO240">
        <v>440.06939697265619</v>
      </c>
      <c r="BP240">
        <v>87.533683776855469</v>
      </c>
      <c r="BQ240">
        <v>161.5912780761719</v>
      </c>
      <c r="BR240">
        <v>57.060565948486328</v>
      </c>
      <c r="BS240">
        <v>165.197265625</v>
      </c>
      <c r="BT240">
        <v>78.535079956054688</v>
      </c>
      <c r="BU240">
        <v>29.75804328918457</v>
      </c>
      <c r="BV240">
        <v>95.199996948242202</v>
      </c>
      <c r="BW240">
        <v>70.199638366699219</v>
      </c>
      <c r="BX240">
        <v>224.91314697265619</v>
      </c>
      <c r="BY240">
        <v>40.621284484863281</v>
      </c>
      <c r="BZ240">
        <v>85.5328369140625</v>
      </c>
      <c r="CA240">
        <v>63.902942657470703</v>
      </c>
      <c r="CB240">
        <v>514.42510986328125</v>
      </c>
      <c r="CC240">
        <v>43.664131164550781</v>
      </c>
      <c r="CD240">
        <v>88.650352478027344</v>
      </c>
      <c r="CE240">
        <v>30.52625846862793</v>
      </c>
      <c r="CF240">
        <v>81.618438720703125</v>
      </c>
      <c r="CG240">
        <v>81.25</v>
      </c>
      <c r="CH240">
        <v>27.087564468383789</v>
      </c>
      <c r="CI240">
        <v>73.060874938964844</v>
      </c>
      <c r="CJ240">
        <v>81.535797119140625</v>
      </c>
      <c r="CK240">
        <v>117.1413040161133</v>
      </c>
      <c r="CL240">
        <v>108.1799850463867</v>
      </c>
      <c r="CM240">
        <v>84.819694519042969</v>
      </c>
      <c r="CN240">
        <v>91.55141448974608</v>
      </c>
      <c r="CO240">
        <v>82.128189086914063</v>
      </c>
      <c r="CP240">
        <v>94.742645263671875</v>
      </c>
      <c r="CQ240">
        <v>41.160293579101563</v>
      </c>
      <c r="CR240">
        <v>123.59665679931641</v>
      </c>
      <c r="CS240">
        <v>206.31755065917969</v>
      </c>
      <c r="CT240">
        <v>73.026405334472656</v>
      </c>
      <c r="CU240">
        <v>37.376739501953118</v>
      </c>
      <c r="CV240">
        <v>63.617580413818359</v>
      </c>
      <c r="CW240">
        <v>142.29051208496091</v>
      </c>
      <c r="CX240">
        <v>178.8649597167969</v>
      </c>
      <c r="CY240">
        <v>61.88909912109375</v>
      </c>
      <c r="CZ240">
        <v>156.18019104003909</v>
      </c>
      <c r="DA240">
        <v>74.455047607421875</v>
      </c>
      <c r="DB240">
        <v>16277.4599609375</v>
      </c>
      <c r="DC240">
        <v>14.329999923706049</v>
      </c>
      <c r="DD240">
        <v>0.46336496957643519</v>
      </c>
      <c r="DE240">
        <v>0.78379284431569396</v>
      </c>
      <c r="DF240">
        <v>1.9092748694892236</v>
      </c>
      <c r="DG240">
        <v>1.7189577070575373</v>
      </c>
      <c r="DH240">
        <v>1.3384804104019319</v>
      </c>
      <c r="DI240">
        <v>9.3152525508875358E-2</v>
      </c>
      <c r="DJ240">
        <v>2.4493189675373817</v>
      </c>
      <c r="DK240">
        <v>2.8252458780383916</v>
      </c>
      <c r="DL240">
        <v>0.39646871193275168</v>
      </c>
      <c r="DM240">
        <v>2.4450940157568373</v>
      </c>
      <c r="DN240">
        <v>0.12386010952846585</v>
      </c>
      <c r="DO240">
        <v>278.93449783325195</v>
      </c>
      <c r="DP240">
        <v>641.49087524414063</v>
      </c>
    </row>
    <row r="241" spans="1:120" x14ac:dyDescent="0.25">
      <c r="A241" s="1">
        <v>45384</v>
      </c>
      <c r="B241">
        <v>33.919395446777337</v>
      </c>
      <c r="C241">
        <v>47.779998779296882</v>
      </c>
      <c r="D241">
        <v>41.842857360839837</v>
      </c>
      <c r="E241">
        <v>32.6300048828125</v>
      </c>
      <c r="F241">
        <v>55.613082885742188</v>
      </c>
      <c r="G241">
        <v>15.72999954223633</v>
      </c>
      <c r="H241">
        <v>42.537235260009773</v>
      </c>
      <c r="I241">
        <v>25.530000686645511</v>
      </c>
      <c r="J241">
        <v>22.109636306762699</v>
      </c>
      <c r="K241">
        <v>386.10906982421881</v>
      </c>
      <c r="L241">
        <v>61.324211120605469</v>
      </c>
      <c r="M241">
        <v>32.830802917480469</v>
      </c>
      <c r="N241">
        <v>27.07087516784668</v>
      </c>
      <c r="O241">
        <v>32.063571929931641</v>
      </c>
      <c r="P241">
        <v>52.135688781738281</v>
      </c>
      <c r="Q241">
        <v>210.88999938964841</v>
      </c>
      <c r="R241">
        <v>111.98927307128911</v>
      </c>
      <c r="S241">
        <v>112.9773330688477</v>
      </c>
      <c r="T241">
        <v>133.64501953125</v>
      </c>
      <c r="U241">
        <v>30.013547897338871</v>
      </c>
      <c r="V241">
        <v>90.261322021484375</v>
      </c>
      <c r="W241">
        <v>84.120002746582031</v>
      </c>
      <c r="X241">
        <v>51.604087829589837</v>
      </c>
      <c r="Y241">
        <v>56.717182159423828</v>
      </c>
      <c r="Z241">
        <v>58.938289642333977</v>
      </c>
      <c r="AA241">
        <v>113.8711242675781</v>
      </c>
      <c r="AB241">
        <v>89.186874389648438</v>
      </c>
      <c r="AC241">
        <v>105.63449859619141</v>
      </c>
      <c r="AD241">
        <v>40.252780914306641</v>
      </c>
      <c r="AE241">
        <v>110.38743591308589</v>
      </c>
      <c r="AF241">
        <v>181.58143615722659</v>
      </c>
      <c r="AG241">
        <v>83.707305908203125</v>
      </c>
      <c r="AH241">
        <v>174.56439208984381</v>
      </c>
      <c r="AI241">
        <v>332.68582153320313</v>
      </c>
      <c r="AJ241">
        <v>202.62567138671881</v>
      </c>
      <c r="AK241">
        <v>152.184814453125</v>
      </c>
      <c r="AL241">
        <v>261.60488891601563</v>
      </c>
      <c r="AM241">
        <v>68.563735961914063</v>
      </c>
      <c r="AN241">
        <v>20.35000038146973</v>
      </c>
      <c r="AO241">
        <v>51.532871246337891</v>
      </c>
      <c r="AP241">
        <v>105.3603973388672</v>
      </c>
      <c r="AQ241">
        <v>48.112094879150391</v>
      </c>
      <c r="AR241">
        <v>50.57196044921875</v>
      </c>
      <c r="AS241">
        <v>47.335994720458977</v>
      </c>
      <c r="AT241">
        <v>283.84164428710938</v>
      </c>
      <c r="AU241">
        <v>116.2573547363281</v>
      </c>
      <c r="AV241">
        <v>185.080810546875</v>
      </c>
      <c r="AW241">
        <v>77.243972778320313</v>
      </c>
      <c r="AX241">
        <v>243.78594970703119</v>
      </c>
      <c r="AY241">
        <v>335.82876586914063</v>
      </c>
      <c r="AZ241">
        <v>13.75543689727783</v>
      </c>
      <c r="BA241">
        <v>63.162239074707031</v>
      </c>
      <c r="BB241">
        <v>47.831558227539063</v>
      </c>
      <c r="BC241">
        <v>43.599945068359382</v>
      </c>
      <c r="BD241">
        <v>21.7787971496582</v>
      </c>
      <c r="BE241">
        <v>45.551265716552727</v>
      </c>
      <c r="BF241">
        <v>65.090682983398438</v>
      </c>
      <c r="BG241">
        <v>41.921237945556641</v>
      </c>
      <c r="BH241">
        <v>78.020347595214844</v>
      </c>
      <c r="BI241">
        <v>39.889999389648438</v>
      </c>
      <c r="BJ241">
        <v>99.352287292480483</v>
      </c>
      <c r="BK241">
        <v>56.341091156005859</v>
      </c>
      <c r="BL241">
        <v>59.956737518310547</v>
      </c>
      <c r="BM241">
        <v>35.65032958984375</v>
      </c>
      <c r="BN241">
        <v>31.62299919128418</v>
      </c>
      <c r="BO241">
        <v>439.08392333984381</v>
      </c>
      <c r="BP241">
        <v>87.404510498046875</v>
      </c>
      <c r="BQ241">
        <v>161.54170227050781</v>
      </c>
      <c r="BR241">
        <v>56.980998992919922</v>
      </c>
      <c r="BS241">
        <v>165.01930236816409</v>
      </c>
      <c r="BT241">
        <v>78.477218627929688</v>
      </c>
      <c r="BU241">
        <v>28.097221374511719</v>
      </c>
      <c r="BV241">
        <v>94.379997253417955</v>
      </c>
      <c r="BW241">
        <v>69.639434814453125</v>
      </c>
      <c r="BX241">
        <v>224.01710510253909</v>
      </c>
      <c r="BY241">
        <v>40.152423858642578</v>
      </c>
      <c r="BZ241">
        <v>85.164710998535156</v>
      </c>
      <c r="CA241">
        <v>64.227462768554688</v>
      </c>
      <c r="CB241">
        <v>513.860595703125</v>
      </c>
      <c r="CC241">
        <v>43.176540374755859</v>
      </c>
      <c r="CD241">
        <v>88.669639587402344</v>
      </c>
      <c r="CE241">
        <v>29.563192367553711</v>
      </c>
      <c r="CF241">
        <v>81.806037902832031</v>
      </c>
      <c r="CG241">
        <v>80.790000915527344</v>
      </c>
      <c r="CH241">
        <v>27.21195220947266</v>
      </c>
      <c r="CI241">
        <v>73.099044799804688</v>
      </c>
      <c r="CJ241">
        <v>81.448493957519531</v>
      </c>
      <c r="CK241">
        <v>117.346549987793</v>
      </c>
      <c r="CL241">
        <v>107.4131774902344</v>
      </c>
      <c r="CM241">
        <v>84.329872131347656</v>
      </c>
      <c r="CN241">
        <v>91.009292602539063</v>
      </c>
      <c r="CO241">
        <v>81.483558654785156</v>
      </c>
      <c r="CP241">
        <v>94.098678588867202</v>
      </c>
      <c r="CQ241">
        <v>41.1800537109375</v>
      </c>
      <c r="CR241">
        <v>122.96408843994141</v>
      </c>
      <c r="CS241">
        <v>205.77040100097659</v>
      </c>
      <c r="CT241">
        <v>73.83966064453125</v>
      </c>
      <c r="CU241">
        <v>37.357288360595703</v>
      </c>
      <c r="CV241">
        <v>63.871665954589837</v>
      </c>
      <c r="CW241">
        <v>142.44856262207031</v>
      </c>
      <c r="CX241">
        <v>178.7357482910156</v>
      </c>
      <c r="CY241">
        <v>60.565109252929688</v>
      </c>
      <c r="CZ241">
        <v>154.24635314941409</v>
      </c>
      <c r="DA241">
        <v>75.224563598632813</v>
      </c>
      <c r="DB241">
        <v>16240.4501953125</v>
      </c>
      <c r="DC241">
        <v>14.60999965667725</v>
      </c>
      <c r="DD241">
        <v>0.46099043866864875</v>
      </c>
      <c r="DE241">
        <v>0.78322643219078258</v>
      </c>
      <c r="DF241">
        <v>1.9058057462370579</v>
      </c>
      <c r="DG241">
        <v>1.7189946963899838</v>
      </c>
      <c r="DH241">
        <v>1.3259859151750768</v>
      </c>
      <c r="DI241">
        <v>9.2982414255599069E-2</v>
      </c>
      <c r="DJ241">
        <v>2.4205927645233998</v>
      </c>
      <c r="DK241">
        <v>2.7867192130197913</v>
      </c>
      <c r="DL241">
        <v>0.39432031387707855</v>
      </c>
      <c r="DM241">
        <v>2.4414940881018907</v>
      </c>
      <c r="DN241">
        <v>0.12105837526925735</v>
      </c>
      <c r="DO241">
        <v>280.15988922119141</v>
      </c>
      <c r="DP241">
        <v>639.65958404541016</v>
      </c>
    </row>
    <row r="242" spans="1:120" x14ac:dyDescent="0.25">
      <c r="A242" s="1">
        <v>45383</v>
      </c>
      <c r="B242">
        <v>34.119094848632813</v>
      </c>
      <c r="C242">
        <v>49.240001678466797</v>
      </c>
      <c r="D242">
        <v>42.387409210205078</v>
      </c>
      <c r="E242">
        <v>33.60333251953125</v>
      </c>
      <c r="F242">
        <v>55.982109069824219</v>
      </c>
      <c r="G242">
        <v>16.29000091552734</v>
      </c>
      <c r="H242">
        <v>42.006374359130859</v>
      </c>
      <c r="I242">
        <v>25.389999389648441</v>
      </c>
      <c r="J242">
        <v>21.9102783203125</v>
      </c>
      <c r="K242">
        <v>389.75689697265619</v>
      </c>
      <c r="L242">
        <v>61.851924896240227</v>
      </c>
      <c r="M242">
        <v>33.129428863525391</v>
      </c>
      <c r="N242">
        <v>26.92454719543457</v>
      </c>
      <c r="O242">
        <v>31.658329010009769</v>
      </c>
      <c r="P242">
        <v>52.174404144287109</v>
      </c>
      <c r="Q242">
        <v>207.82000732421881</v>
      </c>
      <c r="R242">
        <v>112.8013610839844</v>
      </c>
      <c r="S242">
        <v>114.1865921020508</v>
      </c>
      <c r="T242">
        <v>136.5596923828125</v>
      </c>
      <c r="U242">
        <v>30.491037368774411</v>
      </c>
      <c r="V242">
        <v>90.454742431640625</v>
      </c>
      <c r="W242">
        <v>85.019996643066406</v>
      </c>
      <c r="X242">
        <v>53.900913238525391</v>
      </c>
      <c r="Y242">
        <v>57.623455047607422</v>
      </c>
      <c r="Z242">
        <v>59.729801177978523</v>
      </c>
      <c r="AA242">
        <v>115.4663467407227</v>
      </c>
      <c r="AB242">
        <v>90.339729309082045</v>
      </c>
      <c r="AC242">
        <v>107.5116882324219</v>
      </c>
      <c r="AD242">
        <v>40.89202880859375</v>
      </c>
      <c r="AE242">
        <v>113.6279678344727</v>
      </c>
      <c r="AF242">
        <v>182.75273132324219</v>
      </c>
      <c r="AG242">
        <v>84.265281677246094</v>
      </c>
      <c r="AH242">
        <v>175.6682434082031</v>
      </c>
      <c r="AI242">
        <v>335.61505126953119</v>
      </c>
      <c r="AJ242">
        <v>206.42076110839841</v>
      </c>
      <c r="AK242">
        <v>154.80647277832031</v>
      </c>
      <c r="AL242">
        <v>266.88906860351563</v>
      </c>
      <c r="AM242">
        <v>69.168830871582031</v>
      </c>
      <c r="AN242">
        <v>20.85000038146973</v>
      </c>
      <c r="AO242">
        <v>51.993427276611328</v>
      </c>
      <c r="AP242">
        <v>105.8541259765625</v>
      </c>
      <c r="AQ242">
        <v>48.816173553466797</v>
      </c>
      <c r="AR242">
        <v>51.036468505859382</v>
      </c>
      <c r="AS242">
        <v>48.226360321044922</v>
      </c>
      <c r="AT242">
        <v>285.53561401367188</v>
      </c>
      <c r="AU242">
        <v>116.9450988769531</v>
      </c>
      <c r="AV242">
        <v>186.3026428222656</v>
      </c>
      <c r="AW242">
        <v>77.864845275878906</v>
      </c>
      <c r="AX242">
        <v>245.1152648925781</v>
      </c>
      <c r="AY242">
        <v>331.078369140625</v>
      </c>
      <c r="AZ242">
        <v>13.92282676696777</v>
      </c>
      <c r="BA242">
        <v>64.412086486816406</v>
      </c>
      <c r="BB242">
        <v>48.049468994140618</v>
      </c>
      <c r="BC242">
        <v>43.727428436279297</v>
      </c>
      <c r="BD242">
        <v>22.542619705200199</v>
      </c>
      <c r="BE242">
        <v>46.080814361572273</v>
      </c>
      <c r="BF242">
        <v>65.688575744628906</v>
      </c>
      <c r="BG242">
        <v>42.586341857910163</v>
      </c>
      <c r="BH242">
        <v>78.963226318359375</v>
      </c>
      <c r="BI242">
        <v>39.939998626708977</v>
      </c>
      <c r="BJ242">
        <v>100.0784912109375</v>
      </c>
      <c r="BK242">
        <v>56.930267333984382</v>
      </c>
      <c r="BL242">
        <v>60.43609619140625</v>
      </c>
      <c r="BM242">
        <v>35.365917205810547</v>
      </c>
      <c r="BN242">
        <v>31.166107177734379</v>
      </c>
      <c r="BO242">
        <v>442.90631103515619</v>
      </c>
      <c r="BP242">
        <v>88.427894592285156</v>
      </c>
      <c r="BQ242">
        <v>162.5534973144531</v>
      </c>
      <c r="BR242">
        <v>57.806522369384773</v>
      </c>
      <c r="BS242">
        <v>166.4527893066406</v>
      </c>
      <c r="BT242">
        <v>78.438629150390625</v>
      </c>
      <c r="BU242">
        <v>27.305889129638668</v>
      </c>
      <c r="BV242">
        <v>95.580001831054673</v>
      </c>
      <c r="BW242">
        <v>70.141693115234375</v>
      </c>
      <c r="BX242">
        <v>226.93418884277341</v>
      </c>
      <c r="BY242">
        <v>40.541477203369141</v>
      </c>
      <c r="BZ242">
        <v>86.726730346679688</v>
      </c>
      <c r="CA242">
        <v>64.394645690917969</v>
      </c>
      <c r="CB242">
        <v>517.148681640625</v>
      </c>
      <c r="CC242">
        <v>44.848278045654297</v>
      </c>
      <c r="CD242">
        <v>89.160972595214844</v>
      </c>
      <c r="CE242">
        <v>29.300540924072269</v>
      </c>
      <c r="CF242">
        <v>82.230621337890625</v>
      </c>
      <c r="CG242">
        <v>79.669998168945313</v>
      </c>
      <c r="CH242">
        <v>27.250223159790039</v>
      </c>
      <c r="CI242">
        <v>73.251747131347656</v>
      </c>
      <c r="CJ242">
        <v>82.486480712890625</v>
      </c>
      <c r="CK242">
        <v>117.8059387207031</v>
      </c>
      <c r="CL242">
        <v>109.683723449707</v>
      </c>
      <c r="CM242">
        <v>86.449119567871094</v>
      </c>
      <c r="CN242">
        <v>91.344429016113281</v>
      </c>
      <c r="CO242">
        <v>81.612480163574219</v>
      </c>
      <c r="CP242">
        <v>92.800956726074219</v>
      </c>
      <c r="CQ242">
        <v>41.397468566894531</v>
      </c>
      <c r="CR242">
        <v>123.5373458862305</v>
      </c>
      <c r="CS242">
        <v>207.7699890136719</v>
      </c>
      <c r="CT242">
        <v>74.221794128417969</v>
      </c>
      <c r="CU242">
        <v>37.775501251220703</v>
      </c>
      <c r="CV242">
        <v>63.764171600341797</v>
      </c>
      <c r="CW242">
        <v>144.70103454589841</v>
      </c>
      <c r="CX242">
        <v>181.40937805175781</v>
      </c>
      <c r="CY242">
        <v>60.555156707763672</v>
      </c>
      <c r="CZ242">
        <v>153.1370849609375</v>
      </c>
      <c r="DA242">
        <v>77.404838562011719</v>
      </c>
      <c r="DB242">
        <v>16396.830078125</v>
      </c>
      <c r="DC242">
        <v>13.64999961853027</v>
      </c>
      <c r="DD242">
        <v>0.46108904128060696</v>
      </c>
      <c r="DE242">
        <v>0.78239012369498473</v>
      </c>
      <c r="DF242">
        <v>1.910504965258047</v>
      </c>
      <c r="DG242">
        <v>1.7240175027157636</v>
      </c>
      <c r="DH242">
        <v>1.3468003343469186</v>
      </c>
      <c r="DI242">
        <v>9.5214400474261426E-2</v>
      </c>
      <c r="DJ242">
        <v>2.4441524242580921</v>
      </c>
      <c r="DK242">
        <v>2.7993124048468823</v>
      </c>
      <c r="DL242">
        <v>0.3991516723073531</v>
      </c>
      <c r="DM242">
        <v>2.4416210406056074</v>
      </c>
      <c r="DN242">
        <v>0.12217302711397583</v>
      </c>
      <c r="DO242">
        <v>282.6870002746582</v>
      </c>
      <c r="DP242">
        <v>645.45861053466797</v>
      </c>
    </row>
    <row r="243" spans="1:120" x14ac:dyDescent="0.25">
      <c r="A243" s="1">
        <v>45379</v>
      </c>
      <c r="B243">
        <v>33.909408569335938</v>
      </c>
      <c r="C243">
        <v>50.080001831054688</v>
      </c>
      <c r="D243">
        <v>41.716445922851563</v>
      </c>
      <c r="E243">
        <v>34.434909820556641</v>
      </c>
      <c r="F243">
        <v>56.241424560546882</v>
      </c>
      <c r="G243">
        <v>16.620000839233398</v>
      </c>
      <c r="H243">
        <v>41.711460113525391</v>
      </c>
      <c r="I243">
        <v>25.120000839233398</v>
      </c>
      <c r="J243">
        <v>21.805852890014648</v>
      </c>
      <c r="K243">
        <v>392.15264892578119</v>
      </c>
      <c r="L243">
        <v>62.250198364257813</v>
      </c>
      <c r="M243">
        <v>33.354393005371087</v>
      </c>
      <c r="N243">
        <v>26.768463134765621</v>
      </c>
      <c r="O243">
        <v>31.25308990478516</v>
      </c>
      <c r="P243">
        <v>52.406681060791023</v>
      </c>
      <c r="Q243">
        <v>205.7200012207031</v>
      </c>
      <c r="R243">
        <v>113.5045166015625</v>
      </c>
      <c r="S243">
        <v>114.9894714355469</v>
      </c>
      <c r="T243">
        <v>136.96894836425781</v>
      </c>
      <c r="U243">
        <v>30.627460479736332</v>
      </c>
      <c r="V243">
        <v>91.280670166015625</v>
      </c>
      <c r="W243">
        <v>85.269996643066406</v>
      </c>
      <c r="X243">
        <v>54.229030609130859</v>
      </c>
      <c r="Y243">
        <v>58.350475311279297</v>
      </c>
      <c r="Z243">
        <v>60.095878601074219</v>
      </c>
      <c r="AA243">
        <v>116.4805908203125</v>
      </c>
      <c r="AB243">
        <v>90.687561035156236</v>
      </c>
      <c r="AC243">
        <v>108.62229156494141</v>
      </c>
      <c r="AD243">
        <v>41.471351623535163</v>
      </c>
      <c r="AE243">
        <v>115.4326934814453</v>
      </c>
      <c r="AF243">
        <v>183.87481689453119</v>
      </c>
      <c r="AG243">
        <v>84.135757446289063</v>
      </c>
      <c r="AH243">
        <v>176.52569580078119</v>
      </c>
      <c r="AI243">
        <v>335.81430053710938</v>
      </c>
      <c r="AJ243">
        <v>208.38270568847659</v>
      </c>
      <c r="AK243">
        <v>156.5213928222656</v>
      </c>
      <c r="AL243">
        <v>268.97491455078119</v>
      </c>
      <c r="AM243">
        <v>69.833427429199219</v>
      </c>
      <c r="AN243">
        <v>21.010000228881839</v>
      </c>
      <c r="AO243">
        <v>52.581363677978523</v>
      </c>
      <c r="AP243">
        <v>106.397216796875</v>
      </c>
      <c r="AQ243">
        <v>49.803844451904297</v>
      </c>
      <c r="AR243">
        <v>51.461441040039063</v>
      </c>
      <c r="AS243">
        <v>49.194992065429688</v>
      </c>
      <c r="AT243">
        <v>285.59539794921881</v>
      </c>
      <c r="AU243">
        <v>117.41668701171881</v>
      </c>
      <c r="AV243">
        <v>186.1039733886719</v>
      </c>
      <c r="AW243">
        <v>78.111221313476563</v>
      </c>
      <c r="AX243">
        <v>245.4327087402344</v>
      </c>
      <c r="AY243">
        <v>329.42306518554688</v>
      </c>
      <c r="AZ243">
        <v>13.93267154693604</v>
      </c>
      <c r="BA243">
        <v>64.712051391601563</v>
      </c>
      <c r="BB243">
        <v>48.257472991943359</v>
      </c>
      <c r="BC243">
        <v>43.701549530029297</v>
      </c>
      <c r="BD243">
        <v>22.57199668884277</v>
      </c>
      <c r="BE243">
        <v>46.140762329101563</v>
      </c>
      <c r="BF243">
        <v>66.336296081542969</v>
      </c>
      <c r="BG243">
        <v>42.794807434082031</v>
      </c>
      <c r="BH243">
        <v>79.558723449707031</v>
      </c>
      <c r="BI243">
        <v>39.889999389648438</v>
      </c>
      <c r="BJ243">
        <v>101.0434646606445</v>
      </c>
      <c r="BK243">
        <v>56.351081848144531</v>
      </c>
      <c r="BL243">
        <v>60.804832458496087</v>
      </c>
      <c r="BM243">
        <v>35.110916137695313</v>
      </c>
      <c r="BN243">
        <v>30.874469757080082</v>
      </c>
      <c r="BO243">
        <v>441.97064208984381</v>
      </c>
      <c r="BP243">
        <v>88.626609802246094</v>
      </c>
      <c r="BQ243">
        <v>163.0296325683594</v>
      </c>
      <c r="BR243">
        <v>58.323719024658203</v>
      </c>
      <c r="BS243">
        <v>167.44140625</v>
      </c>
      <c r="BT243">
        <v>78.602577209472656</v>
      </c>
      <c r="BU243">
        <v>26.827178955078121</v>
      </c>
      <c r="BV243">
        <v>95.59999847412108</v>
      </c>
      <c r="BW243">
        <v>70.141693115234375</v>
      </c>
      <c r="BX243">
        <v>223.99720764160159</v>
      </c>
      <c r="BY243">
        <v>40.182350158691413</v>
      </c>
      <c r="BZ243">
        <v>87.293838500976563</v>
      </c>
      <c r="CA243">
        <v>64.778167724609375</v>
      </c>
      <c r="CB243">
        <v>518.050048828125</v>
      </c>
      <c r="CC243">
        <v>45.146800994873047</v>
      </c>
      <c r="CD243">
        <v>90.854583740234375</v>
      </c>
      <c r="CE243">
        <v>28.045635223388668</v>
      </c>
      <c r="CF243">
        <v>82.526840209960938</v>
      </c>
      <c r="CG243">
        <v>78.730003356933594</v>
      </c>
      <c r="CH243">
        <v>27.144973754882809</v>
      </c>
      <c r="CI243">
        <v>74.36077880859375</v>
      </c>
      <c r="CJ243">
        <v>83.893112182617188</v>
      </c>
      <c r="CK243">
        <v>118.2555389404297</v>
      </c>
      <c r="CL243">
        <v>111.1277236938477</v>
      </c>
      <c r="CM243">
        <v>87.908599853515625</v>
      </c>
      <c r="CN243">
        <v>91.561279296875</v>
      </c>
      <c r="CO243">
        <v>80.9876708984375</v>
      </c>
      <c r="CP243">
        <v>92.117958068847656</v>
      </c>
      <c r="CQ243">
        <v>41.624763488769531</v>
      </c>
      <c r="CR243">
        <v>124.4960632324219</v>
      </c>
      <c r="CS243">
        <v>207.19300842285159</v>
      </c>
      <c r="CT243">
        <v>74.819488525390625</v>
      </c>
      <c r="CU243">
        <v>38.446590423583977</v>
      </c>
      <c r="CV243">
        <v>64.155067443847656</v>
      </c>
      <c r="CW243">
        <v>145.94580078125</v>
      </c>
      <c r="CX243">
        <v>182.77104187011719</v>
      </c>
      <c r="CY243">
        <v>60.007640838623047</v>
      </c>
      <c r="CZ243">
        <v>152.0867004394531</v>
      </c>
      <c r="DA243">
        <v>77.927711486816406</v>
      </c>
      <c r="DB243">
        <v>16379.4599609375</v>
      </c>
      <c r="DC243">
        <v>13.010000228881839</v>
      </c>
      <c r="DD243">
        <v>0.45757085645147655</v>
      </c>
      <c r="DE243">
        <v>0.77856371088514154</v>
      </c>
      <c r="DF243">
        <v>1.9023536432684225</v>
      </c>
      <c r="DG243">
        <v>1.7184546450861813</v>
      </c>
      <c r="DH243">
        <v>1.3475811614815625</v>
      </c>
      <c r="DI243">
        <v>9.6670200001602313E-2</v>
      </c>
      <c r="DJ243">
        <v>2.4428266681894288</v>
      </c>
      <c r="DK243">
        <v>2.7692385033150675</v>
      </c>
      <c r="DL243">
        <v>0.40224435102333583</v>
      </c>
      <c r="DM243">
        <v>2.4323237626412921</v>
      </c>
      <c r="DN243">
        <v>0.12210772258495102</v>
      </c>
      <c r="DO243">
        <v>284.92035675048828</v>
      </c>
      <c r="DP243">
        <v>647.64615631103516</v>
      </c>
    </row>
    <row r="244" spans="1:120" x14ac:dyDescent="0.25">
      <c r="A244" s="1">
        <v>45378</v>
      </c>
      <c r="B244">
        <v>33.959331512451172</v>
      </c>
      <c r="C244">
        <v>50.110000610351563</v>
      </c>
      <c r="D244">
        <v>41.735893249511719</v>
      </c>
      <c r="E244">
        <v>34.1419677734375</v>
      </c>
      <c r="F244">
        <v>55.912296295166023</v>
      </c>
      <c r="G244">
        <v>16.45000076293945</v>
      </c>
      <c r="H244">
        <v>40.708728790283203</v>
      </c>
      <c r="I244">
        <v>25.04999923706055</v>
      </c>
      <c r="J244">
        <v>21.54953765869141</v>
      </c>
      <c r="K244">
        <v>391.95541381835938</v>
      </c>
      <c r="L244">
        <v>62.439376831054688</v>
      </c>
      <c r="M244">
        <v>33.312583923339837</v>
      </c>
      <c r="N244">
        <v>26.388006210327148</v>
      </c>
      <c r="O244">
        <v>30.60074615478516</v>
      </c>
      <c r="P244">
        <v>52.155048370361328</v>
      </c>
      <c r="Q244">
        <v>203.1000061035156</v>
      </c>
      <c r="R244">
        <v>113.7521057128906</v>
      </c>
      <c r="S244">
        <v>113.9387969970703</v>
      </c>
      <c r="T244">
        <v>137.53788757324219</v>
      </c>
      <c r="U244">
        <v>30.754142761230469</v>
      </c>
      <c r="V244">
        <v>91.367454528808594</v>
      </c>
      <c r="W244">
        <v>85.389999389648438</v>
      </c>
      <c r="X244">
        <v>54.139545440673828</v>
      </c>
      <c r="Y244">
        <v>58.270801544189453</v>
      </c>
      <c r="Z244">
        <v>59.937580108642578</v>
      </c>
      <c r="AA244">
        <v>116.007926940918</v>
      </c>
      <c r="AB244">
        <v>90.518623352050781</v>
      </c>
      <c r="AC244">
        <v>108.071907043457</v>
      </c>
      <c r="AD244">
        <v>41.311538696289063</v>
      </c>
      <c r="AE244">
        <v>114.20628356933589</v>
      </c>
      <c r="AF244">
        <v>183.1858215332031</v>
      </c>
      <c r="AG244">
        <v>84.394813537597656</v>
      </c>
      <c r="AH244">
        <v>175.96391296386719</v>
      </c>
      <c r="AI244">
        <v>336.68112182617188</v>
      </c>
      <c r="AJ244">
        <v>207.72871398925781</v>
      </c>
      <c r="AK244">
        <v>155.57524108886719</v>
      </c>
      <c r="AL244">
        <v>268.94509887695313</v>
      </c>
      <c r="AM244">
        <v>69.476333618164063</v>
      </c>
      <c r="AN244">
        <v>20.95000076293945</v>
      </c>
      <c r="AO244">
        <v>52.15020751953125</v>
      </c>
      <c r="AP244">
        <v>106.0614929199219</v>
      </c>
      <c r="AQ244">
        <v>49.833175659179688</v>
      </c>
      <c r="AR244">
        <v>51.362613677978523</v>
      </c>
      <c r="AS244">
        <v>48.940608978271477</v>
      </c>
      <c r="AT244">
        <v>286.46234130859381</v>
      </c>
      <c r="AU244">
        <v>117.0924758911133</v>
      </c>
      <c r="AV244">
        <v>186.47151184082031</v>
      </c>
      <c r="AW244">
        <v>77.983100891113281</v>
      </c>
      <c r="AX244">
        <v>245.6806945800781</v>
      </c>
      <c r="AY244">
        <v>328.38485717773438</v>
      </c>
      <c r="AZ244">
        <v>13.98190402984619</v>
      </c>
      <c r="BA244">
        <v>65.131996154785156</v>
      </c>
      <c r="BB244">
        <v>48.316902160644531</v>
      </c>
      <c r="BC244">
        <v>43.649898529052727</v>
      </c>
      <c r="BD244">
        <v>22.366352081298832</v>
      </c>
      <c r="BE244">
        <v>46.240680694580078</v>
      </c>
      <c r="BF244">
        <v>66.166893005371094</v>
      </c>
      <c r="BG244">
        <v>42.030437469482422</v>
      </c>
      <c r="BH244">
        <v>79.677825927734375</v>
      </c>
      <c r="BI244">
        <v>40.069999694824219</v>
      </c>
      <c r="BJ244">
        <v>101.1827392578125</v>
      </c>
      <c r="BK244">
        <v>56.410999298095703</v>
      </c>
      <c r="BL244">
        <v>60.417659759521477</v>
      </c>
      <c r="BM244">
        <v>34.62054443359375</v>
      </c>
      <c r="BN244">
        <v>30.650880813598629</v>
      </c>
      <c r="BO244">
        <v>442.78683471679688</v>
      </c>
      <c r="BP244">
        <v>88.716033935546875</v>
      </c>
      <c r="BQ244">
        <v>162.8411560058594</v>
      </c>
      <c r="BR244">
        <v>58.214309692382813</v>
      </c>
      <c r="BS244">
        <v>166.8581237792969</v>
      </c>
      <c r="BT244">
        <v>78.650650024414063</v>
      </c>
      <c r="BU244">
        <v>26.250776290893551</v>
      </c>
      <c r="BV244">
        <v>95.620002746582045</v>
      </c>
      <c r="BW244">
        <v>70.132034301757813</v>
      </c>
      <c r="BX244">
        <v>223.89764404296881</v>
      </c>
      <c r="BY244">
        <v>40.252182006835938</v>
      </c>
      <c r="BZ244">
        <v>86.92572021484375</v>
      </c>
      <c r="CA244">
        <v>64.56182861328125</v>
      </c>
      <c r="CB244">
        <v>518.1490478515625</v>
      </c>
      <c r="CC244">
        <v>45.166702270507813</v>
      </c>
      <c r="CD244">
        <v>90.931381225585938</v>
      </c>
      <c r="CE244">
        <v>27.78298187255859</v>
      </c>
      <c r="CF244">
        <v>82.329360961914063</v>
      </c>
      <c r="CG244">
        <v>77.510002136230469</v>
      </c>
      <c r="CH244">
        <v>27.068428039550781</v>
      </c>
      <c r="CI244">
        <v>74.332267761230469</v>
      </c>
      <c r="CJ244">
        <v>83.301361083984375</v>
      </c>
      <c r="CK244">
        <v>117.84503173828119</v>
      </c>
      <c r="CL244">
        <v>110.19162750244141</v>
      </c>
      <c r="CM244">
        <v>87.148872375488281</v>
      </c>
      <c r="CN244">
        <v>91.314857482910156</v>
      </c>
      <c r="CO244">
        <v>81.116600036621094</v>
      </c>
      <c r="CP244">
        <v>91.132476806640625</v>
      </c>
      <c r="CQ244">
        <v>41.397468566894531</v>
      </c>
      <c r="CR244">
        <v>124.47630310058589</v>
      </c>
      <c r="CS244">
        <v>207.64067077636719</v>
      </c>
      <c r="CT244">
        <v>74.721511840820313</v>
      </c>
      <c r="CU244">
        <v>38.203437805175781</v>
      </c>
      <c r="CV244">
        <v>63.715297698974609</v>
      </c>
      <c r="CW244">
        <v>145.9260559082031</v>
      </c>
      <c r="CX244">
        <v>183.33758544921881</v>
      </c>
      <c r="CY244">
        <v>59.2908935546875</v>
      </c>
      <c r="CZ244">
        <v>149.90745544433591</v>
      </c>
      <c r="DA244">
        <v>77.306182861328125</v>
      </c>
      <c r="DB244">
        <v>16399.51953125</v>
      </c>
      <c r="DC244">
        <v>12.77999973297119</v>
      </c>
      <c r="DD244">
        <v>0.46070603516823372</v>
      </c>
      <c r="DE244">
        <v>0.78027963897804387</v>
      </c>
      <c r="DF244">
        <v>1.9133532333718148</v>
      </c>
      <c r="DG244">
        <v>1.7287140099839355</v>
      </c>
      <c r="DH244">
        <v>1.346394953208651</v>
      </c>
      <c r="DI244">
        <v>9.6709625962116783E-2</v>
      </c>
      <c r="DJ244">
        <v>2.4536118305500025</v>
      </c>
      <c r="DK244">
        <v>2.7788606742688153</v>
      </c>
      <c r="DL244">
        <v>0.40090532801435774</v>
      </c>
      <c r="DM244">
        <v>2.4464624146728355</v>
      </c>
      <c r="DN244">
        <v>0.12333824955324284</v>
      </c>
      <c r="DO244">
        <v>284.36286544799805</v>
      </c>
      <c r="DP244">
        <v>648.16688537597656</v>
      </c>
    </row>
    <row r="245" spans="1:120" x14ac:dyDescent="0.25">
      <c r="A245" s="1">
        <v>45377</v>
      </c>
      <c r="B245">
        <v>33.919395446777337</v>
      </c>
      <c r="C245">
        <v>50.029998779296882</v>
      </c>
      <c r="D245">
        <v>42.027618408203118</v>
      </c>
      <c r="E245">
        <v>33.896270751953118</v>
      </c>
      <c r="F245">
        <v>56.031978607177727</v>
      </c>
      <c r="G245">
        <v>15.80000019073486</v>
      </c>
      <c r="H245">
        <v>40.010757446289063</v>
      </c>
      <c r="I245">
        <v>25.020000457763668</v>
      </c>
      <c r="J245">
        <v>21.568523406982418</v>
      </c>
      <c r="K245">
        <v>387.3118896484375</v>
      </c>
      <c r="L245">
        <v>62.170543670654297</v>
      </c>
      <c r="M245">
        <v>32.856685638427727</v>
      </c>
      <c r="N245">
        <v>25.96852874755859</v>
      </c>
      <c r="O245">
        <v>29.503627777099609</v>
      </c>
      <c r="P245">
        <v>51.438873291015618</v>
      </c>
      <c r="Q245">
        <v>201.63999938964841</v>
      </c>
      <c r="R245">
        <v>112.8013610839844</v>
      </c>
      <c r="S245">
        <v>112.93768310546881</v>
      </c>
      <c r="T245">
        <v>135.62141418457031</v>
      </c>
      <c r="U245">
        <v>30.530014038085941</v>
      </c>
      <c r="V245">
        <v>91.020317077636719</v>
      </c>
      <c r="W245">
        <v>85.849998474121094</v>
      </c>
      <c r="X245">
        <v>53.711997985839837</v>
      </c>
      <c r="Y245">
        <v>57.195217132568359</v>
      </c>
      <c r="Z245">
        <v>58.938289642333977</v>
      </c>
      <c r="AA245">
        <v>113.4477005004883</v>
      </c>
      <c r="AB245">
        <v>89.405517578125</v>
      </c>
      <c r="AC245">
        <v>105.5362014770508</v>
      </c>
      <c r="AD245">
        <v>41.341503143310547</v>
      </c>
      <c r="AE245">
        <v>112.38160705566411</v>
      </c>
      <c r="AF245">
        <v>180.37077331542969</v>
      </c>
      <c r="AG245">
        <v>84.115821838378906</v>
      </c>
      <c r="AH245">
        <v>173.11561584472659</v>
      </c>
      <c r="AI245">
        <v>335.29620361328119</v>
      </c>
      <c r="AJ245">
        <v>203.2994689941406</v>
      </c>
      <c r="AK245">
        <v>151.8102722167969</v>
      </c>
      <c r="AL245">
        <v>263.83975219726563</v>
      </c>
      <c r="AM245">
        <v>68.633171081542969</v>
      </c>
      <c r="AN245">
        <v>20.45000076293945</v>
      </c>
      <c r="AO245">
        <v>50.915534973144531</v>
      </c>
      <c r="AP245">
        <v>104.3433380126953</v>
      </c>
      <c r="AQ245">
        <v>47.808952331542969</v>
      </c>
      <c r="AR245">
        <v>50.651027679443359</v>
      </c>
      <c r="AS245">
        <v>47.199016571044922</v>
      </c>
      <c r="AT245">
        <v>285.864501953125</v>
      </c>
      <c r="AU245">
        <v>115.4713668823242</v>
      </c>
      <c r="AV245">
        <v>186.48143005371091</v>
      </c>
      <c r="AW245">
        <v>77.332672119140625</v>
      </c>
      <c r="AX245">
        <v>243.91493225097659</v>
      </c>
      <c r="AY245">
        <v>323.84994506835938</v>
      </c>
      <c r="AZ245">
        <v>13.71605110168457</v>
      </c>
      <c r="BA245">
        <v>64.5020751953125</v>
      </c>
      <c r="BB245">
        <v>48.049468994140618</v>
      </c>
      <c r="BC245">
        <v>43.767589569091797</v>
      </c>
      <c r="BD245">
        <v>21.240201950073239</v>
      </c>
      <c r="BE245">
        <v>45.541275024414063</v>
      </c>
      <c r="BF245">
        <v>65.309913635253906</v>
      </c>
      <c r="BG245">
        <v>41.682994842529297</v>
      </c>
      <c r="BH245">
        <v>78.556304931640625</v>
      </c>
      <c r="BI245">
        <v>40.060001373291023</v>
      </c>
      <c r="BJ245">
        <v>99.670623779296875</v>
      </c>
      <c r="BK245">
        <v>55.791862487792969</v>
      </c>
      <c r="BL245">
        <v>59.984394073486328</v>
      </c>
      <c r="BM245">
        <v>34.198818206787109</v>
      </c>
      <c r="BN245">
        <v>30.330085754394531</v>
      </c>
      <c r="BO245">
        <v>441.2838134765625</v>
      </c>
      <c r="BP245">
        <v>87.931114196777344</v>
      </c>
      <c r="BQ245">
        <v>161.99798583984381</v>
      </c>
      <c r="BR245">
        <v>57.736900329589837</v>
      </c>
      <c r="BS245">
        <v>164.22840881347659</v>
      </c>
      <c r="BT245">
        <v>78.564140319824219</v>
      </c>
      <c r="BU245">
        <v>25.35197830200195</v>
      </c>
      <c r="BV245">
        <v>95.779998779296875</v>
      </c>
      <c r="BW245">
        <v>68.963325500488281</v>
      </c>
      <c r="BX245">
        <v>223.97727966308591</v>
      </c>
      <c r="BY245">
        <v>40.162399291992188</v>
      </c>
      <c r="BZ245">
        <v>85.124916076660156</v>
      </c>
      <c r="CA245">
        <v>63.657085418701172</v>
      </c>
      <c r="CB245">
        <v>513.8309326171875</v>
      </c>
      <c r="CC245">
        <v>42.808361053466797</v>
      </c>
      <c r="CD245">
        <v>90.038429260253906</v>
      </c>
      <c r="CE245">
        <v>27.607877731323239</v>
      </c>
      <c r="CF245">
        <v>81.381462097167969</v>
      </c>
      <c r="CG245">
        <v>77.290000915527344</v>
      </c>
      <c r="CH245">
        <v>27.04929161071777</v>
      </c>
      <c r="CI245">
        <v>73.628868103027344</v>
      </c>
      <c r="CJ245">
        <v>81.205970764160156</v>
      </c>
      <c r="CK245">
        <v>115.9879684448242</v>
      </c>
      <c r="CL245">
        <v>108.87709045410161</v>
      </c>
      <c r="CM245">
        <v>84.699737548828125</v>
      </c>
      <c r="CN245">
        <v>90.023597717285156</v>
      </c>
      <c r="CO245">
        <v>80.700057983398438</v>
      </c>
      <c r="CP245">
        <v>90.29335784912108</v>
      </c>
      <c r="CQ245">
        <v>40.913227081298828</v>
      </c>
      <c r="CR245">
        <v>122.5094299316406</v>
      </c>
      <c r="CS245">
        <v>206.5861511230469</v>
      </c>
      <c r="CT245">
        <v>73.94744873046875</v>
      </c>
      <c r="CU245">
        <v>37.260028839111328</v>
      </c>
      <c r="CV245">
        <v>61.985614776611328</v>
      </c>
      <c r="CW245">
        <v>144.00950622558591</v>
      </c>
      <c r="CX245">
        <v>181.24041748046881</v>
      </c>
      <c r="CY245">
        <v>57.439296722412109</v>
      </c>
      <c r="CZ245">
        <v>147.62022399902341</v>
      </c>
      <c r="DA245">
        <v>75.806617736816406</v>
      </c>
      <c r="DB245">
        <v>16315.7001953125</v>
      </c>
      <c r="DC245">
        <v>13.239999771118161</v>
      </c>
      <c r="DD245">
        <v>0.46634951046796491</v>
      </c>
      <c r="DE245">
        <v>0.78807694808887008</v>
      </c>
      <c r="DF245">
        <v>1.9368339590694117</v>
      </c>
      <c r="DG245">
        <v>1.7379571773672988</v>
      </c>
      <c r="DH245">
        <v>1.3372418092464562</v>
      </c>
      <c r="DI245">
        <v>9.7366654289320592E-2</v>
      </c>
      <c r="DJ245">
        <v>2.4509353681838637</v>
      </c>
      <c r="DK245">
        <v>2.7936886893290032</v>
      </c>
      <c r="DL245">
        <v>0.39565439931504093</v>
      </c>
      <c r="DM245">
        <v>2.4756310561773018</v>
      </c>
      <c r="DN245">
        <v>0.12408252595465996</v>
      </c>
      <c r="DO245">
        <v>279.94256973266602</v>
      </c>
      <c r="DP245">
        <v>641.27282333374035</v>
      </c>
    </row>
    <row r="246" spans="1:120" x14ac:dyDescent="0.25">
      <c r="A246" s="1">
        <v>45376</v>
      </c>
      <c r="B246">
        <v>33.919395446777337</v>
      </c>
      <c r="C246">
        <v>50.25</v>
      </c>
      <c r="D246">
        <v>41.998443603515618</v>
      </c>
      <c r="E246">
        <v>34.312065124511719</v>
      </c>
      <c r="F246">
        <v>55.972137451171882</v>
      </c>
      <c r="G246">
        <v>15.89000034332275</v>
      </c>
      <c r="H246">
        <v>40.403980255126953</v>
      </c>
      <c r="I246">
        <v>25.129999160766602</v>
      </c>
      <c r="J246">
        <v>21.739400863647461</v>
      </c>
      <c r="K246">
        <v>387.41049194335938</v>
      </c>
      <c r="L246">
        <v>61.941535949707031</v>
      </c>
      <c r="M246">
        <v>32.89251708984375</v>
      </c>
      <c r="N246">
        <v>26.202657699584961</v>
      </c>
      <c r="O246">
        <v>29.483860015869141</v>
      </c>
      <c r="P246">
        <v>51.651790618896477</v>
      </c>
      <c r="Q246">
        <v>200.99000549316409</v>
      </c>
      <c r="R246">
        <v>113.18760681152339</v>
      </c>
      <c r="S246">
        <v>113.0367965698242</v>
      </c>
      <c r="T246">
        <v>135.7611389160156</v>
      </c>
      <c r="U246">
        <v>30.627460479736332</v>
      </c>
      <c r="V246">
        <v>90.885314941406236</v>
      </c>
      <c r="W246">
        <v>85.69000244140625</v>
      </c>
      <c r="X246">
        <v>53.294391632080078</v>
      </c>
      <c r="Y246">
        <v>56.737094879150391</v>
      </c>
      <c r="Z246">
        <v>59.017436981201172</v>
      </c>
      <c r="AA246">
        <v>113.6840286254883</v>
      </c>
      <c r="AB246">
        <v>89.504905700683594</v>
      </c>
      <c r="AC246">
        <v>105.69345855712891</v>
      </c>
      <c r="AD246">
        <v>41.800960540771477</v>
      </c>
      <c r="AE246">
        <v>112.7704772949219</v>
      </c>
      <c r="AF246">
        <v>180.41998291015619</v>
      </c>
      <c r="AG246">
        <v>84.484489440917969</v>
      </c>
      <c r="AH246">
        <v>173.24372863769531</v>
      </c>
      <c r="AI246">
        <v>336.46194458007813</v>
      </c>
      <c r="AJ246">
        <v>203.66609191894531</v>
      </c>
      <c r="AK246">
        <v>152.38191223144531</v>
      </c>
      <c r="AL246">
        <v>263.94903564453119</v>
      </c>
      <c r="AM246">
        <v>69.426727294921875</v>
      </c>
      <c r="AN246">
        <v>20.370000839233398</v>
      </c>
      <c r="AO246">
        <v>50.856742858886719</v>
      </c>
      <c r="AP246">
        <v>103.89898681640619</v>
      </c>
      <c r="AQ246">
        <v>48.170768737792969</v>
      </c>
      <c r="AR246">
        <v>50.492897033691413</v>
      </c>
      <c r="AS246">
        <v>47.492546081542969</v>
      </c>
      <c r="AT246">
        <v>286.89080810546881</v>
      </c>
      <c r="AU246">
        <v>115.5499649047852</v>
      </c>
      <c r="AV246">
        <v>187.11717224121091</v>
      </c>
      <c r="AW246">
        <v>77.480499267578125</v>
      </c>
      <c r="AX246">
        <v>244.72837829589841</v>
      </c>
      <c r="AY246">
        <v>327.45437622070313</v>
      </c>
      <c r="AZ246">
        <v>13.75543689727783</v>
      </c>
      <c r="BA246">
        <v>64.67205810546875</v>
      </c>
      <c r="BB246">
        <v>48.108898162841797</v>
      </c>
      <c r="BC246">
        <v>43.754005432128913</v>
      </c>
      <c r="BD246">
        <v>21.406675338745121</v>
      </c>
      <c r="BE246">
        <v>45.38140869140625</v>
      </c>
      <c r="BF246">
        <v>65.28997802734375</v>
      </c>
      <c r="BG246">
        <v>41.524166107177727</v>
      </c>
      <c r="BH246">
        <v>78.526527404785156</v>
      </c>
      <c r="BI246">
        <v>40.130001068115227</v>
      </c>
      <c r="BJ246">
        <v>99.660675048828125</v>
      </c>
      <c r="BK246">
        <v>56.161346435546882</v>
      </c>
      <c r="BL246">
        <v>60.177982330322273</v>
      </c>
      <c r="BM246">
        <v>34.610736846923828</v>
      </c>
      <c r="BN246">
        <v>30.631441116333011</v>
      </c>
      <c r="BO246">
        <v>442.71719360351563</v>
      </c>
      <c r="BP246">
        <v>88.03045654296875</v>
      </c>
      <c r="BQ246">
        <v>162.62294006347659</v>
      </c>
      <c r="BR246">
        <v>57.915927886962891</v>
      </c>
      <c r="BS246">
        <v>164.38658142089841</v>
      </c>
      <c r="BT246">
        <v>78.544906616210938</v>
      </c>
      <c r="BU246">
        <v>25.576679229736332</v>
      </c>
      <c r="BV246">
        <v>95.860000610351563</v>
      </c>
      <c r="BW246">
        <v>69.059913635253906</v>
      </c>
      <c r="BX246">
        <v>226.0779724121094</v>
      </c>
      <c r="BY246">
        <v>40.042690277099609</v>
      </c>
      <c r="BZ246">
        <v>85.393547058105469</v>
      </c>
      <c r="CA246">
        <v>63.666912078857422</v>
      </c>
      <c r="CB246">
        <v>514.78167724609375</v>
      </c>
      <c r="CC246">
        <v>43.236248016357422</v>
      </c>
      <c r="CD246">
        <v>89.788780212402344</v>
      </c>
      <c r="CE246">
        <v>27.607877731323239</v>
      </c>
      <c r="CF246">
        <v>81.391334533691406</v>
      </c>
      <c r="CG246">
        <v>77.760002136230469</v>
      </c>
      <c r="CH246">
        <v>27.030155181884769</v>
      </c>
      <c r="CI246">
        <v>73.60986328125</v>
      </c>
      <c r="CJ246">
        <v>81.535797119140625</v>
      </c>
      <c r="CK246">
        <v>116.2616424560547</v>
      </c>
      <c r="CL246">
        <v>109.0862121582031</v>
      </c>
      <c r="CM246">
        <v>84.059967041015625</v>
      </c>
      <c r="CN246">
        <v>90.092597961425781</v>
      </c>
      <c r="CO246">
        <v>80.86865234375</v>
      </c>
      <c r="CP246">
        <v>90.995872497558594</v>
      </c>
      <c r="CQ246">
        <v>40.774871826171882</v>
      </c>
      <c r="CR246">
        <v>122.95420074462891</v>
      </c>
      <c r="CS246">
        <v>207.44169616699219</v>
      </c>
      <c r="CT246">
        <v>73.908256530761719</v>
      </c>
      <c r="CU246">
        <v>37.415641784667969</v>
      </c>
      <c r="CV246">
        <v>62.698993682861328</v>
      </c>
      <c r="CW246">
        <v>143.48588562011719</v>
      </c>
      <c r="CX246">
        <v>181.01179504394531</v>
      </c>
      <c r="CY246">
        <v>57.877304077148438</v>
      </c>
      <c r="CZ246">
        <v>149.4951477050781</v>
      </c>
      <c r="DA246">
        <v>75.510658264160156</v>
      </c>
      <c r="DB246">
        <v>16384.470703125</v>
      </c>
      <c r="DC246">
        <v>13.189999580383301</v>
      </c>
      <c r="DD246">
        <v>0.46826569916586647</v>
      </c>
      <c r="DE246">
        <v>0.7873129302581412</v>
      </c>
      <c r="DF246">
        <v>1.9421305880787243</v>
      </c>
      <c r="DG246">
        <v>1.7321546355425186</v>
      </c>
      <c r="DH246">
        <v>1.3412547313797405</v>
      </c>
      <c r="DI246">
        <v>9.7614196893759594E-2</v>
      </c>
      <c r="DJ246">
        <v>2.4491417270627336</v>
      </c>
      <c r="DK246">
        <v>2.8067459023424788</v>
      </c>
      <c r="DL246">
        <v>0.39563586063996953</v>
      </c>
      <c r="DM246">
        <v>2.4828290371344628</v>
      </c>
      <c r="DN246">
        <v>0.12503108848176683</v>
      </c>
      <c r="DO246">
        <v>280.09313583374023</v>
      </c>
      <c r="DP246">
        <v>642.27516174316406</v>
      </c>
    </row>
    <row r="247" spans="1:120" x14ac:dyDescent="0.25">
      <c r="A247" s="1">
        <v>45373</v>
      </c>
      <c r="B247">
        <v>33.959331512451172</v>
      </c>
      <c r="C247">
        <v>49.409999847412109</v>
      </c>
      <c r="D247">
        <v>41.356651306152337</v>
      </c>
      <c r="E247">
        <v>32.960746765136719</v>
      </c>
      <c r="F247">
        <v>56.231452941894531</v>
      </c>
      <c r="G247">
        <v>16.079999923706051</v>
      </c>
      <c r="H247">
        <v>40.590763092041023</v>
      </c>
      <c r="I247">
        <v>24.979999542236332</v>
      </c>
      <c r="J247">
        <v>21.559030532836911</v>
      </c>
      <c r="K247">
        <v>388.96820068359381</v>
      </c>
      <c r="L247">
        <v>62.359725952148438</v>
      </c>
      <c r="M247">
        <v>33.031875610351563</v>
      </c>
      <c r="N247">
        <v>25.880733489990231</v>
      </c>
      <c r="O247">
        <v>29.256528854370121</v>
      </c>
      <c r="P247">
        <v>51.409835815429688</v>
      </c>
      <c r="Q247">
        <v>200.3500061035156</v>
      </c>
      <c r="R247">
        <v>113.51441955566411</v>
      </c>
      <c r="S247">
        <v>112.73944091796881</v>
      </c>
      <c r="T247">
        <v>136.0007019042969</v>
      </c>
      <c r="U247">
        <v>30.588483810424801</v>
      </c>
      <c r="V247">
        <v>91.126373291015625</v>
      </c>
      <c r="W247">
        <v>85.989997863769531</v>
      </c>
      <c r="X247">
        <v>53.523086547851563</v>
      </c>
      <c r="Y247">
        <v>56.866561889648438</v>
      </c>
      <c r="Z247">
        <v>58.967967987060547</v>
      </c>
      <c r="AA247">
        <v>113.50677490234381</v>
      </c>
      <c r="AB247">
        <v>89.594352722167969</v>
      </c>
      <c r="AC247">
        <v>105.9195098876953</v>
      </c>
      <c r="AD247">
        <v>41.321525573730469</v>
      </c>
      <c r="AE247">
        <v>113.5282669067383</v>
      </c>
      <c r="AF247">
        <v>180.6758728027344</v>
      </c>
      <c r="AG247">
        <v>84.833229064941406</v>
      </c>
      <c r="AH247">
        <v>173.4507141113281</v>
      </c>
      <c r="AI247">
        <v>337.76712036132813</v>
      </c>
      <c r="AJ247">
        <v>203.20039367675781</v>
      </c>
      <c r="AK247">
        <v>152.19464111328119</v>
      </c>
      <c r="AL247">
        <v>263.29345703125</v>
      </c>
      <c r="AM247">
        <v>69.942543029785156</v>
      </c>
      <c r="AN247">
        <v>20.329999923706051</v>
      </c>
      <c r="AO247">
        <v>50.954730987548828</v>
      </c>
      <c r="AP247">
        <v>102.9806594848633</v>
      </c>
      <c r="AQ247">
        <v>48.053424835205078</v>
      </c>
      <c r="AR247">
        <v>50.058036804199219</v>
      </c>
      <c r="AS247">
        <v>47.424057006835938</v>
      </c>
      <c r="AT247">
        <v>288.01681518554688</v>
      </c>
      <c r="AU247">
        <v>115.785758972168</v>
      </c>
      <c r="AV247">
        <v>187.33570861816409</v>
      </c>
      <c r="AW247">
        <v>77.736724853515625</v>
      </c>
      <c r="AX247">
        <v>245.50213623046881</v>
      </c>
      <c r="AY247">
        <v>324.89794921875</v>
      </c>
      <c r="AZ247">
        <v>13.71605110168457</v>
      </c>
      <c r="BA247">
        <v>64.872024536132813</v>
      </c>
      <c r="BB247">
        <v>48.237667083740227</v>
      </c>
      <c r="BC247">
        <v>43.890377044677727</v>
      </c>
      <c r="BD247">
        <v>21.524187088012699</v>
      </c>
      <c r="BE247">
        <v>45.541275024414063</v>
      </c>
      <c r="BF247">
        <v>65.987525939941406</v>
      </c>
      <c r="BG247">
        <v>41.951019287109382</v>
      </c>
      <c r="BH247">
        <v>78.814361572265625</v>
      </c>
      <c r="BI247">
        <v>40.119998931884773</v>
      </c>
      <c r="BJ247">
        <v>99.869590759277344</v>
      </c>
      <c r="BK247">
        <v>56.201286315917969</v>
      </c>
      <c r="BL247">
        <v>59.947517395019531</v>
      </c>
      <c r="BM247">
        <v>34.287090301513672</v>
      </c>
      <c r="BN247">
        <v>30.446737289428711</v>
      </c>
      <c r="BO247">
        <v>444.32974243164063</v>
      </c>
      <c r="BP247">
        <v>88.199371337890625</v>
      </c>
      <c r="BQ247">
        <v>163.2577819824219</v>
      </c>
      <c r="BR247">
        <v>58.154636383056641</v>
      </c>
      <c r="BS247">
        <v>164.74249267578119</v>
      </c>
      <c r="BT247">
        <v>78.583366394042969</v>
      </c>
      <c r="BU247">
        <v>25.381284713745121</v>
      </c>
      <c r="BV247">
        <v>96.080001831054673</v>
      </c>
      <c r="BW247">
        <v>68.692878723144531</v>
      </c>
      <c r="BX247">
        <v>226.635498046875</v>
      </c>
      <c r="BY247">
        <v>40.192329406738281</v>
      </c>
      <c r="BZ247">
        <v>85.60247802734375</v>
      </c>
      <c r="CA247">
        <v>63.902942657470703</v>
      </c>
      <c r="CB247">
        <v>516.20782470703125</v>
      </c>
      <c r="CC247">
        <v>43.813392639160163</v>
      </c>
      <c r="CD247">
        <v>90.240074157714844</v>
      </c>
      <c r="CE247">
        <v>28.065090179443359</v>
      </c>
      <c r="CF247">
        <v>81.648056030273438</v>
      </c>
      <c r="CG247">
        <v>76.680000305175781</v>
      </c>
      <c r="CH247">
        <v>27.09713172912598</v>
      </c>
      <c r="CI247">
        <v>73.999565124511719</v>
      </c>
      <c r="CJ247">
        <v>82.040245056152344</v>
      </c>
      <c r="CK247">
        <v>116.3887100219727</v>
      </c>
      <c r="CL247">
        <v>109.78330993652339</v>
      </c>
      <c r="CM247">
        <v>84.149940490722656</v>
      </c>
      <c r="CN247">
        <v>90.063026428222656</v>
      </c>
      <c r="CO247">
        <v>81.146354675292969</v>
      </c>
      <c r="CP247">
        <v>90.156753540039063</v>
      </c>
      <c r="CQ247">
        <v>40.932991027832031</v>
      </c>
      <c r="CR247">
        <v>123.75478363037109</v>
      </c>
      <c r="CS247">
        <v>208.82452392578119</v>
      </c>
      <c r="CT247">
        <v>74.114013671875</v>
      </c>
      <c r="CU247">
        <v>37.561531066894531</v>
      </c>
      <c r="CV247">
        <v>62.40582275390625</v>
      </c>
      <c r="CW247">
        <v>143.6834716796875</v>
      </c>
      <c r="CX247">
        <v>181.608154296875</v>
      </c>
      <c r="CY247">
        <v>57.678207397460938</v>
      </c>
      <c r="CZ247">
        <v>147.8656311035156</v>
      </c>
      <c r="DA247">
        <v>76.191383361816406</v>
      </c>
      <c r="DB247">
        <v>16428.8203125</v>
      </c>
      <c r="DC247">
        <v>13.060000419616699</v>
      </c>
      <c r="DD247">
        <v>0.46953269271079739</v>
      </c>
      <c r="DE247">
        <v>0.78933044128203778</v>
      </c>
      <c r="DF247">
        <v>1.9473377327494583</v>
      </c>
      <c r="DG247">
        <v>1.7299785005917256</v>
      </c>
      <c r="DH247">
        <v>1.3395702054940692</v>
      </c>
      <c r="DI247">
        <v>9.5717262471668799E-2</v>
      </c>
      <c r="DJ247">
        <v>2.4503888711372297</v>
      </c>
      <c r="DK247">
        <v>2.8176118601579194</v>
      </c>
      <c r="DL247">
        <v>0.39364066941852777</v>
      </c>
      <c r="DM247">
        <v>2.4874977522475707</v>
      </c>
      <c r="DN247">
        <v>0.12468180075487405</v>
      </c>
      <c r="DO247">
        <v>280.20330810546875</v>
      </c>
      <c r="DP247">
        <v>645.18347930908203</v>
      </c>
    </row>
    <row r="248" spans="1:120" x14ac:dyDescent="0.25">
      <c r="A248" s="1">
        <v>45372</v>
      </c>
      <c r="B248">
        <v>34.019245147705078</v>
      </c>
      <c r="C248">
        <v>50.529998779296882</v>
      </c>
      <c r="D248">
        <v>42.552719116210938</v>
      </c>
      <c r="E248">
        <v>33.508831024169922</v>
      </c>
      <c r="F248">
        <v>56.660320281982422</v>
      </c>
      <c r="G248">
        <v>16.469999313354489</v>
      </c>
      <c r="H248">
        <v>41.062633514404297</v>
      </c>
      <c r="I248">
        <v>25.39999961853027</v>
      </c>
      <c r="J248">
        <v>21.710922241210941</v>
      </c>
      <c r="K248">
        <v>392.14276123046881</v>
      </c>
      <c r="L248">
        <v>62.638515472412109</v>
      </c>
      <c r="M248">
        <v>33.175216674804688</v>
      </c>
      <c r="N248">
        <v>26.075838088989261</v>
      </c>
      <c r="O248">
        <v>29.612350463867191</v>
      </c>
      <c r="P248">
        <v>51.322734832763672</v>
      </c>
      <c r="Q248">
        <v>201.9700012207031</v>
      </c>
      <c r="R248">
        <v>113.7521057128906</v>
      </c>
      <c r="S248">
        <v>114.801139831543</v>
      </c>
      <c r="T248">
        <v>136.9789123535156</v>
      </c>
      <c r="U248">
        <v>30.929546356201168</v>
      </c>
      <c r="V248">
        <v>90.682800292968764</v>
      </c>
      <c r="W248">
        <v>86.55999755859375</v>
      </c>
      <c r="X248">
        <v>53.632453918457031</v>
      </c>
      <c r="Y248">
        <v>57.085662841796882</v>
      </c>
      <c r="Z248">
        <v>59.442882537841797</v>
      </c>
      <c r="AA248">
        <v>114.6884231567383</v>
      </c>
      <c r="AB248">
        <v>90.061454772949219</v>
      </c>
      <c r="AC248">
        <v>107.2758102416992</v>
      </c>
      <c r="AD248">
        <v>41.780986785888672</v>
      </c>
      <c r="AE248">
        <v>113.8572998046875</v>
      </c>
      <c r="AF248">
        <v>181.7487487792969</v>
      </c>
      <c r="AG248">
        <v>84.653877258300781</v>
      </c>
      <c r="AH248">
        <v>174.4264221191406</v>
      </c>
      <c r="AI248">
        <v>337.46820068359381</v>
      </c>
      <c r="AJ248">
        <v>206.0442199707031</v>
      </c>
      <c r="AK248">
        <v>154.52064514160159</v>
      </c>
      <c r="AL248">
        <v>266.37255859375</v>
      </c>
      <c r="AM248">
        <v>70.041740417480469</v>
      </c>
      <c r="AN248">
        <v>20.39999961853027</v>
      </c>
      <c r="AO248">
        <v>51.748447418212891</v>
      </c>
      <c r="AP248">
        <v>103.3953857421875</v>
      </c>
      <c r="AQ248">
        <v>48.992198944091797</v>
      </c>
      <c r="AR248">
        <v>50.473129272460938</v>
      </c>
      <c r="AS248">
        <v>48.470966339111328</v>
      </c>
      <c r="AT248">
        <v>287.66806030273438</v>
      </c>
      <c r="AU248">
        <v>116.3064727783203</v>
      </c>
      <c r="AV248">
        <v>187.3456726074219</v>
      </c>
      <c r="AW248">
        <v>77.835289001464844</v>
      </c>
      <c r="AX248">
        <v>245.39302062988281</v>
      </c>
      <c r="AY248">
        <v>326.94503784179688</v>
      </c>
      <c r="AZ248">
        <v>13.81451416015625</v>
      </c>
      <c r="BA248">
        <v>65.1719970703125</v>
      </c>
      <c r="BB248">
        <v>48.207950592041023</v>
      </c>
      <c r="BC248">
        <v>43.899570465087891</v>
      </c>
      <c r="BD248">
        <v>21.97464752197266</v>
      </c>
      <c r="BE248">
        <v>45.771080017089837</v>
      </c>
      <c r="BF248">
        <v>66.196784973144531</v>
      </c>
      <c r="BG248">
        <v>42.189266204833977</v>
      </c>
      <c r="BH248">
        <v>79.241119384765625</v>
      </c>
      <c r="BI248">
        <v>40.209999084472663</v>
      </c>
      <c r="BJ248">
        <v>99.959121704101563</v>
      </c>
      <c r="BK248">
        <v>56.121402740478523</v>
      </c>
      <c r="BL248">
        <v>60.629684448242188</v>
      </c>
      <c r="BM248">
        <v>34.502857208251953</v>
      </c>
      <c r="BN248">
        <v>30.709209442138668</v>
      </c>
      <c r="BO248">
        <v>443.82211303710938</v>
      </c>
      <c r="BP248">
        <v>88.676292419433594</v>
      </c>
      <c r="BQ248">
        <v>164.11088562011719</v>
      </c>
      <c r="BR248">
        <v>58.303825378417969</v>
      </c>
      <c r="BS248">
        <v>165.8102111816406</v>
      </c>
      <c r="BT248">
        <v>78.525688171386719</v>
      </c>
      <c r="BU248">
        <v>25.674373626708981</v>
      </c>
      <c r="BV248">
        <v>96.580001831054673</v>
      </c>
      <c r="BW248">
        <v>69.494552612304688</v>
      </c>
      <c r="BX248">
        <v>225.3113708496094</v>
      </c>
      <c r="BY248">
        <v>40.2122802734375</v>
      </c>
      <c r="BZ248">
        <v>86.398406982421875</v>
      </c>
      <c r="CA248">
        <v>64.119270324707031</v>
      </c>
      <c r="CB248">
        <v>517.1883544921875</v>
      </c>
      <c r="CC248">
        <v>44.171623229980469</v>
      </c>
      <c r="CD248">
        <v>89.385482788085938</v>
      </c>
      <c r="CE248">
        <v>28.152643203735352</v>
      </c>
      <c r="CF248">
        <v>81.855415344238281</v>
      </c>
      <c r="CG248">
        <v>76.819999694824219</v>
      </c>
      <c r="CH248">
        <v>26.953609466552731</v>
      </c>
      <c r="CI248">
        <v>73.581344604492188</v>
      </c>
      <c r="CJ248">
        <v>83.085990905761719</v>
      </c>
      <c r="CK248">
        <v>116.9849319458008</v>
      </c>
      <c r="CL248">
        <v>110.5899658203125</v>
      </c>
      <c r="CM248">
        <v>85.059608459472656</v>
      </c>
      <c r="CN248">
        <v>90.624870300292955</v>
      </c>
      <c r="CO248">
        <v>80.977745056152344</v>
      </c>
      <c r="CP248">
        <v>90.351890563964844</v>
      </c>
      <c r="CQ248">
        <v>41.407352447509773</v>
      </c>
      <c r="CR248">
        <v>124.17979431152339</v>
      </c>
      <c r="CS248">
        <v>208.75486755371091</v>
      </c>
      <c r="CT248">
        <v>74.476554870605469</v>
      </c>
      <c r="CU248">
        <v>38.008922576904297</v>
      </c>
      <c r="CV248">
        <v>62.31787109375</v>
      </c>
      <c r="CW248">
        <v>143.88105773925781</v>
      </c>
      <c r="CX248">
        <v>183.2083740234375</v>
      </c>
      <c r="CY248">
        <v>58.205818176269531</v>
      </c>
      <c r="CZ248">
        <v>148.81782531738281</v>
      </c>
      <c r="DA248">
        <v>77.089141845703125</v>
      </c>
      <c r="DB248">
        <v>16401.83984375</v>
      </c>
      <c r="DC248">
        <v>12.920000076293951</v>
      </c>
      <c r="DD248">
        <v>0.46577419556873312</v>
      </c>
      <c r="DE248">
        <v>0.78527066894857589</v>
      </c>
      <c r="DF248">
        <v>1.9347309689875356</v>
      </c>
      <c r="DG248">
        <v>1.7238638781869446</v>
      </c>
      <c r="DH248">
        <v>1.3474639768183707</v>
      </c>
      <c r="DI248">
        <v>9.7701346792525609E-2</v>
      </c>
      <c r="DJ248">
        <v>2.4599469503086064</v>
      </c>
      <c r="DK248">
        <v>2.8029608501144918</v>
      </c>
      <c r="DL248">
        <v>0.39839299972833309</v>
      </c>
      <c r="DM248">
        <v>2.4733624314360267</v>
      </c>
      <c r="DN248">
        <v>0.12576124902219699</v>
      </c>
      <c r="DO248">
        <v>280.67548370361328</v>
      </c>
      <c r="DP248">
        <v>648.17525863647461</v>
      </c>
    </row>
    <row r="249" spans="1:120" x14ac:dyDescent="0.25">
      <c r="A249" s="1">
        <v>45371</v>
      </c>
      <c r="B249">
        <v>33.909408569335938</v>
      </c>
      <c r="C249">
        <v>50.209999084472663</v>
      </c>
      <c r="D249">
        <v>42.231822967529297</v>
      </c>
      <c r="E249">
        <v>33.527732849121087</v>
      </c>
      <c r="F249">
        <v>56.456859588623047</v>
      </c>
      <c r="G249">
        <v>16.20000076293945</v>
      </c>
      <c r="H249">
        <v>41.082294464111328</v>
      </c>
      <c r="I249">
        <v>25.530000686645511</v>
      </c>
      <c r="J249">
        <v>21.739400863647461</v>
      </c>
      <c r="K249">
        <v>389.42169189453119</v>
      </c>
      <c r="L249">
        <v>62.718173980712891</v>
      </c>
      <c r="M249">
        <v>32.906455993652337</v>
      </c>
      <c r="N249">
        <v>25.94414138793945</v>
      </c>
      <c r="O249">
        <v>29.908870697021481</v>
      </c>
      <c r="P249">
        <v>51.555007934570313</v>
      </c>
      <c r="Q249">
        <v>202.17999267578119</v>
      </c>
      <c r="R249">
        <v>113.28465270996089</v>
      </c>
      <c r="S249">
        <v>112.8157653808594</v>
      </c>
      <c r="T249">
        <v>136.114501953125</v>
      </c>
      <c r="U249">
        <v>31.114694595336911</v>
      </c>
      <c r="V249">
        <v>90.673156738281236</v>
      </c>
      <c r="W249">
        <v>85.949996948242188</v>
      </c>
      <c r="X249">
        <v>53.746795654296882</v>
      </c>
      <c r="Y249">
        <v>56.905406951904297</v>
      </c>
      <c r="Z249">
        <v>58.809665679931641</v>
      </c>
      <c r="AA249">
        <v>113.5491256713867</v>
      </c>
      <c r="AB249">
        <v>88.97320556640625</v>
      </c>
      <c r="AC249">
        <v>106.041389465332</v>
      </c>
      <c r="AD249">
        <v>41.301548004150391</v>
      </c>
      <c r="AE249">
        <v>111.770393371582</v>
      </c>
      <c r="AF249">
        <v>180.6739196777344</v>
      </c>
      <c r="AG249">
        <v>84.520370483398438</v>
      </c>
      <c r="AH249">
        <v>173.29302978515619</v>
      </c>
      <c r="AI249">
        <v>337.17532348632813</v>
      </c>
      <c r="AJ249">
        <v>203.70375061035159</v>
      </c>
      <c r="AK249">
        <v>152.65098571777341</v>
      </c>
      <c r="AL249">
        <v>263.480224609375</v>
      </c>
      <c r="AM249">
        <v>69.17279052734375</v>
      </c>
      <c r="AN249">
        <v>20.219999313354489</v>
      </c>
      <c r="AO249">
        <v>50.650959014892578</v>
      </c>
      <c r="AP249">
        <v>103.41513824462891</v>
      </c>
      <c r="AQ249">
        <v>48.327232360839837</v>
      </c>
      <c r="AR249">
        <v>50.43359375</v>
      </c>
      <c r="AS249">
        <v>47.766502380371087</v>
      </c>
      <c r="AT249">
        <v>288.11447143554688</v>
      </c>
      <c r="AU249">
        <v>115.3063049316406</v>
      </c>
      <c r="AV249">
        <v>185.41656494140619</v>
      </c>
      <c r="AW249">
        <v>77.653945922851563</v>
      </c>
      <c r="AX249">
        <v>245.26007080078119</v>
      </c>
      <c r="AY249">
        <v>324.91757202148438</v>
      </c>
      <c r="AZ249">
        <v>13.80466938018799</v>
      </c>
      <c r="BA249">
        <v>64.932022094726563</v>
      </c>
      <c r="BB249">
        <v>47.990039825439453</v>
      </c>
      <c r="BC249">
        <v>44.019561767578118</v>
      </c>
      <c r="BD249">
        <v>21.710247039794918</v>
      </c>
      <c r="BE249">
        <v>45.671161651611328</v>
      </c>
      <c r="BF249">
        <v>65.309913635253906</v>
      </c>
      <c r="BG249">
        <v>41.861675262451172</v>
      </c>
      <c r="BH249">
        <v>79.15179443359375</v>
      </c>
      <c r="BI249">
        <v>40.259998321533203</v>
      </c>
      <c r="BJ249">
        <v>99.451766967773438</v>
      </c>
      <c r="BK249">
        <v>54.543609619140618</v>
      </c>
      <c r="BL249">
        <v>59.717056274414063</v>
      </c>
      <c r="BM249">
        <v>34.267467498779297</v>
      </c>
      <c r="BN249">
        <v>30.368967056274411</v>
      </c>
      <c r="BO249">
        <v>441.731689453125</v>
      </c>
      <c r="BP249">
        <v>88.070213317871094</v>
      </c>
      <c r="BQ249">
        <v>163.24290466308591</v>
      </c>
      <c r="BR249">
        <v>57.915927886962891</v>
      </c>
      <c r="BS249">
        <v>164.6831970214844</v>
      </c>
      <c r="BT249">
        <v>78.525688171386719</v>
      </c>
      <c r="BU249">
        <v>25.8697624206543</v>
      </c>
      <c r="BV249">
        <v>96.239997863769517</v>
      </c>
      <c r="BW249">
        <v>68.721855163574219</v>
      </c>
      <c r="BX249">
        <v>220.31352233886719</v>
      </c>
      <c r="BY249">
        <v>40.701091766357422</v>
      </c>
      <c r="BZ249">
        <v>85.294052124023438</v>
      </c>
      <c r="CA249">
        <v>64.060264587402344</v>
      </c>
      <c r="CB249">
        <v>515.48486328125</v>
      </c>
      <c r="CC249">
        <v>43.873096466064453</v>
      </c>
      <c r="CD249">
        <v>89.193428039550781</v>
      </c>
      <c r="CE249">
        <v>27.919172286987301</v>
      </c>
      <c r="CF249">
        <v>81.697425842285156</v>
      </c>
      <c r="CG249">
        <v>77.25</v>
      </c>
      <c r="CH249">
        <v>26.77181434631348</v>
      </c>
      <c r="CI249">
        <v>73.391242980957031</v>
      </c>
      <c r="CJ249">
        <v>82.489646911621094</v>
      </c>
      <c r="CK249">
        <v>116.0270690917969</v>
      </c>
      <c r="CL249">
        <v>107.9907760620117</v>
      </c>
      <c r="CM249">
        <v>84.999626159667969</v>
      </c>
      <c r="CN249">
        <v>90.250305175781236</v>
      </c>
      <c r="CO249">
        <v>80.948005676269531</v>
      </c>
      <c r="CP249">
        <v>89.815254211425781</v>
      </c>
      <c r="CQ249">
        <v>41.071346282958977</v>
      </c>
      <c r="CR249">
        <v>122.96408843994141</v>
      </c>
      <c r="CS249">
        <v>208.60565185546881</v>
      </c>
      <c r="CT249">
        <v>74.437362670898438</v>
      </c>
      <c r="CU249">
        <v>37.863037109375</v>
      </c>
      <c r="CV249">
        <v>62.415596008300781</v>
      </c>
      <c r="CW249">
        <v>143.69334411621091</v>
      </c>
      <c r="CX249">
        <v>182.1448669433594</v>
      </c>
      <c r="CY249">
        <v>57.508975982666023</v>
      </c>
      <c r="CZ249">
        <v>148.0717468261719</v>
      </c>
      <c r="DA249">
        <v>76.290031433105469</v>
      </c>
      <c r="DB249">
        <v>16369.41015625</v>
      </c>
      <c r="DC249">
        <v>13.039999961853029</v>
      </c>
      <c r="DD249">
        <v>0.46780614841453744</v>
      </c>
      <c r="DE249">
        <v>0.78356574777947985</v>
      </c>
      <c r="DF249">
        <v>1.9456946647210713</v>
      </c>
      <c r="DG249">
        <v>1.7260302864765422</v>
      </c>
      <c r="DH249">
        <v>1.3314658107234354</v>
      </c>
      <c r="DI249">
        <v>9.740344025791102E-2</v>
      </c>
      <c r="DJ249">
        <v>2.446954867929108</v>
      </c>
      <c r="DK249">
        <v>2.802432063287271</v>
      </c>
      <c r="DL249">
        <v>0.39516921857550308</v>
      </c>
      <c r="DM249">
        <v>2.4986879217607023</v>
      </c>
      <c r="DN249">
        <v>0.12627362553912935</v>
      </c>
      <c r="DO249">
        <v>280.54630279541016</v>
      </c>
      <c r="DP249">
        <v>645.03625869750988</v>
      </c>
    </row>
    <row r="250" spans="1:120" x14ac:dyDescent="0.25">
      <c r="A250" s="1">
        <v>45370</v>
      </c>
      <c r="B250">
        <v>33.41015625</v>
      </c>
      <c r="C250">
        <v>48.509998321533203</v>
      </c>
      <c r="D250">
        <v>41.735893249511719</v>
      </c>
      <c r="E250">
        <v>31.807876586914059</v>
      </c>
      <c r="F250">
        <v>55.639366149902337</v>
      </c>
      <c r="G250">
        <v>15.909999847412109</v>
      </c>
      <c r="H250">
        <v>39.804309844970703</v>
      </c>
      <c r="I250">
        <v>25.319999694824219</v>
      </c>
      <c r="J250">
        <v>21.796360015869141</v>
      </c>
      <c r="K250">
        <v>385.38937377929688</v>
      </c>
      <c r="L250">
        <v>62.021190643310547</v>
      </c>
      <c r="M250">
        <v>32.657600402832031</v>
      </c>
      <c r="N250">
        <v>25.80784797668457</v>
      </c>
      <c r="O250">
        <v>28.722793579101559</v>
      </c>
      <c r="P250">
        <v>51.07110595703125</v>
      </c>
      <c r="Q250">
        <v>199.80000305175781</v>
      </c>
      <c r="R250">
        <v>111.37497711181641</v>
      </c>
      <c r="S250">
        <v>110.9679412841797</v>
      </c>
      <c r="T250">
        <v>135.7654724121094</v>
      </c>
      <c r="U250">
        <v>30.656694412231449</v>
      </c>
      <c r="V250">
        <v>90.461021423339844</v>
      </c>
      <c r="W250">
        <v>85.129997253417969</v>
      </c>
      <c r="X250">
        <v>53.726947784423828</v>
      </c>
      <c r="Y250">
        <v>57.223926544189453</v>
      </c>
      <c r="Z250">
        <v>58.020271301269531</v>
      </c>
      <c r="AA250">
        <v>111.8902587890625</v>
      </c>
      <c r="AB250">
        <v>87.891677856445313</v>
      </c>
      <c r="AC250">
        <v>104.3168182373047</v>
      </c>
      <c r="AD250">
        <v>40.003074645996087</v>
      </c>
      <c r="AE250">
        <v>109.4800262451172</v>
      </c>
      <c r="AF250">
        <v>179.50798034667969</v>
      </c>
      <c r="AG250">
        <v>83.604591369628906</v>
      </c>
      <c r="AH250">
        <v>171.7818603515625</v>
      </c>
      <c r="AI250">
        <v>333.4638671875</v>
      </c>
      <c r="AJ250">
        <v>199.75025939941409</v>
      </c>
      <c r="AK250">
        <v>149.3711242675781</v>
      </c>
      <c r="AL250">
        <v>259.19482421875</v>
      </c>
      <c r="AM250">
        <v>67.817436218261719</v>
      </c>
      <c r="AN250">
        <v>19.64999961853027</v>
      </c>
      <c r="AO250">
        <v>49.484882354736328</v>
      </c>
      <c r="AP250">
        <v>102.95103454589839</v>
      </c>
      <c r="AQ250">
        <v>46.909294128417969</v>
      </c>
      <c r="AR250">
        <v>50.018505096435547</v>
      </c>
      <c r="AS250">
        <v>46.318439483642578</v>
      </c>
      <c r="AT250">
        <v>285.27752685546881</v>
      </c>
      <c r="AU250">
        <v>114.41754150390619</v>
      </c>
      <c r="AV250">
        <v>183.26287841796881</v>
      </c>
      <c r="AW250">
        <v>76.944778442382813</v>
      </c>
      <c r="AX250">
        <v>242.97540283203119</v>
      </c>
      <c r="AY250">
        <v>324.476806640625</v>
      </c>
      <c r="AZ250">
        <v>13.60774040222168</v>
      </c>
      <c r="BA250">
        <v>64.582061767578125</v>
      </c>
      <c r="BB250">
        <v>47.554214477539063</v>
      </c>
      <c r="BC250">
        <v>43.310211181640618</v>
      </c>
      <c r="BD250">
        <v>20.8582878112793</v>
      </c>
      <c r="BE250">
        <v>44.711978912353523</v>
      </c>
      <c r="BF250">
        <v>64.831596374511719</v>
      </c>
      <c r="BG250">
        <v>41.524166107177727</v>
      </c>
      <c r="BH250">
        <v>78.863975524902344</v>
      </c>
      <c r="BI250">
        <v>39.520000457763672</v>
      </c>
      <c r="BJ250">
        <v>98.486793518066406</v>
      </c>
      <c r="BK250">
        <v>53.235443115234382</v>
      </c>
      <c r="BL250">
        <v>58.878177642822273</v>
      </c>
      <c r="BM250">
        <v>33.992866516113281</v>
      </c>
      <c r="BN250">
        <v>30.330085754394531</v>
      </c>
      <c r="BO250">
        <v>436.55560302734381</v>
      </c>
      <c r="BP250">
        <v>87.175994873046875</v>
      </c>
      <c r="BQ250">
        <v>161.65936279296881</v>
      </c>
      <c r="BR250">
        <v>57.259487152099609</v>
      </c>
      <c r="BS250">
        <v>163.28924560546881</v>
      </c>
      <c r="BT250">
        <v>78.400733947753906</v>
      </c>
      <c r="BU250">
        <v>24.795112609863281</v>
      </c>
      <c r="BV250">
        <v>94.839996337890625</v>
      </c>
      <c r="BW250">
        <v>67.87188720703125</v>
      </c>
      <c r="BX250">
        <v>216.83892822265619</v>
      </c>
      <c r="BY250">
        <v>39.743419647216797</v>
      </c>
      <c r="BZ250">
        <v>83.463409423828125</v>
      </c>
      <c r="CA250">
        <v>63.961940765380859</v>
      </c>
      <c r="CB250">
        <v>510.76068115234381</v>
      </c>
      <c r="CC250">
        <v>42.838214874267578</v>
      </c>
      <c r="CD250">
        <v>89.222236633300781</v>
      </c>
      <c r="CE250">
        <v>27.033929824829102</v>
      </c>
      <c r="CF250">
        <v>81.481147766113281</v>
      </c>
      <c r="CG250">
        <v>78.430000305175781</v>
      </c>
      <c r="CH250">
        <v>26.896200180053711</v>
      </c>
      <c r="CI250">
        <v>73.286666870117188</v>
      </c>
      <c r="CJ250">
        <v>81.950996398925781</v>
      </c>
      <c r="CK250">
        <v>115.0301208496094</v>
      </c>
      <c r="CL250">
        <v>106.078727722168</v>
      </c>
      <c r="CM250">
        <v>84.599769592285156</v>
      </c>
      <c r="CN250">
        <v>89.353324890136719</v>
      </c>
      <c r="CO250">
        <v>80.005821228027344</v>
      </c>
      <c r="CP250">
        <v>89.942092895507813</v>
      </c>
      <c r="CQ250">
        <v>40.587112426757813</v>
      </c>
      <c r="CR250">
        <v>121.5012893676758</v>
      </c>
      <c r="CS250">
        <v>206.2976379394531</v>
      </c>
      <c r="CT250">
        <v>74.211997985839844</v>
      </c>
      <c r="CU250">
        <v>37.707416534423828</v>
      </c>
      <c r="CV250">
        <v>62.337417602539063</v>
      </c>
      <c r="CW250">
        <v>144.01936340332031</v>
      </c>
      <c r="CX250">
        <v>179.47125244140619</v>
      </c>
      <c r="CY250">
        <v>56.155124664306641</v>
      </c>
      <c r="CZ250">
        <v>146.9232482910156</v>
      </c>
      <c r="DA250">
        <v>74.968048095703125</v>
      </c>
      <c r="DB250">
        <v>16166.7900390625</v>
      </c>
      <c r="DC250">
        <v>13.819999694824221</v>
      </c>
      <c r="DD250">
        <v>0.46574303386493043</v>
      </c>
      <c r="DE250">
        <v>0.78551679840280164</v>
      </c>
      <c r="DF250">
        <v>1.9412053548904697</v>
      </c>
      <c r="DG250">
        <v>1.7352404990568167</v>
      </c>
      <c r="DH250">
        <v>1.3048917594602187</v>
      </c>
      <c r="DI250">
        <v>9.497598407944835E-2</v>
      </c>
      <c r="DJ250">
        <v>2.4183589892789374</v>
      </c>
      <c r="DK250">
        <v>2.7798421217390765</v>
      </c>
      <c r="DL250">
        <v>0.39108386132767897</v>
      </c>
      <c r="DM250">
        <v>2.4933023652298059</v>
      </c>
      <c r="DN250">
        <v>0.12672672326368845</v>
      </c>
      <c r="DO250">
        <v>280.56877899169922</v>
      </c>
      <c r="DP250">
        <v>637.21061706542957</v>
      </c>
    </row>
    <row r="251" spans="1:120" x14ac:dyDescent="0.25">
      <c r="A251" s="1">
        <v>45369</v>
      </c>
      <c r="B251">
        <v>33.420139312744141</v>
      </c>
      <c r="C251">
        <v>48.790000915527337</v>
      </c>
      <c r="D251">
        <v>41.366378784179688</v>
      </c>
      <c r="E251">
        <v>32.318164825439453</v>
      </c>
      <c r="F251">
        <v>55.818813323974609</v>
      </c>
      <c r="G251">
        <v>15.989999771118161</v>
      </c>
      <c r="H251">
        <v>40.374488830566413</v>
      </c>
      <c r="I251">
        <v>25.760000228881839</v>
      </c>
      <c r="J251">
        <v>21.805852890014648</v>
      </c>
      <c r="K251">
        <v>382.2640380859375</v>
      </c>
      <c r="L251">
        <v>62.319896697998047</v>
      </c>
      <c r="M251">
        <v>32.404766082763672</v>
      </c>
      <c r="N251">
        <v>25.447649002075199</v>
      </c>
      <c r="O251">
        <v>29.394903182983398</v>
      </c>
      <c r="P251">
        <v>50.935615539550781</v>
      </c>
      <c r="Q251">
        <v>200.0299987792969</v>
      </c>
      <c r="R251">
        <v>111.09792327880859</v>
      </c>
      <c r="S251">
        <v>110.2762451171875</v>
      </c>
      <c r="T251">
        <v>134.88789367675781</v>
      </c>
      <c r="U251">
        <v>30.763887405395511</v>
      </c>
      <c r="V251">
        <v>90.200668334960938</v>
      </c>
      <c r="W251">
        <v>84.510002136230469</v>
      </c>
      <c r="X251">
        <v>53.181148529052727</v>
      </c>
      <c r="Y251">
        <v>56.915359497070313</v>
      </c>
      <c r="Z251">
        <v>57.566371917724609</v>
      </c>
      <c r="AA251">
        <v>111.0068283081055</v>
      </c>
      <c r="AB251">
        <v>87.197113037109375</v>
      </c>
      <c r="AC251">
        <v>103.6015167236328</v>
      </c>
      <c r="AD251">
        <v>40.192852020263672</v>
      </c>
      <c r="AE251">
        <v>107.3390197753906</v>
      </c>
      <c r="AF251">
        <v>178.5771484375</v>
      </c>
      <c r="AG251">
        <v>83.096931457519531</v>
      </c>
      <c r="AH251">
        <v>170.95758056640619</v>
      </c>
      <c r="AI251">
        <v>331.30459594726563</v>
      </c>
      <c r="AJ251">
        <v>198.91014099121091</v>
      </c>
      <c r="AK251">
        <v>148.12397766113281</v>
      </c>
      <c r="AL251">
        <v>258.53021240234381</v>
      </c>
      <c r="AM251">
        <v>67.520637512207031</v>
      </c>
      <c r="AN251">
        <v>19.64999961853027</v>
      </c>
      <c r="AO251">
        <v>49.377094268798828</v>
      </c>
      <c r="AP251">
        <v>102.62518310546881</v>
      </c>
      <c r="AQ251">
        <v>46.772396087646477</v>
      </c>
      <c r="AR251">
        <v>49.761543273925781</v>
      </c>
      <c r="AS251">
        <v>46.161888122558587</v>
      </c>
      <c r="AT251">
        <v>283.59524536132813</v>
      </c>
      <c r="AU251">
        <v>113.9194259643555</v>
      </c>
      <c r="AV251">
        <v>182.47880554199219</v>
      </c>
      <c r="AW251">
        <v>77.20086669921875</v>
      </c>
      <c r="AX251">
        <v>241.52153015136719</v>
      </c>
      <c r="AY251">
        <v>317.46383666992188</v>
      </c>
      <c r="AZ251">
        <v>13.548661231994631</v>
      </c>
      <c r="BA251">
        <v>64.012130737304688</v>
      </c>
      <c r="BB251">
        <v>47.296684265136719</v>
      </c>
      <c r="BC251">
        <v>43.325798034667969</v>
      </c>
      <c r="BD251">
        <v>20.8974609375</v>
      </c>
      <c r="BE251">
        <v>44.512149810791023</v>
      </c>
      <c r="BF251">
        <v>63.914833068847663</v>
      </c>
      <c r="BG251">
        <v>41.375263214111328</v>
      </c>
      <c r="BH251">
        <v>78.199005126953125</v>
      </c>
      <c r="BI251">
        <v>39.400001525878913</v>
      </c>
      <c r="BJ251">
        <v>97.59145355224608</v>
      </c>
      <c r="BK251">
        <v>53.584957122802727</v>
      </c>
      <c r="BL251">
        <v>58.712249755859382</v>
      </c>
      <c r="BM251">
        <v>33.522102355957031</v>
      </c>
      <c r="BN251">
        <v>29.83430290222168</v>
      </c>
      <c r="BO251">
        <v>435.47067260742188</v>
      </c>
      <c r="BP251">
        <v>86.976287841796875</v>
      </c>
      <c r="BQ251">
        <v>160.7191467285156</v>
      </c>
      <c r="BR251">
        <v>57.199810028076172</v>
      </c>
      <c r="BS251">
        <v>162.3204040527344</v>
      </c>
      <c r="BT251">
        <v>78.333457946777344</v>
      </c>
      <c r="BU251">
        <v>25.5082893371582</v>
      </c>
      <c r="BV251">
        <v>94.879997253417955</v>
      </c>
      <c r="BW251">
        <v>66.973625183105469</v>
      </c>
      <c r="BX251">
        <v>217.3168029785156</v>
      </c>
      <c r="BY251">
        <v>40.022739410400391</v>
      </c>
      <c r="BZ251">
        <v>83.224632263183594</v>
      </c>
      <c r="CA251">
        <v>63.548908233642578</v>
      </c>
      <c r="CB251">
        <v>507.93798828125</v>
      </c>
      <c r="CC251">
        <v>42.589443206787109</v>
      </c>
      <c r="CD251">
        <v>88.972602844238281</v>
      </c>
      <c r="CE251">
        <v>27.42304801940918</v>
      </c>
      <c r="CF251">
        <v>80.989578247070313</v>
      </c>
      <c r="CG251">
        <v>77.980003356933594</v>
      </c>
      <c r="CH251">
        <v>26.8292236328125</v>
      </c>
      <c r="CI251">
        <v>73.087066650390625</v>
      </c>
      <c r="CJ251">
        <v>81.9798583984375</v>
      </c>
      <c r="CK251">
        <v>114.4436798095703</v>
      </c>
      <c r="CL251">
        <v>104.2363815307617</v>
      </c>
      <c r="CM251">
        <v>83.620124816894531</v>
      </c>
      <c r="CN251">
        <v>89.343460083007813</v>
      </c>
      <c r="CO251">
        <v>80.035568237304688</v>
      </c>
      <c r="CP251">
        <v>88.927345275878906</v>
      </c>
      <c r="CQ251">
        <v>40.389457702636719</v>
      </c>
      <c r="CR251">
        <v>120.46348571777339</v>
      </c>
      <c r="CS251">
        <v>205.2331848144531</v>
      </c>
      <c r="CT251">
        <v>73.937644958496094</v>
      </c>
      <c r="CU251">
        <v>37.707416534423828</v>
      </c>
      <c r="CV251">
        <v>61.790164947509773</v>
      </c>
      <c r="CW251">
        <v>143.07096862792969</v>
      </c>
      <c r="CX251">
        <v>177.93067932128909</v>
      </c>
      <c r="CY251">
        <v>55.946071624755859</v>
      </c>
      <c r="CZ251">
        <v>145.04829406738281</v>
      </c>
      <c r="DA251">
        <v>74.405723571777344</v>
      </c>
      <c r="DB251">
        <v>16103.4501953125</v>
      </c>
      <c r="DC251">
        <v>14.329999923706049</v>
      </c>
      <c r="DD251">
        <v>0.46532791112745608</v>
      </c>
      <c r="DE251">
        <v>0.78551125517332177</v>
      </c>
      <c r="DF251">
        <v>1.9379345148054126</v>
      </c>
      <c r="DG251">
        <v>1.7453636911762545</v>
      </c>
      <c r="DH251">
        <v>1.3096154533009703</v>
      </c>
      <c r="DI251">
        <v>9.6055034356894484E-2</v>
      </c>
      <c r="DJ251">
        <v>2.4064964392789099</v>
      </c>
      <c r="DK251">
        <v>2.7757603711838263</v>
      </c>
      <c r="DL251">
        <v>0.39160319877684069</v>
      </c>
      <c r="DM251">
        <v>2.4894370996046176</v>
      </c>
      <c r="DN251">
        <v>0.12878068482769994</v>
      </c>
      <c r="DO251">
        <v>278.79877853393555</v>
      </c>
      <c r="DP251">
        <v>633.36026763916016</v>
      </c>
    </row>
    <row r="252" spans="1:120" x14ac:dyDescent="0.25">
      <c r="A252" s="1">
        <v>45366</v>
      </c>
      <c r="B252">
        <v>33.100616455078118</v>
      </c>
      <c r="C252">
        <v>48.659999847412109</v>
      </c>
      <c r="D252">
        <v>41.502517700195313</v>
      </c>
      <c r="E252">
        <v>32.724506378173828</v>
      </c>
      <c r="F252">
        <v>55.948413848876953</v>
      </c>
      <c r="G252">
        <v>16.260000228881839</v>
      </c>
      <c r="H252">
        <v>40.885684967041023</v>
      </c>
      <c r="I252">
        <v>25.70999908447266</v>
      </c>
      <c r="J252">
        <v>21.606496810913089</v>
      </c>
      <c r="K252">
        <v>381.54434204101563</v>
      </c>
      <c r="L252">
        <v>62.130718231201172</v>
      </c>
      <c r="M252">
        <v>32.329116821289063</v>
      </c>
      <c r="N252">
        <v>25.389238357543949</v>
      </c>
      <c r="O252">
        <v>29.54316329956055</v>
      </c>
      <c r="P252">
        <v>51.061428070068359</v>
      </c>
      <c r="Q252">
        <v>199.71000671386719</v>
      </c>
      <c r="R252">
        <v>110.7713928222656</v>
      </c>
      <c r="S252">
        <v>110.7110290527344</v>
      </c>
      <c r="T252">
        <v>135.54606628417969</v>
      </c>
      <c r="U252">
        <v>30.559249877929691</v>
      </c>
      <c r="V252">
        <v>90.306724548339844</v>
      </c>
      <c r="W252">
        <v>83.55999755859375</v>
      </c>
      <c r="X252">
        <v>53.052143096923828</v>
      </c>
      <c r="Y252">
        <v>56.835727691650391</v>
      </c>
      <c r="Z252">
        <v>57.694652557373047</v>
      </c>
      <c r="AA252">
        <v>111.4289093017578</v>
      </c>
      <c r="AB252">
        <v>87.316177368164063</v>
      </c>
      <c r="AC252">
        <v>103.93466949462891</v>
      </c>
      <c r="AD252">
        <v>39.803306579589837</v>
      </c>
      <c r="AE252">
        <v>107.67758941650391</v>
      </c>
      <c r="AF252">
        <v>178.2146301269531</v>
      </c>
      <c r="AG252">
        <v>82.350372314453125</v>
      </c>
      <c r="AH252">
        <v>170.5945129394531</v>
      </c>
      <c r="AI252">
        <v>328.44888305664063</v>
      </c>
      <c r="AJ252">
        <v>200.056640625</v>
      </c>
      <c r="AK252">
        <v>148.8997802734375</v>
      </c>
      <c r="AL252">
        <v>260.47445678710938</v>
      </c>
      <c r="AM252">
        <v>67.817436218261719</v>
      </c>
      <c r="AN252">
        <v>19.659999847412109</v>
      </c>
      <c r="AO252">
        <v>49.175239562988281</v>
      </c>
      <c r="AP252">
        <v>103.0320129394531</v>
      </c>
      <c r="AQ252">
        <v>47.096076965332031</v>
      </c>
      <c r="AR252">
        <v>49.994785308837891</v>
      </c>
      <c r="AS252">
        <v>46.456394195556641</v>
      </c>
      <c r="AT252">
        <v>280.83795166015619</v>
      </c>
      <c r="AU252">
        <v>113.5971221923828</v>
      </c>
      <c r="AV252">
        <v>181.16871643066409</v>
      </c>
      <c r="AW252">
        <v>77.319061279296875</v>
      </c>
      <c r="AX252">
        <v>239.523681640625</v>
      </c>
      <c r="AY252">
        <v>316.64108276367188</v>
      </c>
      <c r="AZ252">
        <v>13.502384185791019</v>
      </c>
      <c r="BA252">
        <v>64.038124084472656</v>
      </c>
      <c r="BB252">
        <v>47.066886901855469</v>
      </c>
      <c r="BC252">
        <v>42.770709991455078</v>
      </c>
      <c r="BD252">
        <v>21.153047561645511</v>
      </c>
      <c r="BE252">
        <v>44.490169525146477</v>
      </c>
      <c r="BF252">
        <v>64.081245422363281</v>
      </c>
      <c r="BG252">
        <v>41.397098541259773</v>
      </c>
      <c r="BH252">
        <v>78.357803344726563</v>
      </c>
      <c r="BI252">
        <v>38.939998626708977</v>
      </c>
      <c r="BJ252">
        <v>97.716796875</v>
      </c>
      <c r="BK252">
        <v>53.225456237792969</v>
      </c>
      <c r="BL252">
        <v>59.350166320800781</v>
      </c>
      <c r="BM252">
        <v>33.469139099121087</v>
      </c>
      <c r="BN252">
        <v>29.86638259887695</v>
      </c>
      <c r="BO252">
        <v>431.35662841796881</v>
      </c>
      <c r="BP252">
        <v>86.361618041992188</v>
      </c>
      <c r="BQ252">
        <v>159.8185119628906</v>
      </c>
      <c r="BR252">
        <v>57.090408325195313</v>
      </c>
      <c r="BS252">
        <v>161.8755187988281</v>
      </c>
      <c r="BT252">
        <v>78.3238525390625</v>
      </c>
      <c r="BU252">
        <v>25.74275970458984</v>
      </c>
      <c r="BV252">
        <v>93.230003356933594</v>
      </c>
      <c r="BW252">
        <v>66.799774169921875</v>
      </c>
      <c r="BX252">
        <v>216.87873840332031</v>
      </c>
      <c r="BY252">
        <v>39.484050750732422</v>
      </c>
      <c r="BZ252">
        <v>82.790847778320313</v>
      </c>
      <c r="CA252">
        <v>63.348270416259773</v>
      </c>
      <c r="CB252">
        <v>504.93710327148438</v>
      </c>
      <c r="CC252">
        <v>42.340671539306641</v>
      </c>
      <c r="CD252">
        <v>89.241447448730469</v>
      </c>
      <c r="CE252">
        <v>27.131208419799801</v>
      </c>
      <c r="CF252">
        <v>80.80279541015625</v>
      </c>
      <c r="CG252">
        <v>76.330001831054688</v>
      </c>
      <c r="CH252">
        <v>26.77181434631348</v>
      </c>
      <c r="CI252">
        <v>73.372230529785156</v>
      </c>
      <c r="CJ252">
        <v>81.941375732421875</v>
      </c>
      <c r="CK252">
        <v>114.2775192260742</v>
      </c>
      <c r="CL252">
        <v>104.58693695068359</v>
      </c>
      <c r="CM252">
        <v>83.050331115722656</v>
      </c>
      <c r="CN252">
        <v>89.180824279785156</v>
      </c>
      <c r="CO252">
        <v>78.424949645996094</v>
      </c>
      <c r="CP252">
        <v>88.620964050292969</v>
      </c>
      <c r="CQ252">
        <v>40.159202575683587</v>
      </c>
      <c r="CR252">
        <v>120.2499923706055</v>
      </c>
      <c r="CS252">
        <v>204.2294006347656</v>
      </c>
      <c r="CT252">
        <v>73.465377807617188</v>
      </c>
      <c r="CU252">
        <v>37.7132568359375</v>
      </c>
      <c r="CV252">
        <v>61.506771087646477</v>
      </c>
      <c r="CW252">
        <v>143.08775329589841</v>
      </c>
      <c r="CX252">
        <v>176.5819396972656</v>
      </c>
      <c r="CY252">
        <v>56.162090301513672</v>
      </c>
      <c r="CZ252">
        <v>145.00901794433591</v>
      </c>
      <c r="DA252">
        <v>74.445182800292969</v>
      </c>
      <c r="DB252">
        <v>15973.169921875</v>
      </c>
      <c r="DC252">
        <v>14.409999847412109</v>
      </c>
      <c r="DD252">
        <v>0.46208536446076259</v>
      </c>
      <c r="DE252">
        <v>0.78360434392932399</v>
      </c>
      <c r="DF252">
        <v>1.925319152399777</v>
      </c>
      <c r="DG252">
        <v>1.7493273415768491</v>
      </c>
      <c r="DH252">
        <v>1.3069156779546449</v>
      </c>
      <c r="DI252">
        <v>9.63684378354141E-2</v>
      </c>
      <c r="DJ252">
        <v>2.4036075899545279</v>
      </c>
      <c r="DK252">
        <v>2.7799407929212374</v>
      </c>
      <c r="DL252">
        <v>0.39620110966065725</v>
      </c>
      <c r="DM252">
        <v>2.4722276959141811</v>
      </c>
      <c r="DN252">
        <v>0.12873665925668132</v>
      </c>
      <c r="DO252">
        <v>278.05990219116211</v>
      </c>
      <c r="DP252">
        <v>630.40135955810547</v>
      </c>
    </row>
    <row r="253" spans="1:120" x14ac:dyDescent="0.25">
      <c r="A253" s="1">
        <v>45365</v>
      </c>
      <c r="B253">
        <v>33.629829406738281</v>
      </c>
      <c r="C253">
        <v>48.740001678466797</v>
      </c>
      <c r="D253">
        <v>41.784515380859382</v>
      </c>
      <c r="E253">
        <v>32.185867309570313</v>
      </c>
      <c r="F253">
        <v>56.825725555419922</v>
      </c>
      <c r="G253">
        <v>16.04999923706055</v>
      </c>
      <c r="H253">
        <v>39.892791748046882</v>
      </c>
      <c r="I253">
        <v>25.20999908447266</v>
      </c>
      <c r="J253">
        <v>21.530551910400391</v>
      </c>
      <c r="K253">
        <v>383.65127563476563</v>
      </c>
      <c r="L253">
        <v>62.618602752685547</v>
      </c>
      <c r="M253">
        <v>32.169849395751953</v>
      </c>
      <c r="N253">
        <v>25.350297927856449</v>
      </c>
      <c r="O253">
        <v>29.54316329956055</v>
      </c>
      <c r="P253">
        <v>51.051750183105469</v>
      </c>
      <c r="Q253">
        <v>200.3500061035156</v>
      </c>
      <c r="R253">
        <v>110.87034606933589</v>
      </c>
      <c r="S253">
        <v>110.6122131347656</v>
      </c>
      <c r="T253">
        <v>135.33665466308591</v>
      </c>
      <c r="U253">
        <v>30.53975868225098</v>
      </c>
      <c r="V253">
        <v>90.461021423339844</v>
      </c>
      <c r="W253">
        <v>85.970001220703125</v>
      </c>
      <c r="X253">
        <v>53.081912994384773</v>
      </c>
      <c r="Y253">
        <v>57.213970184326172</v>
      </c>
      <c r="Z253">
        <v>57.783458709716797</v>
      </c>
      <c r="AA253">
        <v>111.3896560668945</v>
      </c>
      <c r="AB253">
        <v>87.613853454589844</v>
      </c>
      <c r="AC253">
        <v>103.5525207519531</v>
      </c>
      <c r="AD253">
        <v>39.823284149169922</v>
      </c>
      <c r="AE253">
        <v>106.8809432983398</v>
      </c>
      <c r="AF253">
        <v>178.44978332519531</v>
      </c>
      <c r="AG253">
        <v>83.286048889160156</v>
      </c>
      <c r="AH253">
        <v>170.6631774902344</v>
      </c>
      <c r="AI253">
        <v>332.24990844726563</v>
      </c>
      <c r="AJ253">
        <v>199.6810607910156</v>
      </c>
      <c r="AK253">
        <v>148.1043701171875</v>
      </c>
      <c r="AL253">
        <v>260.68283081054688</v>
      </c>
      <c r="AM253">
        <v>68.401130676269531</v>
      </c>
      <c r="AN253">
        <v>19.569999694824219</v>
      </c>
      <c r="AO253">
        <v>49.155799865722663</v>
      </c>
      <c r="AP253">
        <v>102.4717254638672</v>
      </c>
      <c r="AQ253">
        <v>46.940898895263672</v>
      </c>
      <c r="AR253">
        <v>49.689582824707031</v>
      </c>
      <c r="AS253">
        <v>46.213729858398438</v>
      </c>
      <c r="AT253">
        <v>284.54092407226563</v>
      </c>
      <c r="AU253">
        <v>113.75339508056641</v>
      </c>
      <c r="AV253">
        <v>183.6499328613281</v>
      </c>
      <c r="AW253">
        <v>77.703193664550781</v>
      </c>
      <c r="AX253">
        <v>241.7490234375</v>
      </c>
      <c r="AY253">
        <v>315.68118286132813</v>
      </c>
      <c r="AZ253">
        <v>13.512224197387701</v>
      </c>
      <c r="BA253">
        <v>64.008148193359375</v>
      </c>
      <c r="BB253">
        <v>46.809745788574219</v>
      </c>
      <c r="BC253">
        <v>43.527610778808587</v>
      </c>
      <c r="BD253">
        <v>21.191949844360352</v>
      </c>
      <c r="BE253">
        <v>44.729038238525391</v>
      </c>
      <c r="BF253">
        <v>63.981685638427727</v>
      </c>
      <c r="BG253">
        <v>41.317699432373047</v>
      </c>
      <c r="BH253">
        <v>77.803192138671875</v>
      </c>
      <c r="BI253">
        <v>39.860000610351563</v>
      </c>
      <c r="BJ253">
        <v>97.587623596191406</v>
      </c>
      <c r="BK253">
        <v>53.704784393310547</v>
      </c>
      <c r="BL253">
        <v>58.856491088867188</v>
      </c>
      <c r="BM253">
        <v>33.186084747314453</v>
      </c>
      <c r="BN253">
        <v>29.701641082763668</v>
      </c>
      <c r="BO253">
        <v>436.54580688476563</v>
      </c>
      <c r="BP253">
        <v>87.075431823730469</v>
      </c>
      <c r="BQ253">
        <v>161.332763671875</v>
      </c>
      <c r="BR253">
        <v>57.110298156738281</v>
      </c>
      <c r="BS253">
        <v>162.19056701660159</v>
      </c>
      <c r="BT253">
        <v>78.371894836425781</v>
      </c>
      <c r="BU253">
        <v>25.459442138671879</v>
      </c>
      <c r="BV253">
        <v>94.870002746582045</v>
      </c>
      <c r="BW253">
        <v>66.326492309570313</v>
      </c>
      <c r="BX253">
        <v>218.4916076660156</v>
      </c>
      <c r="BY253">
        <v>39.773345947265618</v>
      </c>
      <c r="BZ253">
        <v>83.346221923828125</v>
      </c>
      <c r="CA253">
        <v>63.4169921875</v>
      </c>
      <c r="CB253">
        <v>508.42825317382813</v>
      </c>
      <c r="CC253">
        <v>42.479984283447273</v>
      </c>
      <c r="CD253">
        <v>89.270256042480469</v>
      </c>
      <c r="CE253">
        <v>26.683725357055661</v>
      </c>
      <c r="CF253">
        <v>80.969917297363281</v>
      </c>
      <c r="CG253">
        <v>76.300003051757813</v>
      </c>
      <c r="CH253">
        <v>26.743110656738281</v>
      </c>
      <c r="CI253">
        <v>73.239158630371094</v>
      </c>
      <c r="CJ253">
        <v>82.124122619628906</v>
      </c>
      <c r="CK253">
        <v>114.36940002441411</v>
      </c>
      <c r="CL253">
        <v>104.2886581420898</v>
      </c>
      <c r="CM253">
        <v>83.540153503417969</v>
      </c>
      <c r="CN253">
        <v>89.14154052734375</v>
      </c>
      <c r="CO253">
        <v>79.216217041015625</v>
      </c>
      <c r="CP253">
        <v>88.359634399414063</v>
      </c>
      <c r="CQ253">
        <v>40.198585510253913</v>
      </c>
      <c r="CR253">
        <v>120.2302932739258</v>
      </c>
      <c r="CS253">
        <v>207.3579406738281</v>
      </c>
      <c r="CT253">
        <v>73.494552612304688</v>
      </c>
      <c r="CU253">
        <v>37.732582092285163</v>
      </c>
      <c r="CV253">
        <v>61.419540405273438</v>
      </c>
      <c r="CW253">
        <v>143.65867614746091</v>
      </c>
      <c r="CX253">
        <v>178.35716247558591</v>
      </c>
      <c r="CY253">
        <v>55.635456085205078</v>
      </c>
      <c r="CZ253">
        <v>144.09098815917969</v>
      </c>
      <c r="DA253">
        <v>74.100578308105469</v>
      </c>
      <c r="DB253">
        <v>16128.5302734375</v>
      </c>
      <c r="DC253">
        <v>14.39999961853027</v>
      </c>
      <c r="DD253">
        <v>0.46671980955776821</v>
      </c>
      <c r="DE253">
        <v>0.78655286808654634</v>
      </c>
      <c r="DF253">
        <v>1.9468166087923533</v>
      </c>
      <c r="DG253">
        <v>1.7601292291664434</v>
      </c>
      <c r="DH253">
        <v>1.3142569372796009</v>
      </c>
      <c r="DI253">
        <v>9.5864070051596695E-2</v>
      </c>
      <c r="DJ253">
        <v>2.4268079216217284</v>
      </c>
      <c r="DK253">
        <v>2.8214055777395344</v>
      </c>
      <c r="DL253">
        <v>0.39274186582771592</v>
      </c>
      <c r="DM253">
        <v>2.501384014698973</v>
      </c>
      <c r="DN253">
        <v>0.12582978945080397</v>
      </c>
      <c r="DO253">
        <v>278.57276916503906</v>
      </c>
      <c r="DP253">
        <v>635.2855224609375</v>
      </c>
    </row>
    <row r="254" spans="1:120" x14ac:dyDescent="0.25">
      <c r="A254" s="1">
        <v>45364</v>
      </c>
      <c r="B254">
        <v>33.909408569335938</v>
      </c>
      <c r="C254">
        <v>50.360000610351563</v>
      </c>
      <c r="D254">
        <v>42.630512237548828</v>
      </c>
      <c r="E254">
        <v>33.215892791748047</v>
      </c>
      <c r="F254">
        <v>57.603340148925781</v>
      </c>
      <c r="G254">
        <v>16.79999923706055</v>
      </c>
      <c r="H254">
        <v>39.725666046142578</v>
      </c>
      <c r="I254">
        <v>25.260000228881839</v>
      </c>
      <c r="J254">
        <v>21.4640998840332</v>
      </c>
      <c r="K254">
        <v>384.78225708007813</v>
      </c>
      <c r="L254">
        <v>63.664070129394531</v>
      </c>
      <c r="M254">
        <v>32.416713714599609</v>
      </c>
      <c r="N254">
        <v>25.28215217590332</v>
      </c>
      <c r="O254">
        <v>29.938522338867191</v>
      </c>
      <c r="P254">
        <v>51.438873291015618</v>
      </c>
      <c r="Q254">
        <v>201.19000244140619</v>
      </c>
      <c r="R254">
        <v>111.7509841918945</v>
      </c>
      <c r="S254">
        <v>111.7880935668945</v>
      </c>
      <c r="T254">
        <v>137.879638671875</v>
      </c>
      <c r="U254">
        <v>31.377801895141602</v>
      </c>
      <c r="V254">
        <v>91.136016845703125</v>
      </c>
      <c r="W254">
        <v>86.400001525878906</v>
      </c>
      <c r="X254">
        <v>53.181148529052727</v>
      </c>
      <c r="Y254">
        <v>57.622074127197273</v>
      </c>
      <c r="Z254">
        <v>58.493904113769531</v>
      </c>
      <c r="AA254">
        <v>112.9896240234375</v>
      </c>
      <c r="AB254">
        <v>88.477081298828125</v>
      </c>
      <c r="AC254">
        <v>105.1595001220703</v>
      </c>
      <c r="AD254">
        <v>40.89202880859375</v>
      </c>
      <c r="AE254">
        <v>110.3663024902344</v>
      </c>
      <c r="AF254">
        <v>179.6157531738281</v>
      </c>
      <c r="AG254">
        <v>83.176551818847656</v>
      </c>
      <c r="AH254">
        <v>172.01737976074219</v>
      </c>
      <c r="AI254">
        <v>332.00112915039063</v>
      </c>
      <c r="AJ254">
        <v>203.31829833984381</v>
      </c>
      <c r="AK254">
        <v>150.92268371582031</v>
      </c>
      <c r="AL254">
        <v>265.44430541992188</v>
      </c>
      <c r="AM254">
        <v>69.18267822265625</v>
      </c>
      <c r="AN254">
        <v>19.719999313354489</v>
      </c>
      <c r="AO254">
        <v>50.001136779785163</v>
      </c>
      <c r="AP254">
        <v>102.57985687255859</v>
      </c>
      <c r="AQ254">
        <v>48.046527862548828</v>
      </c>
      <c r="AR254">
        <v>49.876636505126953</v>
      </c>
      <c r="AS254">
        <v>47.446483612060547</v>
      </c>
      <c r="AT254">
        <v>283.90383911132813</v>
      </c>
      <c r="AU254">
        <v>114.3394088745117</v>
      </c>
      <c r="AV254">
        <v>184.63249206542969</v>
      </c>
      <c r="AW254">
        <v>78.412368774414063</v>
      </c>
      <c r="AX254">
        <v>241.8677062988281</v>
      </c>
      <c r="AY254">
        <v>311.90048217773438</v>
      </c>
      <c r="AZ254">
        <v>13.718893051147459</v>
      </c>
      <c r="BA254">
        <v>65.377471923828125</v>
      </c>
      <c r="BB254">
        <v>47.037216186523438</v>
      </c>
      <c r="BC254">
        <v>44.087894439697273</v>
      </c>
      <c r="BD254">
        <v>21.804658889770511</v>
      </c>
      <c r="BE254">
        <v>45.027629852294922</v>
      </c>
      <c r="BF254">
        <v>64.389854431152344</v>
      </c>
      <c r="BG254">
        <v>41.784172058105469</v>
      </c>
      <c r="BH254">
        <v>77.218879699707031</v>
      </c>
      <c r="BI254">
        <v>39.900001525878913</v>
      </c>
      <c r="BJ254">
        <v>98.074516296386719</v>
      </c>
      <c r="BK254">
        <v>54.553596496582031</v>
      </c>
      <c r="BL254">
        <v>59.935256958007813</v>
      </c>
      <c r="BM254">
        <v>33.107997894287109</v>
      </c>
      <c r="BN254">
        <v>29.352783203125</v>
      </c>
      <c r="BO254">
        <v>437.64920043945313</v>
      </c>
      <c r="BP254">
        <v>87.700019836425781</v>
      </c>
      <c r="BQ254">
        <v>161.590087890625</v>
      </c>
      <c r="BR254">
        <v>57.905982971191413</v>
      </c>
      <c r="BS254">
        <v>163.65751647949219</v>
      </c>
      <c r="BT254">
        <v>78.439178466796875</v>
      </c>
      <c r="BU254">
        <v>25.68414306640625</v>
      </c>
      <c r="BV254">
        <v>95.589996337890625</v>
      </c>
      <c r="BW254">
        <v>67.813934326171875</v>
      </c>
      <c r="BX254">
        <v>222.47395324707031</v>
      </c>
      <c r="BY254">
        <v>40.541477203369141</v>
      </c>
      <c r="BZ254">
        <v>84.823921203613281</v>
      </c>
      <c r="CA254">
        <v>63.790035247802727</v>
      </c>
      <c r="CB254">
        <v>509.435302734375</v>
      </c>
      <c r="CC254">
        <v>43.654178619384773</v>
      </c>
      <c r="CD254">
        <v>90.662551879882798</v>
      </c>
      <c r="CE254">
        <v>26.586444854736332</v>
      </c>
      <c r="CF254">
        <v>81.255027770996094</v>
      </c>
      <c r="CG254">
        <v>75.089996337890625</v>
      </c>
      <c r="CH254">
        <v>26.59958648681641</v>
      </c>
      <c r="CI254">
        <v>74.056625366210938</v>
      </c>
      <c r="CJ254">
        <v>83.374557495117188</v>
      </c>
      <c r="CK254">
        <v>115.01087951660161</v>
      </c>
      <c r="CL254">
        <v>106.25730133056641</v>
      </c>
      <c r="CM254">
        <v>84.639762878417969</v>
      </c>
      <c r="CN254">
        <v>89.612968444824219</v>
      </c>
      <c r="CO254">
        <v>79.404144287109375</v>
      </c>
      <c r="CP254">
        <v>87.459487915039063</v>
      </c>
      <c r="CQ254">
        <v>40.523479461669922</v>
      </c>
      <c r="CR254">
        <v>120.7426681518555</v>
      </c>
      <c r="CS254">
        <v>207.31822204589841</v>
      </c>
      <c r="CT254">
        <v>74.068428039550781</v>
      </c>
      <c r="CU254">
        <v>38.273540496826172</v>
      </c>
      <c r="CV254">
        <v>61.913845062255859</v>
      </c>
      <c r="CW254">
        <v>144.1705627441406</v>
      </c>
      <c r="CX254">
        <v>179.4976806640625</v>
      </c>
      <c r="CY254">
        <v>56.718544006347663</v>
      </c>
      <c r="CZ254">
        <v>143.46595764160159</v>
      </c>
      <c r="DA254">
        <v>74.750411987304688</v>
      </c>
      <c r="DB254">
        <v>16177.76953125</v>
      </c>
      <c r="DC254">
        <v>13.75</v>
      </c>
      <c r="DD254">
        <v>0.46308049460645723</v>
      </c>
      <c r="DE254">
        <v>0.78305492264028842</v>
      </c>
      <c r="DF254">
        <v>1.9300441014284067</v>
      </c>
      <c r="DG254">
        <v>1.7588098679701449</v>
      </c>
      <c r="DH254">
        <v>1.3297362334744136</v>
      </c>
      <c r="DI254">
        <v>9.8854555897571555E-2</v>
      </c>
      <c r="DJ254">
        <v>2.4234034043251871</v>
      </c>
      <c r="DK254">
        <v>2.7990093422152205</v>
      </c>
      <c r="DL254">
        <v>0.39910523917078461</v>
      </c>
      <c r="DM254">
        <v>2.4829920139163439</v>
      </c>
      <c r="DN254">
        <v>0.12555295950273904</v>
      </c>
      <c r="DO254">
        <v>280.15283584594727</v>
      </c>
      <c r="DP254">
        <v>637.69501876831055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B16B5-EB08-44DB-9544-6F5921142FA7}">
  <dimension ref="A1:AF507"/>
  <sheetViews>
    <sheetView workbookViewId="0">
      <selection activeCell="L43" sqref="L43"/>
    </sheetView>
  </sheetViews>
  <sheetFormatPr defaultRowHeight="13.15" x14ac:dyDescent="0.25"/>
  <cols>
    <col min="1" max="17" width="10.21875" customWidth="1"/>
    <col min="18" max="18" width="8.77734375" customWidth="1"/>
    <col min="19" max="29" width="10.44140625" customWidth="1"/>
    <col min="30" max="30" width="13.6640625" customWidth="1"/>
    <col min="31" max="31" width="15.109375" bestFit="1" customWidth="1"/>
  </cols>
  <sheetData>
    <row r="1" spans="1:32" x14ac:dyDescent="0.25">
      <c r="A1" t="s">
        <v>194</v>
      </c>
      <c r="C1" t="s">
        <v>195</v>
      </c>
      <c r="E1" t="s">
        <v>196</v>
      </c>
      <c r="G1" t="s">
        <v>197</v>
      </c>
      <c r="I1" t="s">
        <v>198</v>
      </c>
      <c r="K1" t="s">
        <v>199</v>
      </c>
      <c r="M1" t="s">
        <v>200</v>
      </c>
      <c r="O1" t="s">
        <v>201</v>
      </c>
      <c r="Q1" t="s">
        <v>202</v>
      </c>
      <c r="S1" t="s">
        <v>238</v>
      </c>
      <c r="U1" t="s">
        <v>239</v>
      </c>
      <c r="W1" t="s">
        <v>240</v>
      </c>
      <c r="Y1" t="s">
        <v>241</v>
      </c>
      <c r="AA1" t="s">
        <v>242</v>
      </c>
      <c r="AC1" t="s">
        <v>243</v>
      </c>
      <c r="AE1" t="s">
        <v>263</v>
      </c>
    </row>
    <row r="2" spans="1:32" x14ac:dyDescent="0.25">
      <c r="A2" t="s">
        <v>203</v>
      </c>
      <c r="B2" t="s">
        <v>204</v>
      </c>
      <c r="C2" t="s">
        <v>203</v>
      </c>
      <c r="D2" t="s">
        <v>205</v>
      </c>
      <c r="E2" t="s">
        <v>203</v>
      </c>
      <c r="F2" t="s">
        <v>206</v>
      </c>
      <c r="G2" t="s">
        <v>203</v>
      </c>
      <c r="H2" t="s">
        <v>206</v>
      </c>
      <c r="I2" t="s">
        <v>203</v>
      </c>
      <c r="J2" t="s">
        <v>206</v>
      </c>
      <c r="K2" t="s">
        <v>203</v>
      </c>
      <c r="L2" t="s">
        <v>207</v>
      </c>
      <c r="M2" t="s">
        <v>203</v>
      </c>
      <c r="N2" t="s">
        <v>207</v>
      </c>
      <c r="O2" t="s">
        <v>203</v>
      </c>
      <c r="P2" t="s">
        <v>208</v>
      </c>
      <c r="Q2" t="s">
        <v>203</v>
      </c>
      <c r="R2" t="s">
        <v>209</v>
      </c>
      <c r="S2" t="s">
        <v>244</v>
      </c>
      <c r="T2" t="s">
        <v>245</v>
      </c>
      <c r="U2" t="s">
        <v>203</v>
      </c>
      <c r="V2" t="s">
        <v>246</v>
      </c>
      <c r="W2" t="s">
        <v>203</v>
      </c>
      <c r="X2" t="s">
        <v>247</v>
      </c>
      <c r="Y2" t="s">
        <v>203</v>
      </c>
      <c r="Z2" t="s">
        <v>248</v>
      </c>
      <c r="AA2" t="s">
        <v>203</v>
      </c>
      <c r="AB2" t="s">
        <v>206</v>
      </c>
      <c r="AC2" t="s">
        <v>203</v>
      </c>
      <c r="AD2" t="s">
        <v>249</v>
      </c>
      <c r="AE2" t="s">
        <v>203</v>
      </c>
      <c r="AF2" t="s">
        <v>260</v>
      </c>
    </row>
    <row r="3" spans="1:32" x14ac:dyDescent="0.25">
      <c r="A3" s="1" t="s">
        <v>210</v>
      </c>
      <c r="B3" t="s">
        <v>211</v>
      </c>
      <c r="C3" s="1" t="s">
        <v>210</v>
      </c>
      <c r="D3" t="s">
        <v>211</v>
      </c>
      <c r="E3" s="1" t="s">
        <v>210</v>
      </c>
      <c r="F3" t="s">
        <v>211</v>
      </c>
      <c r="G3" s="1" t="s">
        <v>210</v>
      </c>
      <c r="H3" t="s">
        <v>211</v>
      </c>
      <c r="I3" s="1" t="s">
        <v>210</v>
      </c>
      <c r="J3" t="s">
        <v>211</v>
      </c>
      <c r="K3" s="1" t="s">
        <v>212</v>
      </c>
      <c r="L3" t="s">
        <v>213</v>
      </c>
      <c r="M3" s="1" t="s">
        <v>212</v>
      </c>
      <c r="N3" t="s">
        <v>213</v>
      </c>
      <c r="O3" s="1" t="s">
        <v>210</v>
      </c>
      <c r="P3" t="s">
        <v>211</v>
      </c>
      <c r="Q3" s="1" t="s">
        <v>212</v>
      </c>
      <c r="R3" t="s">
        <v>214</v>
      </c>
      <c r="S3" s="1" t="s">
        <v>210</v>
      </c>
      <c r="T3" t="s">
        <v>211</v>
      </c>
      <c r="U3" s="1" t="s">
        <v>210</v>
      </c>
      <c r="V3" t="s">
        <v>211</v>
      </c>
      <c r="W3" s="1" t="s">
        <v>210</v>
      </c>
      <c r="X3" t="s">
        <v>211</v>
      </c>
      <c r="Y3" t="s">
        <v>210</v>
      </c>
      <c r="Z3" t="s">
        <v>211</v>
      </c>
      <c r="AA3" t="s">
        <v>210</v>
      </c>
      <c r="AB3" t="s">
        <v>211</v>
      </c>
      <c r="AC3" t="s">
        <v>210</v>
      </c>
      <c r="AD3" t="s">
        <v>211</v>
      </c>
      <c r="AE3" t="s">
        <v>261</v>
      </c>
      <c r="AF3" t="s">
        <v>264</v>
      </c>
    </row>
    <row r="4" spans="1:32" x14ac:dyDescent="0.25">
      <c r="A4" s="1" t="s">
        <v>215</v>
      </c>
      <c r="B4" t="s">
        <v>217</v>
      </c>
      <c r="C4" s="1" t="s">
        <v>215</v>
      </c>
      <c r="D4" t="s">
        <v>217</v>
      </c>
      <c r="E4" s="1" t="s">
        <v>215</v>
      </c>
      <c r="F4" t="s">
        <v>216</v>
      </c>
      <c r="G4" s="1" t="s">
        <v>215</v>
      </c>
      <c r="H4" t="s">
        <v>216</v>
      </c>
      <c r="I4" s="1" t="s">
        <v>215</v>
      </c>
      <c r="J4" t="s">
        <v>216</v>
      </c>
      <c r="K4" s="1" t="s">
        <v>218</v>
      </c>
      <c r="L4" t="s">
        <v>219</v>
      </c>
      <c r="M4" s="1" t="s">
        <v>218</v>
      </c>
      <c r="N4" t="s">
        <v>219</v>
      </c>
      <c r="O4" s="1" t="s">
        <v>218</v>
      </c>
      <c r="P4" t="s">
        <v>220</v>
      </c>
      <c r="Q4" s="1" t="s">
        <v>218</v>
      </c>
      <c r="R4" t="s">
        <v>295</v>
      </c>
      <c r="S4" s="1" t="s">
        <v>215</v>
      </c>
      <c r="T4" t="s">
        <v>217</v>
      </c>
      <c r="U4" s="1" t="s">
        <v>215</v>
      </c>
      <c r="V4" t="s">
        <v>216</v>
      </c>
      <c r="W4" s="1" t="s">
        <v>215</v>
      </c>
      <c r="X4" t="s">
        <v>217</v>
      </c>
      <c r="Y4" t="s">
        <v>215</v>
      </c>
      <c r="Z4" t="s">
        <v>250</v>
      </c>
      <c r="AA4" t="s">
        <v>215</v>
      </c>
      <c r="AB4" t="s">
        <v>216</v>
      </c>
      <c r="AC4" t="s">
        <v>215</v>
      </c>
      <c r="AD4" t="s">
        <v>216</v>
      </c>
      <c r="AE4" t="s">
        <v>262</v>
      </c>
      <c r="AF4" t="s">
        <v>296</v>
      </c>
    </row>
    <row r="5" spans="1:32" x14ac:dyDescent="0.25">
      <c r="A5" s="1" t="s">
        <v>221</v>
      </c>
      <c r="C5" t="s">
        <v>222</v>
      </c>
      <c r="E5" t="s">
        <v>223</v>
      </c>
      <c r="G5" t="s">
        <v>224</v>
      </c>
      <c r="I5" t="s">
        <v>225</v>
      </c>
      <c r="K5" t="s">
        <v>226</v>
      </c>
      <c r="M5" t="s">
        <v>227</v>
      </c>
      <c r="O5" t="s">
        <v>228</v>
      </c>
      <c r="Q5" t="s">
        <v>229</v>
      </c>
      <c r="S5" t="s">
        <v>251</v>
      </c>
      <c r="U5" t="s">
        <v>252</v>
      </c>
      <c r="W5" t="s">
        <v>253</v>
      </c>
      <c r="Y5" t="s">
        <v>254</v>
      </c>
      <c r="AA5" t="s">
        <v>255</v>
      </c>
      <c r="AC5" t="s">
        <v>256</v>
      </c>
      <c r="AE5" t="s">
        <v>265</v>
      </c>
    </row>
    <row r="6" spans="1:32" x14ac:dyDescent="0.25">
      <c r="A6" t="s">
        <v>230</v>
      </c>
      <c r="C6" t="s">
        <v>231</v>
      </c>
      <c r="E6" t="s">
        <v>232</v>
      </c>
      <c r="G6" t="s">
        <v>232</v>
      </c>
      <c r="I6" t="s">
        <v>232</v>
      </c>
      <c r="K6" t="s">
        <v>233</v>
      </c>
      <c r="M6" t="s">
        <v>233</v>
      </c>
      <c r="O6" t="s">
        <v>234</v>
      </c>
      <c r="Q6" t="s">
        <v>235</v>
      </c>
      <c r="S6" t="s">
        <v>231</v>
      </c>
      <c r="U6" t="s">
        <v>257</v>
      </c>
      <c r="W6" t="s">
        <v>258</v>
      </c>
      <c r="Y6" t="s">
        <v>259</v>
      </c>
      <c r="AA6" t="s">
        <v>232</v>
      </c>
      <c r="AC6" t="s">
        <v>257</v>
      </c>
      <c r="AE6" t="s">
        <v>266</v>
      </c>
    </row>
    <row r="7" spans="1:32" x14ac:dyDescent="0.25">
      <c r="A7" s="1" t="s">
        <v>236</v>
      </c>
      <c r="B7" t="s">
        <v>237</v>
      </c>
      <c r="C7" t="s">
        <v>236</v>
      </c>
      <c r="D7" t="s">
        <v>237</v>
      </c>
      <c r="E7" t="s">
        <v>236</v>
      </c>
      <c r="F7" t="s">
        <v>237</v>
      </c>
      <c r="G7" t="s">
        <v>236</v>
      </c>
      <c r="H7" t="s">
        <v>237</v>
      </c>
      <c r="I7" t="s">
        <v>236</v>
      </c>
      <c r="J7" t="s">
        <v>237</v>
      </c>
      <c r="K7" t="s">
        <v>236</v>
      </c>
      <c r="L7" t="s">
        <v>237</v>
      </c>
      <c r="M7" t="s">
        <v>236</v>
      </c>
      <c r="N7" t="s">
        <v>237</v>
      </c>
      <c r="O7" t="s">
        <v>236</v>
      </c>
      <c r="P7" t="s">
        <v>237</v>
      </c>
      <c r="Q7" t="s">
        <v>236</v>
      </c>
      <c r="R7" t="s">
        <v>237</v>
      </c>
      <c r="S7" t="s">
        <v>236</v>
      </c>
      <c r="T7" t="s">
        <v>237</v>
      </c>
      <c r="U7" t="s">
        <v>236</v>
      </c>
      <c r="V7" t="s">
        <v>237</v>
      </c>
      <c r="W7" t="s">
        <v>236</v>
      </c>
      <c r="X7" t="s">
        <v>237</v>
      </c>
      <c r="Y7" t="s">
        <v>236</v>
      </c>
      <c r="Z7" t="s">
        <v>237</v>
      </c>
      <c r="AA7" t="s">
        <v>236</v>
      </c>
      <c r="AB7" t="s">
        <v>237</v>
      </c>
      <c r="AC7" t="s">
        <v>236</v>
      </c>
      <c r="AD7" t="s">
        <v>237</v>
      </c>
      <c r="AE7" t="s">
        <v>236</v>
      </c>
      <c r="AF7" t="s">
        <v>237</v>
      </c>
    </row>
    <row r="8" spans="1:32" x14ac:dyDescent="0.25">
      <c r="A8" s="1">
        <v>43952</v>
      </c>
      <c r="B8">
        <v>1253</v>
      </c>
      <c r="C8" s="1">
        <v>43952</v>
      </c>
      <c r="D8">
        <v>39.4</v>
      </c>
      <c r="E8" s="1">
        <v>43922</v>
      </c>
      <c r="F8">
        <v>55156</v>
      </c>
      <c r="G8" s="1">
        <v>43922</v>
      </c>
      <c r="H8">
        <v>13879</v>
      </c>
      <c r="I8" s="1">
        <v>43922</v>
      </c>
      <c r="J8">
        <v>42681</v>
      </c>
      <c r="K8" s="1">
        <v>44688</v>
      </c>
      <c r="L8">
        <v>210000</v>
      </c>
      <c r="M8" s="1">
        <v>44688</v>
      </c>
      <c r="N8">
        <v>213000</v>
      </c>
      <c r="O8" s="1">
        <v>43405</v>
      </c>
      <c r="P8">
        <v>97.5</v>
      </c>
      <c r="Q8" s="1">
        <v>44694</v>
      </c>
      <c r="R8">
        <v>5.3629999999999997E-2</v>
      </c>
      <c r="S8" s="1">
        <v>43952</v>
      </c>
      <c r="T8">
        <v>2625</v>
      </c>
      <c r="U8" s="1">
        <v>43922</v>
      </c>
      <c r="V8">
        <v>19095.473999999998</v>
      </c>
      <c r="W8" s="1">
        <v>43952</v>
      </c>
      <c r="X8">
        <v>85.973200000000006</v>
      </c>
      <c r="Y8" s="1">
        <v>43891</v>
      </c>
      <c r="Z8">
        <v>1428936</v>
      </c>
      <c r="AA8" s="1">
        <v>43922</v>
      </c>
      <c r="AB8">
        <v>311815</v>
      </c>
      <c r="AC8" s="1">
        <v>43922</v>
      </c>
      <c r="AD8">
        <v>33.799999999999997</v>
      </c>
      <c r="AE8" s="1">
        <v>44371</v>
      </c>
      <c r="AF8">
        <v>3.08</v>
      </c>
    </row>
    <row r="9" spans="1:32" x14ac:dyDescent="0.25">
      <c r="A9" s="1">
        <v>43983</v>
      </c>
      <c r="B9">
        <v>1329</v>
      </c>
      <c r="C9" s="1">
        <v>43983</v>
      </c>
      <c r="D9">
        <v>39.9</v>
      </c>
      <c r="E9" s="1">
        <v>43952</v>
      </c>
      <c r="F9">
        <v>56113</v>
      </c>
      <c r="G9" s="1">
        <v>43952</v>
      </c>
      <c r="H9">
        <v>18163</v>
      </c>
      <c r="I9" s="1">
        <v>43952</v>
      </c>
      <c r="J9">
        <v>45365</v>
      </c>
      <c r="K9" s="1">
        <v>44695</v>
      </c>
      <c r="L9">
        <v>222000</v>
      </c>
      <c r="M9" s="1">
        <v>44695</v>
      </c>
      <c r="N9">
        <v>214250</v>
      </c>
      <c r="O9" s="1">
        <v>43435</v>
      </c>
      <c r="P9">
        <v>98.3</v>
      </c>
      <c r="Q9" s="1">
        <v>44701</v>
      </c>
      <c r="R9">
        <v>6.7960000000000007E-2</v>
      </c>
      <c r="S9" s="1">
        <v>43983</v>
      </c>
      <c r="T9">
        <v>4565</v>
      </c>
      <c r="U9" s="1">
        <v>43952</v>
      </c>
      <c r="V9">
        <v>18319.953000000001</v>
      </c>
      <c r="W9" s="1">
        <v>43983</v>
      </c>
      <c r="X9">
        <v>91.5625</v>
      </c>
      <c r="Y9" s="1">
        <v>43922</v>
      </c>
      <c r="Z9">
        <v>1256135</v>
      </c>
      <c r="AA9" s="1">
        <v>43952</v>
      </c>
      <c r="AB9">
        <v>346045</v>
      </c>
      <c r="AC9" s="1">
        <v>43952</v>
      </c>
      <c r="AD9">
        <v>24.9</v>
      </c>
      <c r="AE9" s="1">
        <v>44372</v>
      </c>
      <c r="AF9">
        <v>3.04</v>
      </c>
    </row>
    <row r="10" spans="1:32" x14ac:dyDescent="0.25">
      <c r="A10" s="1">
        <v>44013</v>
      </c>
      <c r="B10">
        <v>1526</v>
      </c>
      <c r="C10" s="1">
        <v>44013</v>
      </c>
      <c r="D10">
        <v>40.700000000000003</v>
      </c>
      <c r="E10" s="1">
        <v>43983</v>
      </c>
      <c r="F10">
        <v>58096</v>
      </c>
      <c r="G10" s="1">
        <v>43983</v>
      </c>
      <c r="H10">
        <v>36804</v>
      </c>
      <c r="I10" s="1">
        <v>43983</v>
      </c>
      <c r="J10">
        <v>49183</v>
      </c>
      <c r="K10" s="1">
        <v>44702</v>
      </c>
      <c r="L10">
        <v>215000</v>
      </c>
      <c r="M10" s="1">
        <v>44702</v>
      </c>
      <c r="N10">
        <v>216250</v>
      </c>
      <c r="O10" s="1">
        <v>43466</v>
      </c>
      <c r="P10">
        <v>91.2</v>
      </c>
      <c r="Q10" s="1">
        <v>44708</v>
      </c>
      <c r="R10">
        <v>8.3559999999999995E-2</v>
      </c>
      <c r="S10" s="1">
        <v>44013</v>
      </c>
      <c r="T10">
        <v>1444</v>
      </c>
      <c r="U10" s="1">
        <v>43983</v>
      </c>
      <c r="V10">
        <v>18214.019</v>
      </c>
      <c r="W10" s="1">
        <v>44013</v>
      </c>
      <c r="X10">
        <v>95.014399999999995</v>
      </c>
      <c r="Y10" s="1">
        <v>43952</v>
      </c>
      <c r="Z10">
        <v>1357116</v>
      </c>
      <c r="AA10" s="1">
        <v>43983</v>
      </c>
      <c r="AB10">
        <v>367535</v>
      </c>
      <c r="AC10" s="1">
        <v>43983</v>
      </c>
      <c r="AD10">
        <v>20.100000000000001</v>
      </c>
      <c r="AE10" s="1">
        <v>44375</v>
      </c>
      <c r="AF10">
        <v>3.05</v>
      </c>
    </row>
    <row r="11" spans="1:32" x14ac:dyDescent="0.25">
      <c r="A11" s="1">
        <v>44044</v>
      </c>
      <c r="B11">
        <v>1564</v>
      </c>
      <c r="C11" s="1">
        <v>44044</v>
      </c>
      <c r="D11">
        <v>41.1</v>
      </c>
      <c r="E11" s="1">
        <v>44013</v>
      </c>
      <c r="F11">
        <v>59442</v>
      </c>
      <c r="G11" s="1">
        <v>44013</v>
      </c>
      <c r="H11">
        <v>45044</v>
      </c>
      <c r="I11" s="1">
        <v>44013</v>
      </c>
      <c r="J11">
        <v>50610</v>
      </c>
      <c r="K11" s="1">
        <v>44709</v>
      </c>
      <c r="L11">
        <v>202000</v>
      </c>
      <c r="M11" s="1">
        <v>44709</v>
      </c>
      <c r="N11">
        <v>212250</v>
      </c>
      <c r="O11" s="1">
        <v>43497</v>
      </c>
      <c r="P11">
        <v>93.8</v>
      </c>
      <c r="Q11" s="1">
        <v>44715</v>
      </c>
      <c r="R11">
        <v>0.10043000000000001</v>
      </c>
      <c r="S11" s="1">
        <v>44044</v>
      </c>
      <c r="T11">
        <v>1735</v>
      </c>
      <c r="U11" s="1">
        <v>44013</v>
      </c>
      <c r="V11">
        <v>18347.828000000001</v>
      </c>
      <c r="W11" s="1">
        <v>44044</v>
      </c>
      <c r="X11">
        <v>95.888099999999994</v>
      </c>
      <c r="Y11" s="1">
        <v>43983</v>
      </c>
      <c r="Z11">
        <v>1465484</v>
      </c>
      <c r="AA11" s="1">
        <v>44013</v>
      </c>
      <c r="AB11">
        <v>374221</v>
      </c>
      <c r="AC11" s="1">
        <v>44013</v>
      </c>
      <c r="AD11">
        <v>19.2</v>
      </c>
      <c r="AE11" s="1">
        <v>44376</v>
      </c>
      <c r="AF11">
        <v>3.03</v>
      </c>
    </row>
    <row r="12" spans="1:32" x14ac:dyDescent="0.25">
      <c r="A12" s="1">
        <v>44075</v>
      </c>
      <c r="B12">
        <v>1643</v>
      </c>
      <c r="C12" s="1">
        <v>44075</v>
      </c>
      <c r="D12">
        <v>41.2</v>
      </c>
      <c r="E12" s="1">
        <v>44044</v>
      </c>
      <c r="F12">
        <v>59972</v>
      </c>
      <c r="G12" s="1">
        <v>44044</v>
      </c>
      <c r="H12">
        <v>43426</v>
      </c>
      <c r="I12" s="1">
        <v>44044</v>
      </c>
      <c r="J12">
        <v>51506</v>
      </c>
      <c r="K12" s="1">
        <v>44716</v>
      </c>
      <c r="L12">
        <v>221000</v>
      </c>
      <c r="M12" s="1">
        <v>44716</v>
      </c>
      <c r="N12">
        <v>215000</v>
      </c>
      <c r="O12" s="1">
        <v>43525</v>
      </c>
      <c r="P12">
        <v>98.4</v>
      </c>
      <c r="Q12" s="1">
        <v>44722</v>
      </c>
      <c r="R12">
        <v>0.11745</v>
      </c>
      <c r="S12" s="1">
        <v>44075</v>
      </c>
      <c r="T12">
        <v>961</v>
      </c>
      <c r="U12" s="1">
        <v>44044</v>
      </c>
      <c r="V12">
        <v>17747.976999999999</v>
      </c>
      <c r="W12" s="1">
        <v>44075</v>
      </c>
      <c r="X12">
        <v>95.844399999999993</v>
      </c>
      <c r="Y12" s="1">
        <v>44013</v>
      </c>
      <c r="Z12">
        <v>1504500</v>
      </c>
      <c r="AA12" s="1">
        <v>44044</v>
      </c>
      <c r="AB12">
        <v>375811</v>
      </c>
      <c r="AC12" s="1">
        <v>44044</v>
      </c>
      <c r="AD12">
        <v>15.5</v>
      </c>
      <c r="AE12" s="1">
        <v>44377</v>
      </c>
      <c r="AF12">
        <v>3.04</v>
      </c>
    </row>
    <row r="13" spans="1:32" x14ac:dyDescent="0.25">
      <c r="A13" s="1">
        <v>44105</v>
      </c>
      <c r="B13">
        <v>1622</v>
      </c>
      <c r="C13" s="1">
        <v>44105</v>
      </c>
      <c r="D13">
        <v>41.3</v>
      </c>
      <c r="E13" s="1">
        <v>44075</v>
      </c>
      <c r="F13">
        <v>61416</v>
      </c>
      <c r="G13" s="1">
        <v>44075</v>
      </c>
      <c r="H13">
        <v>43716</v>
      </c>
      <c r="I13" s="1">
        <v>44075</v>
      </c>
      <c r="J13">
        <v>52349</v>
      </c>
      <c r="K13" s="1">
        <v>44723</v>
      </c>
      <c r="L13">
        <v>217000</v>
      </c>
      <c r="M13" s="1">
        <v>44723</v>
      </c>
      <c r="N13">
        <v>213750</v>
      </c>
      <c r="O13" s="1">
        <v>43556</v>
      </c>
      <c r="P13">
        <v>97.2</v>
      </c>
      <c r="Q13" s="1">
        <v>44729</v>
      </c>
      <c r="R13">
        <v>0.13328999999999999</v>
      </c>
      <c r="S13" s="1">
        <v>44105</v>
      </c>
      <c r="T13">
        <v>719</v>
      </c>
      <c r="U13" s="1">
        <v>44075</v>
      </c>
      <c r="V13">
        <v>17834.11</v>
      </c>
      <c r="W13" s="1">
        <v>44105</v>
      </c>
      <c r="X13">
        <v>96.429199999999994</v>
      </c>
      <c r="Y13" s="1">
        <v>44044</v>
      </c>
      <c r="Z13">
        <v>1509447</v>
      </c>
      <c r="AA13" s="1">
        <v>44075</v>
      </c>
      <c r="AB13">
        <v>381266</v>
      </c>
      <c r="AC13" s="1">
        <v>44075</v>
      </c>
      <c r="AD13">
        <v>14.6</v>
      </c>
      <c r="AE13" s="1">
        <v>44378</v>
      </c>
      <c r="AF13">
        <v>3.02</v>
      </c>
    </row>
    <row r="14" spans="1:32" x14ac:dyDescent="0.25">
      <c r="A14" s="1">
        <v>44136</v>
      </c>
      <c r="B14">
        <v>1713</v>
      </c>
      <c r="C14" s="1">
        <v>44136</v>
      </c>
      <c r="D14">
        <v>41.3</v>
      </c>
      <c r="E14" s="1">
        <v>44105</v>
      </c>
      <c r="F14">
        <v>62292</v>
      </c>
      <c r="G14" s="1">
        <v>44105</v>
      </c>
      <c r="H14">
        <v>42591</v>
      </c>
      <c r="I14" s="1">
        <v>44105</v>
      </c>
      <c r="J14">
        <v>53111</v>
      </c>
      <c r="K14" s="1">
        <v>44730</v>
      </c>
      <c r="L14">
        <v>216000</v>
      </c>
      <c r="M14" s="1">
        <v>44730</v>
      </c>
      <c r="N14">
        <v>214000</v>
      </c>
      <c r="O14" s="1">
        <v>43586</v>
      </c>
      <c r="P14">
        <v>100</v>
      </c>
      <c r="Q14" s="1">
        <v>44736</v>
      </c>
      <c r="R14">
        <v>0.14510999999999999</v>
      </c>
      <c r="S14" s="1">
        <v>44136</v>
      </c>
      <c r="T14">
        <v>264</v>
      </c>
      <c r="U14" s="1">
        <v>44105</v>
      </c>
      <c r="V14">
        <v>17805.007000000001</v>
      </c>
      <c r="W14" s="1">
        <v>44136</v>
      </c>
      <c r="X14">
        <v>96.856399999999994</v>
      </c>
      <c r="Y14" s="1">
        <v>44075</v>
      </c>
      <c r="Z14">
        <v>1518387</v>
      </c>
      <c r="AA14" s="1">
        <v>44105</v>
      </c>
      <c r="AB14">
        <v>379978</v>
      </c>
      <c r="AC14" s="1">
        <v>44105</v>
      </c>
      <c r="AD14">
        <v>14</v>
      </c>
      <c r="AE14" s="1">
        <v>44379</v>
      </c>
      <c r="AF14">
        <v>3.04</v>
      </c>
    </row>
    <row r="15" spans="1:32" x14ac:dyDescent="0.25">
      <c r="A15" s="1">
        <v>44166</v>
      </c>
      <c r="B15">
        <v>1760</v>
      </c>
      <c r="C15" s="1">
        <v>44166</v>
      </c>
      <c r="D15">
        <v>41.4</v>
      </c>
      <c r="E15" s="1">
        <v>44136</v>
      </c>
      <c r="F15">
        <v>62330</v>
      </c>
      <c r="G15" s="1">
        <v>44136</v>
      </c>
      <c r="H15">
        <v>42972</v>
      </c>
      <c r="I15" s="1">
        <v>44136</v>
      </c>
      <c r="J15">
        <v>53552</v>
      </c>
      <c r="K15" s="1">
        <v>44737</v>
      </c>
      <c r="L15">
        <v>213000</v>
      </c>
      <c r="M15" s="1">
        <v>44737</v>
      </c>
      <c r="N15">
        <v>216750</v>
      </c>
      <c r="O15" s="1">
        <v>43617</v>
      </c>
      <c r="P15">
        <v>98.2</v>
      </c>
      <c r="Q15" s="1">
        <v>44743</v>
      </c>
      <c r="R15">
        <v>0.15218000000000001</v>
      </c>
      <c r="S15" s="1">
        <v>44166</v>
      </c>
      <c r="T15">
        <v>-268</v>
      </c>
      <c r="U15" s="1">
        <v>44136</v>
      </c>
      <c r="V15">
        <v>17634.898000000001</v>
      </c>
      <c r="W15" s="1">
        <v>44166</v>
      </c>
      <c r="X15">
        <v>97.975399999999993</v>
      </c>
      <c r="Y15" s="1">
        <v>44105</v>
      </c>
      <c r="Z15">
        <v>1526985</v>
      </c>
      <c r="AA15" s="1">
        <v>44136</v>
      </c>
      <c r="AB15">
        <v>378291</v>
      </c>
      <c r="AC15" s="1">
        <v>44136</v>
      </c>
      <c r="AD15">
        <v>13.3</v>
      </c>
      <c r="AE15" s="1">
        <v>44382</v>
      </c>
      <c r="AF15">
        <v>3.03</v>
      </c>
    </row>
    <row r="16" spans="1:32" x14ac:dyDescent="0.25">
      <c r="A16" s="1">
        <v>44197</v>
      </c>
      <c r="B16">
        <v>1866</v>
      </c>
      <c r="C16" s="1">
        <v>44197</v>
      </c>
      <c r="D16">
        <v>41.6</v>
      </c>
      <c r="E16" s="1">
        <v>44166</v>
      </c>
      <c r="F16">
        <v>63719</v>
      </c>
      <c r="G16" s="1">
        <v>44166</v>
      </c>
      <c r="H16">
        <v>43182</v>
      </c>
      <c r="I16" s="1">
        <v>44166</v>
      </c>
      <c r="J16">
        <v>55201</v>
      </c>
      <c r="K16" s="1">
        <v>44744</v>
      </c>
      <c r="L16">
        <v>212000</v>
      </c>
      <c r="M16" s="1">
        <v>44744</v>
      </c>
      <c r="N16">
        <v>214500</v>
      </c>
      <c r="O16" s="1">
        <v>43647</v>
      </c>
      <c r="P16">
        <v>98.4</v>
      </c>
      <c r="Q16" s="1">
        <v>44750</v>
      </c>
      <c r="R16">
        <v>0.15343999999999999</v>
      </c>
      <c r="S16" s="1">
        <v>44197</v>
      </c>
      <c r="T16">
        <v>494</v>
      </c>
      <c r="U16" s="1">
        <v>44166</v>
      </c>
      <c r="V16">
        <v>17672.487000000001</v>
      </c>
      <c r="W16" s="1">
        <v>44197</v>
      </c>
      <c r="X16">
        <v>98.783600000000007</v>
      </c>
      <c r="Y16" s="1">
        <v>44136</v>
      </c>
      <c r="Z16">
        <v>1523747</v>
      </c>
      <c r="AA16" s="1">
        <v>44166</v>
      </c>
      <c r="AB16">
        <v>384062</v>
      </c>
      <c r="AC16" s="1">
        <v>44166</v>
      </c>
      <c r="AD16">
        <v>13.8</v>
      </c>
      <c r="AE16" s="1">
        <v>44383</v>
      </c>
      <c r="AF16">
        <v>3.05</v>
      </c>
    </row>
    <row r="17" spans="1:32" x14ac:dyDescent="0.25">
      <c r="A17" s="1">
        <v>44228</v>
      </c>
      <c r="B17">
        <v>1700</v>
      </c>
      <c r="C17" s="1">
        <v>44228</v>
      </c>
      <c r="D17">
        <v>41.4</v>
      </c>
      <c r="E17" s="1">
        <v>44197</v>
      </c>
      <c r="F17">
        <v>64783</v>
      </c>
      <c r="G17" s="1">
        <v>44197</v>
      </c>
      <c r="H17">
        <v>42809</v>
      </c>
      <c r="I17" s="1">
        <v>44197</v>
      </c>
      <c r="J17">
        <v>56997</v>
      </c>
      <c r="K17" s="1">
        <v>44751</v>
      </c>
      <c r="L17">
        <v>221000</v>
      </c>
      <c r="M17" s="1">
        <v>44751</v>
      </c>
      <c r="N17">
        <v>215500</v>
      </c>
      <c r="O17" s="1">
        <v>43678</v>
      </c>
      <c r="P17">
        <v>89.8</v>
      </c>
      <c r="Q17" s="1">
        <v>44757</v>
      </c>
      <c r="R17">
        <v>0.14865999999999999</v>
      </c>
      <c r="S17" s="1">
        <v>44228</v>
      </c>
      <c r="T17">
        <v>575</v>
      </c>
      <c r="U17" s="1">
        <v>44197</v>
      </c>
      <c r="V17">
        <v>19297.188999999998</v>
      </c>
      <c r="W17" s="1">
        <v>44228</v>
      </c>
      <c r="X17">
        <v>95.374399999999994</v>
      </c>
      <c r="Y17" s="1">
        <v>44166</v>
      </c>
      <c r="Z17">
        <v>1529685</v>
      </c>
      <c r="AA17" s="1">
        <v>44197</v>
      </c>
      <c r="AB17">
        <v>396559</v>
      </c>
      <c r="AC17" s="1">
        <v>44197</v>
      </c>
      <c r="AD17">
        <v>20</v>
      </c>
      <c r="AE17" s="1">
        <v>44384</v>
      </c>
      <c r="AF17">
        <v>3.05</v>
      </c>
    </row>
    <row r="18" spans="1:32" x14ac:dyDescent="0.25">
      <c r="A18" s="1">
        <v>44256</v>
      </c>
      <c r="B18">
        <v>1731</v>
      </c>
      <c r="C18" s="1">
        <v>44256</v>
      </c>
      <c r="D18">
        <v>41.6</v>
      </c>
      <c r="E18" s="1">
        <v>44228</v>
      </c>
      <c r="F18">
        <v>65028</v>
      </c>
      <c r="G18" s="1">
        <v>44228</v>
      </c>
      <c r="H18">
        <v>40147</v>
      </c>
      <c r="I18" s="1">
        <v>44228</v>
      </c>
      <c r="J18">
        <v>57319</v>
      </c>
      <c r="K18" s="1">
        <v>44758</v>
      </c>
      <c r="L18">
        <v>213000</v>
      </c>
      <c r="M18" s="1">
        <v>44758</v>
      </c>
      <c r="N18">
        <v>214750</v>
      </c>
      <c r="O18" s="1">
        <v>43709</v>
      </c>
      <c r="P18">
        <v>93.2</v>
      </c>
      <c r="Q18" s="1">
        <v>44764</v>
      </c>
      <c r="R18">
        <v>0.13941000000000001</v>
      </c>
      <c r="S18" s="1">
        <v>44256</v>
      </c>
      <c r="T18">
        <v>784</v>
      </c>
      <c r="U18" s="1">
        <v>44228</v>
      </c>
      <c r="V18">
        <v>17872.892</v>
      </c>
      <c r="W18" s="1">
        <v>44256</v>
      </c>
      <c r="X18">
        <v>98.135099999999994</v>
      </c>
      <c r="Y18" s="1">
        <v>44197</v>
      </c>
      <c r="Z18">
        <v>1567734</v>
      </c>
      <c r="AA18" s="1">
        <v>44228</v>
      </c>
      <c r="AB18">
        <v>386848</v>
      </c>
      <c r="AC18" s="1">
        <v>44228</v>
      </c>
      <c r="AD18">
        <v>13.4</v>
      </c>
      <c r="AE18" s="1">
        <v>44385</v>
      </c>
      <c r="AF18">
        <v>3.14</v>
      </c>
    </row>
    <row r="19" spans="1:32" x14ac:dyDescent="0.25">
      <c r="A19" s="1">
        <v>44287</v>
      </c>
      <c r="B19">
        <v>1714</v>
      </c>
      <c r="C19" s="1">
        <v>44287</v>
      </c>
      <c r="D19">
        <v>41.6</v>
      </c>
      <c r="E19" s="1">
        <v>44256</v>
      </c>
      <c r="F19">
        <v>66317</v>
      </c>
      <c r="G19" s="1">
        <v>44256</v>
      </c>
      <c r="H19">
        <v>40238</v>
      </c>
      <c r="I19" s="1">
        <v>44256</v>
      </c>
      <c r="J19">
        <v>58435</v>
      </c>
      <c r="K19" s="1">
        <v>44765</v>
      </c>
      <c r="L19">
        <v>211000</v>
      </c>
      <c r="M19" s="1">
        <v>44765</v>
      </c>
      <c r="N19">
        <v>214250</v>
      </c>
      <c r="O19" s="1">
        <v>43739</v>
      </c>
      <c r="P19">
        <v>95.5</v>
      </c>
      <c r="Q19" s="1">
        <v>44771</v>
      </c>
      <c r="R19">
        <v>0.12842999999999999</v>
      </c>
      <c r="S19" s="1">
        <v>44287</v>
      </c>
      <c r="T19">
        <v>286</v>
      </c>
      <c r="U19" s="1">
        <v>44256</v>
      </c>
      <c r="V19">
        <v>21448.062999999998</v>
      </c>
      <c r="W19" s="1">
        <v>44287</v>
      </c>
      <c r="X19">
        <v>98.288600000000002</v>
      </c>
      <c r="Y19" s="1">
        <v>44228</v>
      </c>
      <c r="Z19">
        <v>1523644</v>
      </c>
      <c r="AA19" s="1">
        <v>44256</v>
      </c>
      <c r="AB19">
        <v>419655</v>
      </c>
      <c r="AC19" s="1">
        <v>44256</v>
      </c>
      <c r="AD19">
        <v>26.3</v>
      </c>
      <c r="AE19" s="1">
        <v>44386</v>
      </c>
      <c r="AF19">
        <v>3.07</v>
      </c>
    </row>
    <row r="20" spans="1:32" x14ac:dyDescent="0.25">
      <c r="A20" s="1">
        <v>44317</v>
      </c>
      <c r="B20">
        <v>1680</v>
      </c>
      <c r="C20" s="1">
        <v>44317</v>
      </c>
      <c r="D20">
        <v>41.6</v>
      </c>
      <c r="E20" s="1">
        <v>44287</v>
      </c>
      <c r="F20">
        <v>68209</v>
      </c>
      <c r="G20" s="1">
        <v>44287</v>
      </c>
      <c r="H20">
        <v>37514</v>
      </c>
      <c r="I20" s="1">
        <v>44287</v>
      </c>
      <c r="J20">
        <v>59546</v>
      </c>
      <c r="K20" s="1">
        <v>44772</v>
      </c>
      <c r="L20">
        <v>218000</v>
      </c>
      <c r="M20" s="1">
        <v>44772</v>
      </c>
      <c r="N20">
        <v>215750</v>
      </c>
      <c r="O20" s="1">
        <v>43770</v>
      </c>
      <c r="P20">
        <v>96.8</v>
      </c>
      <c r="Q20" s="1">
        <v>44778</v>
      </c>
      <c r="R20">
        <v>0.11862</v>
      </c>
      <c r="S20" s="1">
        <v>44317</v>
      </c>
      <c r="T20">
        <v>482</v>
      </c>
      <c r="U20" s="1">
        <v>44287</v>
      </c>
      <c r="V20">
        <v>18540.985000000001</v>
      </c>
      <c r="W20" s="1">
        <v>44317</v>
      </c>
      <c r="X20">
        <v>99.150800000000004</v>
      </c>
      <c r="Y20" s="1">
        <v>44256</v>
      </c>
      <c r="Z20">
        <v>1579651</v>
      </c>
      <c r="AA20" s="1">
        <v>44287</v>
      </c>
      <c r="AB20">
        <v>419103</v>
      </c>
      <c r="AC20" s="1">
        <v>44287</v>
      </c>
      <c r="AD20">
        <v>12.8</v>
      </c>
      <c r="AE20" s="1">
        <v>44389</v>
      </c>
      <c r="AF20">
        <v>3.05</v>
      </c>
    </row>
    <row r="21" spans="1:32" x14ac:dyDescent="0.25">
      <c r="A21" s="1">
        <v>44348</v>
      </c>
      <c r="B21">
        <v>1644</v>
      </c>
      <c r="C21" s="1">
        <v>44348</v>
      </c>
      <c r="D21">
        <v>41.4</v>
      </c>
      <c r="E21" s="1">
        <v>44317</v>
      </c>
      <c r="F21">
        <v>66660</v>
      </c>
      <c r="G21" s="1">
        <v>44317</v>
      </c>
      <c r="H21">
        <v>38483</v>
      </c>
      <c r="I21" s="1">
        <v>44317</v>
      </c>
      <c r="J21">
        <v>59484</v>
      </c>
      <c r="K21" s="1">
        <v>44779</v>
      </c>
      <c r="L21">
        <v>214000</v>
      </c>
      <c r="M21" s="1">
        <v>44779</v>
      </c>
      <c r="N21">
        <v>214000</v>
      </c>
      <c r="O21" s="1">
        <v>43800</v>
      </c>
      <c r="P21">
        <v>99.3</v>
      </c>
      <c r="Q21" s="1">
        <v>44785</v>
      </c>
      <c r="R21">
        <v>0.1114</v>
      </c>
      <c r="S21" s="1">
        <v>44348</v>
      </c>
      <c r="T21">
        <v>693</v>
      </c>
      <c r="U21" s="1">
        <v>44317</v>
      </c>
      <c r="V21">
        <v>18088.742999999999</v>
      </c>
      <c r="W21" s="1">
        <v>44348</v>
      </c>
      <c r="X21">
        <v>99.509600000000006</v>
      </c>
      <c r="Y21" s="1">
        <v>44287</v>
      </c>
      <c r="Z21">
        <v>1571789</v>
      </c>
      <c r="AA21" s="1">
        <v>44317</v>
      </c>
      <c r="AB21">
        <v>414141</v>
      </c>
      <c r="AC21" s="1">
        <v>44317</v>
      </c>
      <c r="AD21">
        <v>10.3</v>
      </c>
      <c r="AE21" s="1">
        <v>44390</v>
      </c>
      <c r="AF21">
        <v>3.04</v>
      </c>
    </row>
    <row r="22" spans="1:32" x14ac:dyDescent="0.25">
      <c r="A22" s="1">
        <v>44378</v>
      </c>
      <c r="B22">
        <v>1618</v>
      </c>
      <c r="C22" s="1">
        <v>44378</v>
      </c>
      <c r="D22">
        <v>41.5</v>
      </c>
      <c r="E22" s="1">
        <v>44348</v>
      </c>
      <c r="F22">
        <v>67612</v>
      </c>
      <c r="G22" s="1">
        <v>44348</v>
      </c>
      <c r="H22">
        <v>37707</v>
      </c>
      <c r="I22" s="1">
        <v>44348</v>
      </c>
      <c r="J22">
        <v>58924</v>
      </c>
      <c r="K22" s="1">
        <v>44786</v>
      </c>
      <c r="L22">
        <v>213000</v>
      </c>
      <c r="M22" s="1">
        <v>44786</v>
      </c>
      <c r="N22">
        <v>214000</v>
      </c>
      <c r="O22" s="1">
        <v>43831</v>
      </c>
      <c r="P22">
        <v>99.8</v>
      </c>
      <c r="Q22" s="1">
        <v>44792</v>
      </c>
      <c r="R22">
        <v>0.10979</v>
      </c>
      <c r="S22" s="1">
        <v>44378</v>
      </c>
      <c r="T22">
        <v>769</v>
      </c>
      <c r="U22" s="1">
        <v>44348</v>
      </c>
      <c r="V22">
        <v>18014.269</v>
      </c>
      <c r="W22" s="1">
        <v>44378</v>
      </c>
      <c r="X22">
        <v>100.12309999999999</v>
      </c>
      <c r="Y22" s="1">
        <v>44317</v>
      </c>
      <c r="Z22">
        <v>1545700</v>
      </c>
      <c r="AA22" s="1">
        <v>44348</v>
      </c>
      <c r="AB22">
        <v>421067</v>
      </c>
      <c r="AC22" s="1">
        <v>44348</v>
      </c>
      <c r="AD22">
        <v>9.3000000000000007</v>
      </c>
      <c r="AE22" s="1">
        <v>44391</v>
      </c>
      <c r="AF22">
        <v>3.1</v>
      </c>
    </row>
    <row r="23" spans="1:32" x14ac:dyDescent="0.25">
      <c r="A23" s="1">
        <v>44409</v>
      </c>
      <c r="B23">
        <v>1837</v>
      </c>
      <c r="C23" s="1">
        <v>44409</v>
      </c>
      <c r="D23">
        <v>41.4</v>
      </c>
      <c r="E23" s="1">
        <v>44378</v>
      </c>
      <c r="F23">
        <v>68094</v>
      </c>
      <c r="G23" s="1">
        <v>44378</v>
      </c>
      <c r="H23">
        <v>40964</v>
      </c>
      <c r="I23" s="1">
        <v>44378</v>
      </c>
      <c r="J23">
        <v>58462</v>
      </c>
      <c r="K23" s="1">
        <v>44793</v>
      </c>
      <c r="L23">
        <v>208000</v>
      </c>
      <c r="M23" s="1">
        <v>44793</v>
      </c>
      <c r="N23">
        <v>213250</v>
      </c>
      <c r="O23" s="1">
        <v>43862</v>
      </c>
      <c r="P23">
        <v>101</v>
      </c>
      <c r="Q23" s="1">
        <v>44799</v>
      </c>
      <c r="R23">
        <v>0.11443</v>
      </c>
      <c r="S23" s="1">
        <v>44409</v>
      </c>
      <c r="T23">
        <v>663</v>
      </c>
      <c r="U23" s="1">
        <v>44378</v>
      </c>
      <c r="V23">
        <v>18125.725999999999</v>
      </c>
      <c r="W23" s="1">
        <v>44409</v>
      </c>
      <c r="X23">
        <v>100.1255</v>
      </c>
      <c r="Y23" s="1">
        <v>44348</v>
      </c>
      <c r="Z23">
        <v>1550862</v>
      </c>
      <c r="AA23" s="1">
        <v>44378</v>
      </c>
      <c r="AB23">
        <v>415323</v>
      </c>
      <c r="AC23" s="1">
        <v>44378</v>
      </c>
      <c r="AD23">
        <v>9.9</v>
      </c>
      <c r="AE23" s="1">
        <v>44392</v>
      </c>
      <c r="AF23">
        <v>3.14</v>
      </c>
    </row>
    <row r="24" spans="1:32" x14ac:dyDescent="0.25">
      <c r="A24" s="1">
        <v>44440</v>
      </c>
      <c r="B24">
        <v>1636</v>
      </c>
      <c r="C24" s="1">
        <v>44440</v>
      </c>
      <c r="D24">
        <v>41.4</v>
      </c>
      <c r="E24" s="1">
        <v>44409</v>
      </c>
      <c r="F24">
        <v>68667</v>
      </c>
      <c r="G24" s="1">
        <v>44409</v>
      </c>
      <c r="H24">
        <v>39066</v>
      </c>
      <c r="I24" s="1">
        <v>44409</v>
      </c>
      <c r="J24">
        <v>59813</v>
      </c>
      <c r="K24" s="1">
        <v>44800</v>
      </c>
      <c r="L24">
        <v>206000</v>
      </c>
      <c r="M24" s="1">
        <v>44800</v>
      </c>
      <c r="N24">
        <v>210250</v>
      </c>
      <c r="O24" s="1">
        <v>43891</v>
      </c>
      <c r="P24">
        <v>89.1</v>
      </c>
      <c r="Q24" s="1">
        <v>44806</v>
      </c>
      <c r="R24">
        <v>0.12495000000000001</v>
      </c>
      <c r="S24" s="1">
        <v>44440</v>
      </c>
      <c r="T24">
        <v>557</v>
      </c>
      <c r="U24" s="1">
        <v>44409</v>
      </c>
      <c r="V24">
        <v>18105.455000000002</v>
      </c>
      <c r="W24" s="1">
        <v>44440</v>
      </c>
      <c r="X24">
        <v>99.061400000000006</v>
      </c>
      <c r="Y24" s="1">
        <v>44378</v>
      </c>
      <c r="Z24">
        <v>1556129</v>
      </c>
      <c r="AA24" s="1">
        <v>44409</v>
      </c>
      <c r="AB24">
        <v>423215</v>
      </c>
      <c r="AC24" s="1">
        <v>44409</v>
      </c>
      <c r="AD24">
        <v>9.5</v>
      </c>
      <c r="AE24" s="1">
        <v>44393</v>
      </c>
      <c r="AF24">
        <v>3.18</v>
      </c>
    </row>
    <row r="25" spans="1:32" x14ac:dyDescent="0.25">
      <c r="A25" s="1">
        <v>44470</v>
      </c>
      <c r="B25">
        <v>1727</v>
      </c>
      <c r="C25" s="1">
        <v>44470</v>
      </c>
      <c r="D25">
        <v>41.3</v>
      </c>
      <c r="E25" s="1">
        <v>44440</v>
      </c>
      <c r="F25">
        <v>68862</v>
      </c>
      <c r="G25" s="1">
        <v>44440</v>
      </c>
      <c r="H25">
        <v>37193</v>
      </c>
      <c r="I25" s="1">
        <v>44440</v>
      </c>
      <c r="J25">
        <v>59957</v>
      </c>
      <c r="K25" s="1">
        <v>44807</v>
      </c>
      <c r="L25">
        <v>197000</v>
      </c>
      <c r="M25" s="1">
        <v>44807</v>
      </c>
      <c r="N25">
        <v>206000</v>
      </c>
      <c r="O25" s="1">
        <v>43922</v>
      </c>
      <c r="P25">
        <v>71.8</v>
      </c>
      <c r="Q25" s="1">
        <v>44813</v>
      </c>
      <c r="R25">
        <v>0.13947000000000001</v>
      </c>
      <c r="S25" s="1">
        <v>44470</v>
      </c>
      <c r="T25">
        <v>781</v>
      </c>
      <c r="U25" s="1">
        <v>44440</v>
      </c>
      <c r="V25">
        <v>17900.928</v>
      </c>
      <c r="W25" s="1">
        <v>44470</v>
      </c>
      <c r="X25">
        <v>100.3045</v>
      </c>
      <c r="Y25" s="1">
        <v>44409</v>
      </c>
      <c r="Z25">
        <v>1550314</v>
      </c>
      <c r="AA25" s="1">
        <v>44440</v>
      </c>
      <c r="AB25">
        <v>426084</v>
      </c>
      <c r="AC25" s="1">
        <v>44440</v>
      </c>
      <c r="AD25">
        <v>7.9</v>
      </c>
      <c r="AE25" s="1">
        <v>44396</v>
      </c>
      <c r="AF25">
        <v>3.44</v>
      </c>
    </row>
    <row r="26" spans="1:32" x14ac:dyDescent="0.25">
      <c r="A26" s="1">
        <v>44501</v>
      </c>
      <c r="B26">
        <v>1775</v>
      </c>
      <c r="C26" s="1">
        <v>44501</v>
      </c>
      <c r="D26">
        <v>41.4</v>
      </c>
      <c r="E26" s="1">
        <v>44470</v>
      </c>
      <c r="F26">
        <v>70048</v>
      </c>
      <c r="G26" s="1">
        <v>44470</v>
      </c>
      <c r="H26">
        <v>39048</v>
      </c>
      <c r="I26" s="1">
        <v>44470</v>
      </c>
      <c r="J26">
        <v>60023</v>
      </c>
      <c r="K26" s="1">
        <v>44814</v>
      </c>
      <c r="L26">
        <v>192000</v>
      </c>
      <c r="M26" s="1">
        <v>44814</v>
      </c>
      <c r="N26">
        <v>200750</v>
      </c>
      <c r="O26" s="1">
        <v>43952</v>
      </c>
      <c r="P26">
        <v>72.3</v>
      </c>
      <c r="Q26" s="1">
        <v>44820</v>
      </c>
      <c r="R26">
        <v>0.15662999999999999</v>
      </c>
      <c r="S26" s="1">
        <v>44501</v>
      </c>
      <c r="T26">
        <v>614</v>
      </c>
      <c r="U26" s="1">
        <v>44470</v>
      </c>
      <c r="V26">
        <v>17937.673999999999</v>
      </c>
      <c r="W26" s="1">
        <v>44501</v>
      </c>
      <c r="X26">
        <v>101.19710000000001</v>
      </c>
      <c r="Y26" s="1">
        <v>44440</v>
      </c>
      <c r="Z26">
        <v>1557826</v>
      </c>
      <c r="AA26" s="1">
        <v>44470</v>
      </c>
      <c r="AB26">
        <v>434305</v>
      </c>
      <c r="AC26" s="1">
        <v>44470</v>
      </c>
      <c r="AD26">
        <v>7.3</v>
      </c>
      <c r="AE26" s="1">
        <v>44397</v>
      </c>
      <c r="AF26">
        <v>3.38</v>
      </c>
    </row>
    <row r="27" spans="1:32" x14ac:dyDescent="0.25">
      <c r="A27" s="1">
        <v>44531</v>
      </c>
      <c r="B27">
        <v>1948</v>
      </c>
      <c r="C27" s="1">
        <v>44531</v>
      </c>
      <c r="D27">
        <v>41.4</v>
      </c>
      <c r="E27" s="1">
        <v>44501</v>
      </c>
      <c r="F27">
        <v>70265</v>
      </c>
      <c r="G27" s="1">
        <v>44501</v>
      </c>
      <c r="H27">
        <v>40107</v>
      </c>
      <c r="I27" s="1">
        <v>44501</v>
      </c>
      <c r="J27">
        <v>61042</v>
      </c>
      <c r="K27" s="1">
        <v>44821</v>
      </c>
      <c r="L27">
        <v>191000</v>
      </c>
      <c r="M27" s="1">
        <v>44821</v>
      </c>
      <c r="N27">
        <v>196500</v>
      </c>
      <c r="O27" s="1">
        <v>43983</v>
      </c>
      <c r="P27">
        <v>78.099999999999994</v>
      </c>
      <c r="Q27" s="1">
        <v>44827</v>
      </c>
      <c r="R27">
        <v>0.17347000000000001</v>
      </c>
      <c r="S27" s="1">
        <v>44531</v>
      </c>
      <c r="T27">
        <v>569</v>
      </c>
      <c r="U27" s="1">
        <v>44501</v>
      </c>
      <c r="V27">
        <v>17915.905999999999</v>
      </c>
      <c r="W27" s="1">
        <v>44531</v>
      </c>
      <c r="X27">
        <v>100.886</v>
      </c>
      <c r="Y27" s="1">
        <v>44470</v>
      </c>
      <c r="Z27">
        <v>1561812</v>
      </c>
      <c r="AA27" s="1">
        <v>44501</v>
      </c>
      <c r="AB27">
        <v>438129</v>
      </c>
      <c r="AC27" s="1">
        <v>44501</v>
      </c>
      <c r="AD27">
        <v>7.1</v>
      </c>
      <c r="AE27" s="1">
        <v>44398</v>
      </c>
      <c r="AF27">
        <v>3.24</v>
      </c>
    </row>
    <row r="28" spans="1:32" x14ac:dyDescent="0.25">
      <c r="A28" s="1">
        <v>44562</v>
      </c>
      <c r="B28">
        <v>1898</v>
      </c>
      <c r="C28" s="1">
        <v>44562</v>
      </c>
      <c r="D28">
        <v>41.1</v>
      </c>
      <c r="E28" s="1">
        <v>44531</v>
      </c>
      <c r="F28">
        <v>71429</v>
      </c>
      <c r="G28" s="1">
        <v>44531</v>
      </c>
      <c r="H28">
        <v>40433</v>
      </c>
      <c r="I28" s="1">
        <v>44531</v>
      </c>
      <c r="J28">
        <v>62759</v>
      </c>
      <c r="K28" s="1">
        <v>44828</v>
      </c>
      <c r="L28">
        <v>182000</v>
      </c>
      <c r="M28" s="1">
        <v>44828</v>
      </c>
      <c r="N28">
        <v>190500</v>
      </c>
      <c r="O28" s="1">
        <v>44013</v>
      </c>
      <c r="P28">
        <v>72.5</v>
      </c>
      <c r="Q28" s="1">
        <v>44834</v>
      </c>
      <c r="R28">
        <v>0.18772</v>
      </c>
      <c r="S28" s="1">
        <v>44562</v>
      </c>
      <c r="T28">
        <v>364</v>
      </c>
      <c r="U28" s="1">
        <v>44531</v>
      </c>
      <c r="V28">
        <v>17869.886999999999</v>
      </c>
      <c r="W28" s="1">
        <v>44562</v>
      </c>
      <c r="X28">
        <v>101.0227</v>
      </c>
      <c r="Y28" s="1">
        <v>44501</v>
      </c>
      <c r="Z28">
        <v>1564342</v>
      </c>
      <c r="AA28" s="1">
        <v>44531</v>
      </c>
      <c r="AB28">
        <v>437725</v>
      </c>
      <c r="AC28" s="1">
        <v>44531</v>
      </c>
      <c r="AD28">
        <v>7.5</v>
      </c>
      <c r="AE28" s="1">
        <v>44399</v>
      </c>
      <c r="AF28">
        <v>3.24</v>
      </c>
    </row>
    <row r="29" spans="1:32" x14ac:dyDescent="0.25">
      <c r="A29" s="1">
        <v>44593</v>
      </c>
      <c r="B29">
        <v>1817</v>
      </c>
      <c r="C29" s="1">
        <v>44593</v>
      </c>
      <c r="D29">
        <v>41.5</v>
      </c>
      <c r="E29" s="1">
        <v>44562</v>
      </c>
      <c r="F29">
        <v>70596</v>
      </c>
      <c r="G29" s="1">
        <v>44562</v>
      </c>
      <c r="H29">
        <v>40260</v>
      </c>
      <c r="I29" s="1">
        <v>44562</v>
      </c>
      <c r="J29">
        <v>62279</v>
      </c>
      <c r="K29" s="1">
        <v>44835</v>
      </c>
      <c r="L29">
        <v>198000</v>
      </c>
      <c r="M29" s="1">
        <v>44835</v>
      </c>
      <c r="N29">
        <v>190750</v>
      </c>
      <c r="O29" s="1">
        <v>44044</v>
      </c>
      <c r="P29">
        <v>74.099999999999994</v>
      </c>
      <c r="Q29" s="1">
        <v>44841</v>
      </c>
      <c r="R29">
        <v>0.19631999999999999</v>
      </c>
      <c r="S29" s="1">
        <v>44593</v>
      </c>
      <c r="T29">
        <v>904</v>
      </c>
      <c r="U29" s="1">
        <v>44562</v>
      </c>
      <c r="V29">
        <v>17749.993999999999</v>
      </c>
      <c r="W29" s="1">
        <v>44593</v>
      </c>
      <c r="X29">
        <v>101.67659999999999</v>
      </c>
      <c r="Y29" s="1">
        <v>44531</v>
      </c>
      <c r="Z29">
        <v>1557340</v>
      </c>
      <c r="AA29" s="1">
        <v>44562</v>
      </c>
      <c r="AB29">
        <v>443828</v>
      </c>
      <c r="AC29" s="1">
        <v>44562</v>
      </c>
      <c r="AD29">
        <v>4.7</v>
      </c>
      <c r="AE29" s="1">
        <v>44400</v>
      </c>
      <c r="AF29">
        <v>3.22</v>
      </c>
    </row>
    <row r="30" spans="1:32" x14ac:dyDescent="0.25">
      <c r="A30" s="1">
        <v>44621</v>
      </c>
      <c r="B30">
        <v>1877</v>
      </c>
      <c r="C30" s="1">
        <v>44621</v>
      </c>
      <c r="D30">
        <v>41.5</v>
      </c>
      <c r="E30" s="1">
        <v>44593</v>
      </c>
      <c r="F30">
        <v>70905</v>
      </c>
      <c r="G30" s="1">
        <v>44593</v>
      </c>
      <c r="H30">
        <v>41391</v>
      </c>
      <c r="I30" s="1">
        <v>44593</v>
      </c>
      <c r="J30">
        <v>62546</v>
      </c>
      <c r="K30" s="1">
        <v>44842</v>
      </c>
      <c r="L30">
        <v>206000</v>
      </c>
      <c r="M30" s="1">
        <v>44842</v>
      </c>
      <c r="N30">
        <v>194250</v>
      </c>
      <c r="O30" s="1">
        <v>44075</v>
      </c>
      <c r="P30">
        <v>80.400000000000006</v>
      </c>
      <c r="Q30" s="1">
        <v>44848</v>
      </c>
      <c r="R30">
        <v>0.19886000000000001</v>
      </c>
      <c r="S30" s="1">
        <v>44621</v>
      </c>
      <c r="T30">
        <v>414</v>
      </c>
      <c r="U30" s="1">
        <v>44593</v>
      </c>
      <c r="V30">
        <v>17739.931</v>
      </c>
      <c r="W30" s="1">
        <v>44621</v>
      </c>
      <c r="X30">
        <v>102.47799999999999</v>
      </c>
      <c r="Y30" s="1">
        <v>44562</v>
      </c>
      <c r="Z30">
        <v>1585920</v>
      </c>
      <c r="AA30" s="1">
        <v>44593</v>
      </c>
      <c r="AB30">
        <v>447465</v>
      </c>
      <c r="AC30" s="1">
        <v>44593</v>
      </c>
      <c r="AD30">
        <v>4.5</v>
      </c>
      <c r="AE30" s="1">
        <v>44403</v>
      </c>
      <c r="AF30">
        <v>3.21</v>
      </c>
    </row>
    <row r="31" spans="1:32" x14ac:dyDescent="0.25">
      <c r="A31" s="1">
        <v>44652</v>
      </c>
      <c r="B31">
        <v>1795</v>
      </c>
      <c r="C31" s="1">
        <v>44652</v>
      </c>
      <c r="D31">
        <v>41.3</v>
      </c>
      <c r="E31" s="1">
        <v>44621</v>
      </c>
      <c r="F31">
        <v>71759</v>
      </c>
      <c r="G31" s="1">
        <v>44621</v>
      </c>
      <c r="H31">
        <v>42729</v>
      </c>
      <c r="I31" s="1">
        <v>44621</v>
      </c>
      <c r="J31">
        <v>62752</v>
      </c>
      <c r="K31" s="1">
        <v>44849</v>
      </c>
      <c r="L31">
        <v>198000</v>
      </c>
      <c r="M31" s="1">
        <v>44849</v>
      </c>
      <c r="N31">
        <v>196000</v>
      </c>
      <c r="O31" s="1">
        <v>44105</v>
      </c>
      <c r="P31">
        <v>81.8</v>
      </c>
      <c r="Q31" s="1">
        <v>44855</v>
      </c>
      <c r="R31">
        <v>0.19485</v>
      </c>
      <c r="S31" s="1">
        <v>44652</v>
      </c>
      <c r="T31">
        <v>254</v>
      </c>
      <c r="U31" s="1">
        <v>44621</v>
      </c>
      <c r="V31">
        <v>17667.419000000002</v>
      </c>
      <c r="W31" s="1">
        <v>44652</v>
      </c>
      <c r="X31">
        <v>102.7953</v>
      </c>
      <c r="Y31" s="1">
        <v>44593</v>
      </c>
      <c r="Z31">
        <v>1572587</v>
      </c>
      <c r="AA31" s="1">
        <v>44621</v>
      </c>
      <c r="AB31">
        <v>460473</v>
      </c>
      <c r="AC31" s="1">
        <v>44621</v>
      </c>
      <c r="AD31">
        <v>3.8</v>
      </c>
      <c r="AE31" s="1">
        <v>44404</v>
      </c>
      <c r="AF31">
        <v>3.27</v>
      </c>
    </row>
    <row r="32" spans="1:32" x14ac:dyDescent="0.25">
      <c r="A32" s="1">
        <v>44682</v>
      </c>
      <c r="B32">
        <v>1708</v>
      </c>
      <c r="C32" s="1">
        <v>44682</v>
      </c>
      <c r="D32">
        <v>41.2</v>
      </c>
      <c r="E32" s="1">
        <v>44652</v>
      </c>
      <c r="F32">
        <v>72177</v>
      </c>
      <c r="G32" s="1">
        <v>44652</v>
      </c>
      <c r="H32">
        <v>43369</v>
      </c>
      <c r="I32" s="1">
        <v>44652</v>
      </c>
      <c r="J32">
        <v>62760</v>
      </c>
      <c r="K32" s="1">
        <v>44856</v>
      </c>
      <c r="L32">
        <v>201000</v>
      </c>
      <c r="M32" s="1">
        <v>44856</v>
      </c>
      <c r="N32">
        <v>200750</v>
      </c>
      <c r="O32" s="1">
        <v>44136</v>
      </c>
      <c r="P32">
        <v>76.900000000000006</v>
      </c>
      <c r="Q32" s="1">
        <v>44862</v>
      </c>
      <c r="R32">
        <v>0.18587999999999999</v>
      </c>
      <c r="S32" s="1">
        <v>44682</v>
      </c>
      <c r="T32">
        <v>364</v>
      </c>
      <c r="U32" s="1">
        <v>44652</v>
      </c>
      <c r="V32">
        <v>17664.987000000001</v>
      </c>
      <c r="W32" s="1">
        <v>44682</v>
      </c>
      <c r="X32">
        <v>102.7769</v>
      </c>
      <c r="Y32" s="1">
        <v>44621</v>
      </c>
      <c r="Z32">
        <v>1554031</v>
      </c>
      <c r="AA32" s="1">
        <v>44652</v>
      </c>
      <c r="AB32">
        <v>464135</v>
      </c>
      <c r="AC32" s="1">
        <v>44652</v>
      </c>
      <c r="AD32">
        <v>3.6</v>
      </c>
      <c r="AE32" s="1">
        <v>44405</v>
      </c>
      <c r="AF32">
        <v>3.26</v>
      </c>
    </row>
    <row r="33" spans="1:32" x14ac:dyDescent="0.25">
      <c r="A33" s="1">
        <v>44713</v>
      </c>
      <c r="B33">
        <v>1701</v>
      </c>
      <c r="C33" s="1">
        <v>44713</v>
      </c>
      <c r="D33">
        <v>41</v>
      </c>
      <c r="E33" s="1">
        <v>44682</v>
      </c>
      <c r="F33">
        <v>72444</v>
      </c>
      <c r="G33" s="1">
        <v>44682</v>
      </c>
      <c r="H33">
        <v>43872</v>
      </c>
      <c r="I33" s="1">
        <v>44682</v>
      </c>
      <c r="J33">
        <v>62763</v>
      </c>
      <c r="K33" s="1">
        <v>44863</v>
      </c>
      <c r="L33">
        <v>204000</v>
      </c>
      <c r="M33" s="1">
        <v>44863</v>
      </c>
      <c r="N33">
        <v>202250</v>
      </c>
      <c r="O33" s="1">
        <v>44166</v>
      </c>
      <c r="P33">
        <v>80.7</v>
      </c>
      <c r="Q33" s="1">
        <v>44869</v>
      </c>
      <c r="R33">
        <v>0.17347000000000001</v>
      </c>
      <c r="S33" s="1">
        <v>44713</v>
      </c>
      <c r="T33">
        <v>370</v>
      </c>
      <c r="U33" s="1">
        <v>44682</v>
      </c>
      <c r="V33">
        <v>17639.925999999999</v>
      </c>
      <c r="W33" s="1">
        <v>44713</v>
      </c>
      <c r="X33">
        <v>102.6863</v>
      </c>
      <c r="Y33" s="1">
        <v>44652</v>
      </c>
      <c r="Z33">
        <v>1551827</v>
      </c>
      <c r="AA33" s="1">
        <v>44682</v>
      </c>
      <c r="AB33">
        <v>467331</v>
      </c>
      <c r="AC33" s="1">
        <v>44682</v>
      </c>
      <c r="AD33">
        <v>3.4</v>
      </c>
      <c r="AE33" s="1">
        <v>44406</v>
      </c>
      <c r="AF33">
        <v>3.23</v>
      </c>
    </row>
    <row r="34" spans="1:32" x14ac:dyDescent="0.25">
      <c r="A34" s="1">
        <v>44743</v>
      </c>
      <c r="B34">
        <v>1658</v>
      </c>
      <c r="C34" s="1">
        <v>44743</v>
      </c>
      <c r="D34">
        <v>41.1</v>
      </c>
      <c r="E34" s="1">
        <v>44713</v>
      </c>
      <c r="F34">
        <v>72732</v>
      </c>
      <c r="G34" s="1">
        <v>44713</v>
      </c>
      <c r="H34">
        <v>44380</v>
      </c>
      <c r="I34" s="1">
        <v>44713</v>
      </c>
      <c r="J34">
        <v>62392</v>
      </c>
      <c r="K34" s="1">
        <v>44870</v>
      </c>
      <c r="L34">
        <v>207000</v>
      </c>
      <c r="M34" s="1">
        <v>44870</v>
      </c>
      <c r="N34">
        <v>202500</v>
      </c>
      <c r="O34" s="1">
        <v>44197</v>
      </c>
      <c r="P34">
        <v>79</v>
      </c>
      <c r="Q34" s="1">
        <v>44876</v>
      </c>
      <c r="R34">
        <v>0.15994</v>
      </c>
      <c r="S34" s="1">
        <v>44743</v>
      </c>
      <c r="T34">
        <v>568</v>
      </c>
      <c r="U34" s="1">
        <v>44713</v>
      </c>
      <c r="V34">
        <v>17558.654999999999</v>
      </c>
      <c r="W34" s="1">
        <v>44743</v>
      </c>
      <c r="X34">
        <v>103.1328</v>
      </c>
      <c r="Y34" s="1">
        <v>44682</v>
      </c>
      <c r="Z34">
        <v>1541414</v>
      </c>
      <c r="AA34" s="1">
        <v>44713</v>
      </c>
      <c r="AB34">
        <v>470390</v>
      </c>
      <c r="AC34" s="1">
        <v>44713</v>
      </c>
      <c r="AD34">
        <v>2.7</v>
      </c>
      <c r="AE34" s="1">
        <v>44407</v>
      </c>
      <c r="AF34">
        <v>3.26</v>
      </c>
    </row>
    <row r="35" spans="1:32" x14ac:dyDescent="0.25">
      <c r="A35" s="1">
        <v>44774</v>
      </c>
      <c r="B35">
        <v>1586</v>
      </c>
      <c r="C35" s="1">
        <v>44774</v>
      </c>
      <c r="D35">
        <v>41</v>
      </c>
      <c r="E35" s="1">
        <v>44743</v>
      </c>
      <c r="F35">
        <v>72998</v>
      </c>
      <c r="G35" s="1">
        <v>44743</v>
      </c>
      <c r="H35">
        <v>43411</v>
      </c>
      <c r="I35" s="1">
        <v>44743</v>
      </c>
      <c r="J35">
        <v>62317</v>
      </c>
      <c r="K35" s="1">
        <v>44877</v>
      </c>
      <c r="L35">
        <v>211000</v>
      </c>
      <c r="M35" s="1">
        <v>44877</v>
      </c>
      <c r="N35">
        <v>205750</v>
      </c>
      <c r="O35" s="1">
        <v>44228</v>
      </c>
      <c r="P35">
        <v>76.8</v>
      </c>
      <c r="Q35" s="1">
        <v>44883</v>
      </c>
      <c r="R35">
        <v>0.14767</v>
      </c>
      <c r="S35" s="1">
        <v>44774</v>
      </c>
      <c r="T35">
        <v>352</v>
      </c>
      <c r="U35" s="1">
        <v>44743</v>
      </c>
      <c r="V35">
        <v>17708.931</v>
      </c>
      <c r="W35" s="1">
        <v>44774</v>
      </c>
      <c r="X35">
        <v>103.23439999999999</v>
      </c>
      <c r="Y35" s="1">
        <v>44713</v>
      </c>
      <c r="Z35">
        <v>1536205</v>
      </c>
      <c r="AA35" s="1">
        <v>44743</v>
      </c>
      <c r="AB35">
        <v>470066</v>
      </c>
      <c r="AC35" s="1">
        <v>44743</v>
      </c>
      <c r="AD35">
        <v>3.5</v>
      </c>
      <c r="AE35" s="1">
        <v>44408</v>
      </c>
      <c r="AF35">
        <v>3.32</v>
      </c>
    </row>
    <row r="36" spans="1:32" x14ac:dyDescent="0.25">
      <c r="A36" s="1">
        <v>44805</v>
      </c>
      <c r="B36">
        <v>1588</v>
      </c>
      <c r="C36" s="1">
        <v>44805</v>
      </c>
      <c r="D36">
        <v>41.1</v>
      </c>
      <c r="E36" s="1">
        <v>44774</v>
      </c>
      <c r="F36">
        <v>73674</v>
      </c>
      <c r="G36" s="1">
        <v>44774</v>
      </c>
      <c r="H36">
        <v>44032</v>
      </c>
      <c r="I36" s="1">
        <v>44774</v>
      </c>
      <c r="J36">
        <v>62750</v>
      </c>
      <c r="K36" s="1">
        <v>44884</v>
      </c>
      <c r="L36">
        <v>219000</v>
      </c>
      <c r="M36" s="1">
        <v>44884</v>
      </c>
      <c r="N36">
        <v>210250</v>
      </c>
      <c r="O36" s="1">
        <v>44256</v>
      </c>
      <c r="P36">
        <v>84.9</v>
      </c>
      <c r="Q36" s="1">
        <v>44890</v>
      </c>
      <c r="R36">
        <v>0.13786000000000001</v>
      </c>
      <c r="S36" s="1">
        <v>44805</v>
      </c>
      <c r="T36">
        <v>350</v>
      </c>
      <c r="U36" s="1">
        <v>44774</v>
      </c>
      <c r="V36">
        <v>17761.376</v>
      </c>
      <c r="W36" s="1">
        <v>44805</v>
      </c>
      <c r="X36">
        <v>103.5283</v>
      </c>
      <c r="Y36" s="1">
        <v>44743</v>
      </c>
      <c r="Z36">
        <v>1546060</v>
      </c>
      <c r="AA36" s="1">
        <v>44774</v>
      </c>
      <c r="AB36">
        <v>468903</v>
      </c>
      <c r="AC36" s="1">
        <v>44774</v>
      </c>
      <c r="AD36">
        <v>3.2</v>
      </c>
      <c r="AE36" s="1">
        <v>44410</v>
      </c>
      <c r="AF36">
        <v>3.36</v>
      </c>
    </row>
    <row r="37" spans="1:32" x14ac:dyDescent="0.25">
      <c r="A37" s="1">
        <v>44835</v>
      </c>
      <c r="B37">
        <v>1555</v>
      </c>
      <c r="C37" s="1">
        <v>44835</v>
      </c>
      <c r="D37">
        <v>41</v>
      </c>
      <c r="E37" s="1">
        <v>44805</v>
      </c>
      <c r="F37">
        <v>72742</v>
      </c>
      <c r="G37" s="1">
        <v>44805</v>
      </c>
      <c r="H37">
        <v>45729</v>
      </c>
      <c r="I37" s="1">
        <v>44805</v>
      </c>
      <c r="J37">
        <v>62661</v>
      </c>
      <c r="K37" s="1">
        <v>44891</v>
      </c>
      <c r="L37">
        <v>213000</v>
      </c>
      <c r="M37" s="1">
        <v>44891</v>
      </c>
      <c r="N37">
        <v>212500</v>
      </c>
      <c r="O37" s="1">
        <v>44287</v>
      </c>
      <c r="P37">
        <v>88.3</v>
      </c>
      <c r="Q37" s="1">
        <v>44897</v>
      </c>
      <c r="R37">
        <v>0.13113</v>
      </c>
      <c r="S37" s="1">
        <v>44835</v>
      </c>
      <c r="T37">
        <v>324</v>
      </c>
      <c r="U37" s="1">
        <v>44805</v>
      </c>
      <c r="V37">
        <v>17784.666000000001</v>
      </c>
      <c r="W37" s="1">
        <v>44835</v>
      </c>
      <c r="X37">
        <v>103.4114</v>
      </c>
      <c r="Y37" s="1">
        <v>44774</v>
      </c>
      <c r="Z37">
        <v>1571086</v>
      </c>
      <c r="AA37" s="1">
        <v>44805</v>
      </c>
      <c r="AB37">
        <v>468540</v>
      </c>
      <c r="AC37" s="1">
        <v>44805</v>
      </c>
      <c r="AD37">
        <v>3</v>
      </c>
      <c r="AE37" s="1">
        <v>44411</v>
      </c>
      <c r="AF37">
        <v>3.42</v>
      </c>
    </row>
    <row r="38" spans="1:32" x14ac:dyDescent="0.25">
      <c r="A38" s="1">
        <v>44866</v>
      </c>
      <c r="B38">
        <v>1402</v>
      </c>
      <c r="C38" s="1">
        <v>44866</v>
      </c>
      <c r="D38">
        <v>40.799999999999997</v>
      </c>
      <c r="E38" s="1">
        <v>44835</v>
      </c>
      <c r="F38">
        <v>73365</v>
      </c>
      <c r="G38" s="1">
        <v>44835</v>
      </c>
      <c r="H38">
        <v>45175</v>
      </c>
      <c r="I38" s="1">
        <v>44835</v>
      </c>
      <c r="J38">
        <v>62373</v>
      </c>
      <c r="K38" s="1">
        <v>44898</v>
      </c>
      <c r="L38">
        <v>216000</v>
      </c>
      <c r="M38" s="1">
        <v>44898</v>
      </c>
      <c r="N38">
        <v>214750</v>
      </c>
      <c r="O38" s="1">
        <v>44317</v>
      </c>
      <c r="P38">
        <v>82.9</v>
      </c>
      <c r="Q38" s="1">
        <v>44904</v>
      </c>
      <c r="R38">
        <v>0.12661</v>
      </c>
      <c r="S38" s="1">
        <v>44866</v>
      </c>
      <c r="T38">
        <v>290</v>
      </c>
      <c r="U38" s="1">
        <v>44835</v>
      </c>
      <c r="V38">
        <v>17872.733</v>
      </c>
      <c r="W38" s="1">
        <v>44866</v>
      </c>
      <c r="X38">
        <v>103.0707</v>
      </c>
      <c r="Y38" s="1">
        <v>44805</v>
      </c>
      <c r="Z38">
        <v>1571994</v>
      </c>
      <c r="AA38" s="1">
        <v>44835</v>
      </c>
      <c r="AB38">
        <v>472607</v>
      </c>
      <c r="AC38" s="1">
        <v>44835</v>
      </c>
      <c r="AD38">
        <v>3.4</v>
      </c>
      <c r="AE38" s="1">
        <v>44412</v>
      </c>
      <c r="AF38">
        <v>3.42</v>
      </c>
    </row>
    <row r="39" spans="1:32" x14ac:dyDescent="0.25">
      <c r="A39" s="1">
        <v>44896</v>
      </c>
      <c r="B39">
        <v>1409</v>
      </c>
      <c r="C39" s="1">
        <v>44896</v>
      </c>
      <c r="D39">
        <v>40.6</v>
      </c>
      <c r="E39" s="1">
        <v>44866</v>
      </c>
      <c r="F39">
        <v>72533</v>
      </c>
      <c r="G39" s="1">
        <v>44866</v>
      </c>
      <c r="H39">
        <v>45046</v>
      </c>
      <c r="I39" s="1">
        <v>44866</v>
      </c>
      <c r="J39">
        <v>62470</v>
      </c>
      <c r="K39" s="1">
        <v>44905</v>
      </c>
      <c r="L39">
        <v>206000</v>
      </c>
      <c r="M39" s="1">
        <v>44905</v>
      </c>
      <c r="N39">
        <v>213500</v>
      </c>
      <c r="O39" s="1">
        <v>44348</v>
      </c>
      <c r="P39">
        <v>85.5</v>
      </c>
      <c r="Q39" s="1">
        <v>44911</v>
      </c>
      <c r="R39">
        <v>0.12266000000000001</v>
      </c>
      <c r="S39" s="1">
        <v>44896</v>
      </c>
      <c r="T39">
        <v>239</v>
      </c>
      <c r="U39" s="1">
        <v>44866</v>
      </c>
      <c r="V39">
        <v>17916.642</v>
      </c>
      <c r="W39" s="1">
        <v>44896</v>
      </c>
      <c r="X39">
        <v>101.47410000000001</v>
      </c>
      <c r="Y39" s="1">
        <v>44835</v>
      </c>
      <c r="Z39">
        <v>1570326</v>
      </c>
      <c r="AA39" s="1">
        <v>44866</v>
      </c>
      <c r="AB39">
        <v>466546</v>
      </c>
      <c r="AC39" s="1">
        <v>44866</v>
      </c>
      <c r="AD39">
        <v>4.0999999999999996</v>
      </c>
      <c r="AE39" s="1">
        <v>44413</v>
      </c>
      <c r="AF39">
        <v>3.37</v>
      </c>
    </row>
    <row r="40" spans="1:32" x14ac:dyDescent="0.25">
      <c r="A40" s="1">
        <v>44927</v>
      </c>
      <c r="B40">
        <v>1354</v>
      </c>
      <c r="C40" s="1">
        <v>44927</v>
      </c>
      <c r="D40">
        <v>40.9</v>
      </c>
      <c r="E40" s="1">
        <v>44896</v>
      </c>
      <c r="F40">
        <v>72985</v>
      </c>
      <c r="G40" s="1">
        <v>44896</v>
      </c>
      <c r="H40">
        <v>45383</v>
      </c>
      <c r="I40" s="1">
        <v>44896</v>
      </c>
      <c r="J40">
        <v>62191</v>
      </c>
      <c r="K40" s="1">
        <v>44912</v>
      </c>
      <c r="L40">
        <v>212000</v>
      </c>
      <c r="M40" s="1">
        <v>44912</v>
      </c>
      <c r="N40">
        <v>211750</v>
      </c>
      <c r="O40" s="1">
        <v>44378</v>
      </c>
      <c r="P40">
        <v>81.2</v>
      </c>
      <c r="Q40" s="1">
        <v>44918</v>
      </c>
      <c r="R40">
        <v>0.11819</v>
      </c>
      <c r="S40" s="1">
        <v>44927</v>
      </c>
      <c r="T40">
        <v>472</v>
      </c>
      <c r="U40" s="1">
        <v>44896</v>
      </c>
      <c r="V40">
        <v>17936.624</v>
      </c>
      <c r="W40" s="1">
        <v>44927</v>
      </c>
      <c r="X40">
        <v>102.49630000000001</v>
      </c>
      <c r="Y40" s="1">
        <v>44866</v>
      </c>
      <c r="Z40">
        <v>1555521</v>
      </c>
      <c r="AA40" s="1">
        <v>44896</v>
      </c>
      <c r="AB40">
        <v>464147</v>
      </c>
      <c r="AC40" s="1">
        <v>44896</v>
      </c>
      <c r="AD40">
        <v>4.4000000000000004</v>
      </c>
      <c r="AE40" s="1">
        <v>44414</v>
      </c>
      <c r="AF40">
        <v>3.32</v>
      </c>
    </row>
    <row r="41" spans="1:32" x14ac:dyDescent="0.25">
      <c r="A41" s="1">
        <v>44958</v>
      </c>
      <c r="B41">
        <v>1482</v>
      </c>
      <c r="C41" s="1">
        <v>44958</v>
      </c>
      <c r="D41">
        <v>40.700000000000003</v>
      </c>
      <c r="E41" s="1">
        <v>44927</v>
      </c>
      <c r="F41">
        <v>73619</v>
      </c>
      <c r="G41" s="1">
        <v>44927</v>
      </c>
      <c r="H41">
        <v>45252</v>
      </c>
      <c r="I41" s="1">
        <v>44927</v>
      </c>
      <c r="J41">
        <v>62019</v>
      </c>
      <c r="K41" s="1">
        <v>44919</v>
      </c>
      <c r="L41">
        <v>213000</v>
      </c>
      <c r="M41" s="1">
        <v>44919</v>
      </c>
      <c r="N41">
        <v>211750</v>
      </c>
      <c r="O41" s="1">
        <v>44409</v>
      </c>
      <c r="P41">
        <v>70.3</v>
      </c>
      <c r="Q41" s="1">
        <v>44925</v>
      </c>
      <c r="R41">
        <v>0.1115</v>
      </c>
      <c r="S41" s="1">
        <v>44958</v>
      </c>
      <c r="T41">
        <v>248</v>
      </c>
      <c r="U41" s="1">
        <v>44927</v>
      </c>
      <c r="V41">
        <v>17931.652999999998</v>
      </c>
      <c r="W41" s="1">
        <v>44958</v>
      </c>
      <c r="X41">
        <v>102.50069999999999</v>
      </c>
      <c r="Y41" s="1">
        <v>44896</v>
      </c>
      <c r="Z41">
        <v>1578873</v>
      </c>
      <c r="AA41" s="1">
        <v>44927</v>
      </c>
      <c r="AB41">
        <v>470391</v>
      </c>
      <c r="AC41" s="1">
        <v>44927</v>
      </c>
      <c r="AD41">
        <v>4.5</v>
      </c>
      <c r="AE41" s="1">
        <v>44417</v>
      </c>
      <c r="AF41">
        <v>3.34</v>
      </c>
    </row>
    <row r="42" spans="1:32" x14ac:dyDescent="0.25">
      <c r="A42" s="1">
        <v>44986</v>
      </c>
      <c r="B42">
        <v>1437</v>
      </c>
      <c r="C42" s="1">
        <v>44986</v>
      </c>
      <c r="D42">
        <v>40.6</v>
      </c>
      <c r="E42" s="1">
        <v>44958</v>
      </c>
      <c r="F42">
        <v>73468</v>
      </c>
      <c r="G42" s="1">
        <v>44958</v>
      </c>
      <c r="H42">
        <v>44809</v>
      </c>
      <c r="I42" s="1">
        <v>44958</v>
      </c>
      <c r="J42">
        <v>61886</v>
      </c>
      <c r="K42" s="1">
        <v>44926</v>
      </c>
      <c r="L42">
        <v>206000</v>
      </c>
      <c r="M42" s="1">
        <v>44926</v>
      </c>
      <c r="N42">
        <v>209250</v>
      </c>
      <c r="O42" s="1">
        <v>44440</v>
      </c>
      <c r="P42">
        <v>72.8</v>
      </c>
      <c r="Q42" s="1">
        <v>44932</v>
      </c>
      <c r="R42">
        <v>0.1022</v>
      </c>
      <c r="S42" s="1">
        <v>44986</v>
      </c>
      <c r="T42">
        <v>165</v>
      </c>
      <c r="U42" s="1">
        <v>44958</v>
      </c>
      <c r="V42">
        <v>17936.022000000001</v>
      </c>
      <c r="W42" s="1">
        <v>44986</v>
      </c>
      <c r="X42">
        <v>102.5488</v>
      </c>
      <c r="Y42" s="1">
        <v>44927</v>
      </c>
      <c r="Z42">
        <v>1580937</v>
      </c>
      <c r="AA42" s="1">
        <v>44958</v>
      </c>
      <c r="AB42">
        <v>469332</v>
      </c>
      <c r="AC42" s="1">
        <v>44958</v>
      </c>
      <c r="AD42">
        <v>4.8</v>
      </c>
      <c r="AE42" s="1">
        <v>44418</v>
      </c>
      <c r="AF42">
        <v>3.32</v>
      </c>
    </row>
    <row r="43" spans="1:32" x14ac:dyDescent="0.25">
      <c r="A43" s="1">
        <v>45017</v>
      </c>
      <c r="B43">
        <v>1416</v>
      </c>
      <c r="C43" s="1">
        <v>45017</v>
      </c>
      <c r="D43">
        <v>40.6</v>
      </c>
      <c r="E43" s="1">
        <v>44986</v>
      </c>
      <c r="F43">
        <v>72653</v>
      </c>
      <c r="G43" s="1">
        <v>44986</v>
      </c>
      <c r="H43">
        <v>44707</v>
      </c>
      <c r="I43" s="1">
        <v>44986</v>
      </c>
      <c r="J43">
        <v>62037</v>
      </c>
      <c r="K43" s="1">
        <v>44933</v>
      </c>
      <c r="L43">
        <v>205000</v>
      </c>
      <c r="M43" s="1">
        <v>44933</v>
      </c>
      <c r="N43">
        <v>209000</v>
      </c>
      <c r="O43" s="1">
        <v>44470</v>
      </c>
      <c r="P43">
        <v>71.7</v>
      </c>
      <c r="Q43" s="1">
        <v>44939</v>
      </c>
      <c r="R43">
        <v>9.1120000000000007E-2</v>
      </c>
      <c r="S43" s="1">
        <v>45017</v>
      </c>
      <c r="T43">
        <v>253</v>
      </c>
      <c r="U43" s="1">
        <v>44986</v>
      </c>
      <c r="V43">
        <v>17976.115000000002</v>
      </c>
      <c r="W43" s="1">
        <v>45017</v>
      </c>
      <c r="X43">
        <v>103.0398</v>
      </c>
      <c r="Y43" s="1">
        <v>44958</v>
      </c>
      <c r="Z43">
        <v>1574021</v>
      </c>
      <c r="AA43" s="1">
        <v>44986</v>
      </c>
      <c r="AB43">
        <v>466171</v>
      </c>
      <c r="AC43" s="1">
        <v>44986</v>
      </c>
      <c r="AD43">
        <v>5.0999999999999996</v>
      </c>
      <c r="AE43" s="1">
        <v>44419</v>
      </c>
      <c r="AF43">
        <v>3.37</v>
      </c>
    </row>
    <row r="44" spans="1:32" x14ac:dyDescent="0.25">
      <c r="A44" s="1"/>
      <c r="K44" s="1">
        <v>44940</v>
      </c>
      <c r="L44">
        <v>200000</v>
      </c>
      <c r="M44" s="1">
        <v>44940</v>
      </c>
      <c r="N44">
        <v>206000</v>
      </c>
      <c r="O44" s="1">
        <v>44501</v>
      </c>
      <c r="P44">
        <v>67.400000000000006</v>
      </c>
      <c r="Q44" s="1">
        <v>44946</v>
      </c>
      <c r="R44">
        <v>8.0180000000000001E-2</v>
      </c>
      <c r="AE44" s="1">
        <v>44420</v>
      </c>
      <c r="AF44">
        <v>3.34</v>
      </c>
    </row>
    <row r="45" spans="1:32" x14ac:dyDescent="0.25">
      <c r="A45" s="1"/>
      <c r="K45" s="1">
        <v>44947</v>
      </c>
      <c r="L45">
        <v>194000</v>
      </c>
      <c r="M45" s="1">
        <v>44947</v>
      </c>
      <c r="N45">
        <v>201250</v>
      </c>
      <c r="O45" s="1">
        <v>44531</v>
      </c>
      <c r="P45">
        <v>70.599999999999994</v>
      </c>
      <c r="Q45" s="1">
        <v>44953</v>
      </c>
      <c r="R45">
        <v>7.0989999999999998E-2</v>
      </c>
      <c r="AE45" s="1">
        <v>44421</v>
      </c>
      <c r="AF45">
        <v>3.36</v>
      </c>
    </row>
    <row r="46" spans="1:32" x14ac:dyDescent="0.25">
      <c r="A46" s="1"/>
      <c r="K46" s="1">
        <v>44954</v>
      </c>
      <c r="L46">
        <v>199000</v>
      </c>
      <c r="M46" s="1">
        <v>44954</v>
      </c>
      <c r="N46">
        <v>199500</v>
      </c>
      <c r="O46" s="1">
        <v>44562</v>
      </c>
      <c r="P46">
        <v>67.2</v>
      </c>
      <c r="Q46" s="1">
        <v>44960</v>
      </c>
      <c r="R46">
        <v>6.5189999999999998E-2</v>
      </c>
      <c r="AE46" s="1">
        <v>44424</v>
      </c>
      <c r="AF46">
        <v>3.38</v>
      </c>
    </row>
    <row r="47" spans="1:32" x14ac:dyDescent="0.25">
      <c r="A47" s="1"/>
      <c r="K47" s="1">
        <v>44961</v>
      </c>
      <c r="L47">
        <v>220000</v>
      </c>
      <c r="M47" s="1">
        <v>44961</v>
      </c>
      <c r="N47">
        <v>203250</v>
      </c>
      <c r="O47" s="1">
        <v>44593</v>
      </c>
      <c r="P47">
        <v>62.8</v>
      </c>
      <c r="Q47" s="1">
        <v>44967</v>
      </c>
      <c r="R47">
        <v>6.4350000000000004E-2</v>
      </c>
      <c r="AE47" s="1">
        <v>44425</v>
      </c>
      <c r="AF47">
        <v>3.37</v>
      </c>
    </row>
    <row r="48" spans="1:32" x14ac:dyDescent="0.25">
      <c r="A48" s="1"/>
      <c r="K48" s="1">
        <v>44968</v>
      </c>
      <c r="L48">
        <v>216000</v>
      </c>
      <c r="M48" s="1">
        <v>44968</v>
      </c>
      <c r="N48">
        <v>207250</v>
      </c>
      <c r="O48" s="1">
        <v>44621</v>
      </c>
      <c r="P48">
        <v>59.4</v>
      </c>
      <c r="Q48" s="1">
        <v>44974</v>
      </c>
      <c r="R48">
        <v>6.9370000000000001E-2</v>
      </c>
      <c r="AE48" s="1">
        <v>44426</v>
      </c>
      <c r="AF48">
        <v>3.35</v>
      </c>
    </row>
    <row r="49" spans="1:32" x14ac:dyDescent="0.25">
      <c r="A49" s="1"/>
      <c r="K49" s="1">
        <v>44975</v>
      </c>
      <c r="L49">
        <v>217000</v>
      </c>
      <c r="M49" s="1">
        <v>44975</v>
      </c>
      <c r="N49">
        <v>213000</v>
      </c>
      <c r="O49" s="1">
        <v>44652</v>
      </c>
      <c r="P49">
        <v>65.2</v>
      </c>
      <c r="Q49" s="1">
        <v>44981</v>
      </c>
      <c r="R49">
        <v>7.9740000000000005E-2</v>
      </c>
      <c r="AE49" s="1">
        <v>44427</v>
      </c>
      <c r="AF49">
        <v>3.42</v>
      </c>
    </row>
    <row r="50" spans="1:32" x14ac:dyDescent="0.25">
      <c r="A50" s="1"/>
      <c r="K50" s="1">
        <v>44982</v>
      </c>
      <c r="L50">
        <v>221000</v>
      </c>
      <c r="M50" s="1">
        <v>44982</v>
      </c>
      <c r="N50">
        <v>218500</v>
      </c>
      <c r="O50" s="1">
        <v>44682</v>
      </c>
      <c r="P50">
        <v>58.4</v>
      </c>
      <c r="Q50" s="1">
        <v>44988</v>
      </c>
      <c r="R50">
        <v>9.3539999999999998E-2</v>
      </c>
      <c r="AE50" s="1">
        <v>44428</v>
      </c>
      <c r="AF50">
        <v>3.37</v>
      </c>
    </row>
    <row r="51" spans="1:32" x14ac:dyDescent="0.25">
      <c r="A51" s="1"/>
      <c r="K51" s="1">
        <v>44989</v>
      </c>
      <c r="L51">
        <v>245000</v>
      </c>
      <c r="M51" s="1">
        <v>44989</v>
      </c>
      <c r="N51">
        <v>224750</v>
      </c>
      <c r="O51" s="1">
        <v>44713</v>
      </c>
      <c r="P51">
        <v>50</v>
      </c>
      <c r="Q51" s="1">
        <v>44995</v>
      </c>
      <c r="R51">
        <v>0.10815</v>
      </c>
      <c r="AE51" s="1">
        <v>44431</v>
      </c>
      <c r="AF51">
        <v>3.34</v>
      </c>
    </row>
    <row r="52" spans="1:32" x14ac:dyDescent="0.25">
      <c r="A52" s="1"/>
      <c r="K52" s="1">
        <v>44996</v>
      </c>
      <c r="L52">
        <v>230000</v>
      </c>
      <c r="M52" s="1">
        <v>44996</v>
      </c>
      <c r="N52">
        <v>228250</v>
      </c>
      <c r="O52" s="1">
        <v>44743</v>
      </c>
      <c r="P52">
        <v>51.5</v>
      </c>
      <c r="Q52" s="1">
        <v>45002</v>
      </c>
      <c r="R52">
        <v>0.12107999999999999</v>
      </c>
      <c r="AE52" s="1">
        <v>44432</v>
      </c>
      <c r="AF52">
        <v>3.26</v>
      </c>
    </row>
    <row r="53" spans="1:32" x14ac:dyDescent="0.25">
      <c r="A53" s="1"/>
      <c r="K53" s="1">
        <v>45003</v>
      </c>
      <c r="L53">
        <v>247000</v>
      </c>
      <c r="M53" s="1">
        <v>45003</v>
      </c>
      <c r="N53">
        <v>235750</v>
      </c>
      <c r="O53" s="1">
        <v>44774</v>
      </c>
      <c r="P53">
        <v>58.2</v>
      </c>
      <c r="Q53" s="1">
        <v>45009</v>
      </c>
      <c r="R53">
        <v>0.12822</v>
      </c>
      <c r="AE53" s="1">
        <v>44433</v>
      </c>
      <c r="AF53">
        <v>3.22</v>
      </c>
    </row>
    <row r="54" spans="1:32" x14ac:dyDescent="0.25">
      <c r="A54" s="1"/>
      <c r="K54" s="1">
        <v>45010</v>
      </c>
      <c r="L54">
        <v>246000</v>
      </c>
      <c r="M54" s="1">
        <v>45010</v>
      </c>
      <c r="N54">
        <v>242000</v>
      </c>
      <c r="O54" s="1">
        <v>44805</v>
      </c>
      <c r="P54">
        <v>58.6</v>
      </c>
      <c r="Q54" s="1">
        <v>45016</v>
      </c>
      <c r="R54">
        <v>0.12675</v>
      </c>
      <c r="AE54" s="1">
        <v>44434</v>
      </c>
      <c r="AF54">
        <v>3.2</v>
      </c>
    </row>
    <row r="55" spans="1:32" x14ac:dyDescent="0.25">
      <c r="A55" s="1"/>
      <c r="K55" s="1">
        <v>45017</v>
      </c>
      <c r="L55">
        <v>228000</v>
      </c>
      <c r="M55" s="1">
        <v>45017</v>
      </c>
      <c r="N55">
        <v>237750</v>
      </c>
      <c r="O55" s="1">
        <v>44835</v>
      </c>
      <c r="P55">
        <v>59.9</v>
      </c>
      <c r="Q55" s="1">
        <v>45023</v>
      </c>
      <c r="R55">
        <v>0.11856999999999999</v>
      </c>
      <c r="AE55" s="1">
        <v>44435</v>
      </c>
      <c r="AF55">
        <v>3.17</v>
      </c>
    </row>
    <row r="56" spans="1:32" x14ac:dyDescent="0.25">
      <c r="A56" s="1"/>
      <c r="K56" s="1">
        <v>45024</v>
      </c>
      <c r="L56">
        <v>240000</v>
      </c>
      <c r="M56" s="1">
        <v>45024</v>
      </c>
      <c r="N56">
        <v>240250</v>
      </c>
      <c r="O56" s="1">
        <v>44866</v>
      </c>
      <c r="P56">
        <v>56.8</v>
      </c>
      <c r="Q56" s="1">
        <v>45030</v>
      </c>
      <c r="R56">
        <v>0.10503</v>
      </c>
      <c r="AE56" s="1">
        <v>44438</v>
      </c>
      <c r="AF56">
        <v>3.16</v>
      </c>
    </row>
    <row r="57" spans="1:32" x14ac:dyDescent="0.25">
      <c r="A57" s="1"/>
      <c r="K57" s="1">
        <v>45031</v>
      </c>
      <c r="L57">
        <v>246000</v>
      </c>
      <c r="M57" s="1">
        <v>45031</v>
      </c>
      <c r="N57">
        <v>240000</v>
      </c>
      <c r="O57" s="1">
        <v>44896</v>
      </c>
      <c r="P57">
        <v>59.7</v>
      </c>
      <c r="Q57" s="1">
        <v>45037</v>
      </c>
      <c r="R57">
        <v>8.8239999999999999E-2</v>
      </c>
      <c r="AE57" s="1">
        <v>44439</v>
      </c>
      <c r="AF57">
        <v>3.21</v>
      </c>
    </row>
    <row r="58" spans="1:32" x14ac:dyDescent="0.25">
      <c r="A58" s="1"/>
      <c r="K58" s="1">
        <v>45038</v>
      </c>
      <c r="L58">
        <v>229000</v>
      </c>
      <c r="M58" s="1">
        <v>45038</v>
      </c>
      <c r="N58">
        <v>235750</v>
      </c>
      <c r="O58" s="1">
        <v>44927</v>
      </c>
      <c r="P58">
        <v>64.900000000000006</v>
      </c>
      <c r="Q58" s="1">
        <v>45044</v>
      </c>
      <c r="R58">
        <v>7.0550000000000002E-2</v>
      </c>
      <c r="AE58" s="1">
        <v>44440</v>
      </c>
      <c r="AF58">
        <v>3.19</v>
      </c>
    </row>
    <row r="59" spans="1:32" x14ac:dyDescent="0.25">
      <c r="A59" s="1"/>
      <c r="K59" s="1">
        <v>45045</v>
      </c>
      <c r="L59">
        <v>242000</v>
      </c>
      <c r="M59" s="1">
        <v>45045</v>
      </c>
      <c r="N59">
        <v>239250</v>
      </c>
      <c r="O59" s="1">
        <v>44958</v>
      </c>
      <c r="P59">
        <v>67</v>
      </c>
      <c r="Q59" s="1">
        <v>45051</v>
      </c>
      <c r="R59">
        <v>5.3159999999999999E-2</v>
      </c>
      <c r="AE59" s="1">
        <v>44441</v>
      </c>
      <c r="AF59">
        <v>3.16</v>
      </c>
    </row>
    <row r="60" spans="1:32" x14ac:dyDescent="0.25">
      <c r="A60" s="1"/>
      <c r="K60" s="1">
        <v>45052</v>
      </c>
      <c r="L60">
        <v>264000</v>
      </c>
      <c r="M60" s="1">
        <v>45052</v>
      </c>
      <c r="N60">
        <v>245250</v>
      </c>
      <c r="O60" s="1">
        <v>44986</v>
      </c>
      <c r="P60">
        <v>62</v>
      </c>
      <c r="Q60" s="1">
        <v>45058</v>
      </c>
      <c r="R60">
        <v>3.7960000000000001E-2</v>
      </c>
      <c r="AE60" s="1">
        <v>44442</v>
      </c>
      <c r="AF60">
        <v>3.14</v>
      </c>
    </row>
    <row r="61" spans="1:32" x14ac:dyDescent="0.25">
      <c r="A61" s="1"/>
      <c r="AE61" s="1">
        <v>44445</v>
      </c>
      <c r="AF61">
        <v>3.13</v>
      </c>
    </row>
    <row r="62" spans="1:32" x14ac:dyDescent="0.25">
      <c r="A62" s="1"/>
      <c r="AE62" s="1">
        <v>44446</v>
      </c>
      <c r="AF62">
        <v>3.16</v>
      </c>
    </row>
    <row r="63" spans="1:32" x14ac:dyDescent="0.25">
      <c r="A63" s="1"/>
      <c r="AE63" s="1">
        <v>44447</v>
      </c>
      <c r="AF63">
        <v>3.16</v>
      </c>
    </row>
    <row r="64" spans="1:32" x14ac:dyDescent="0.25">
      <c r="A64" s="1"/>
      <c r="AE64" s="1">
        <v>44448</v>
      </c>
      <c r="AF64">
        <v>3.15</v>
      </c>
    </row>
    <row r="65" spans="1:32" x14ac:dyDescent="0.25">
      <c r="A65" s="1"/>
      <c r="AE65" s="1">
        <v>44449</v>
      </c>
      <c r="AF65">
        <v>3.11</v>
      </c>
    </row>
    <row r="66" spans="1:32" x14ac:dyDescent="0.25">
      <c r="A66" s="1"/>
      <c r="AE66" s="1">
        <v>44452</v>
      </c>
      <c r="AF66">
        <v>3.09</v>
      </c>
    </row>
    <row r="67" spans="1:32" x14ac:dyDescent="0.25">
      <c r="A67" s="1"/>
      <c r="AE67" s="1">
        <v>44453</v>
      </c>
      <c r="AF67">
        <v>3.11</v>
      </c>
    </row>
    <row r="68" spans="1:32" x14ac:dyDescent="0.25">
      <c r="A68" s="1"/>
      <c r="AE68" s="1">
        <v>44454</v>
      </c>
      <c r="AF68">
        <v>3.08</v>
      </c>
    </row>
    <row r="69" spans="1:32" x14ac:dyDescent="0.25">
      <c r="A69" s="1"/>
      <c r="AE69" s="1">
        <v>44455</v>
      </c>
      <c r="AF69">
        <v>3.06</v>
      </c>
    </row>
    <row r="70" spans="1:32" x14ac:dyDescent="0.25">
      <c r="A70" s="1"/>
      <c r="AE70" s="1">
        <v>44456</v>
      </c>
      <c r="AF70">
        <v>3.04</v>
      </c>
    </row>
    <row r="71" spans="1:32" x14ac:dyDescent="0.25">
      <c r="A71" s="1"/>
      <c r="AE71" s="1">
        <v>44459</v>
      </c>
      <c r="AF71">
        <v>3.23</v>
      </c>
    </row>
    <row r="72" spans="1:32" x14ac:dyDescent="0.25">
      <c r="A72" s="1"/>
      <c r="AE72" s="1">
        <v>44460</v>
      </c>
      <c r="AF72">
        <v>3.17</v>
      </c>
    </row>
    <row r="73" spans="1:32" x14ac:dyDescent="0.25">
      <c r="A73" s="1"/>
      <c r="AE73" s="1">
        <v>44461</v>
      </c>
      <c r="AF73">
        <v>3.09</v>
      </c>
    </row>
    <row r="74" spans="1:32" x14ac:dyDescent="0.25">
      <c r="A74" s="1"/>
      <c r="AE74" s="1">
        <v>44462</v>
      </c>
      <c r="AF74">
        <v>3.03</v>
      </c>
    </row>
    <row r="75" spans="1:32" x14ac:dyDescent="0.25">
      <c r="A75" s="1"/>
      <c r="AE75" s="1">
        <v>44463</v>
      </c>
      <c r="AF75">
        <v>3.05</v>
      </c>
    </row>
    <row r="76" spans="1:32" x14ac:dyDescent="0.25">
      <c r="A76" s="1"/>
      <c r="AE76" s="1">
        <v>44466</v>
      </c>
      <c r="AF76">
        <v>3.06</v>
      </c>
    </row>
    <row r="77" spans="1:32" x14ac:dyDescent="0.25">
      <c r="A77" s="1"/>
      <c r="AE77" s="1">
        <v>44467</v>
      </c>
      <c r="AF77">
        <v>3.13</v>
      </c>
    </row>
    <row r="78" spans="1:32" x14ac:dyDescent="0.25">
      <c r="A78" s="1"/>
      <c r="AE78" s="1">
        <v>44468</v>
      </c>
      <c r="AF78">
        <v>3.09</v>
      </c>
    </row>
    <row r="79" spans="1:32" x14ac:dyDescent="0.25">
      <c r="A79" s="1"/>
      <c r="AE79" s="1">
        <v>44469</v>
      </c>
      <c r="AF79">
        <v>3.15</v>
      </c>
    </row>
    <row r="80" spans="1:32" x14ac:dyDescent="0.25">
      <c r="A80" s="1"/>
      <c r="AE80" s="1">
        <v>44470</v>
      </c>
      <c r="AF80">
        <v>3.2</v>
      </c>
    </row>
    <row r="81" spans="1:32" x14ac:dyDescent="0.25">
      <c r="A81" s="1"/>
      <c r="AE81" s="1">
        <v>44473</v>
      </c>
      <c r="AF81">
        <v>3.21</v>
      </c>
    </row>
    <row r="82" spans="1:32" x14ac:dyDescent="0.25">
      <c r="A82" s="1"/>
      <c r="AE82" s="1">
        <v>44474</v>
      </c>
      <c r="AF82">
        <v>3.17</v>
      </c>
    </row>
    <row r="83" spans="1:32" x14ac:dyDescent="0.25">
      <c r="A83" s="1"/>
      <c r="AE83" s="1">
        <v>44475</v>
      </c>
      <c r="AF83">
        <v>3.29</v>
      </c>
    </row>
    <row r="84" spans="1:32" x14ac:dyDescent="0.25">
      <c r="A84" s="1"/>
      <c r="AE84" s="1">
        <v>44476</v>
      </c>
      <c r="AF84">
        <v>3.19</v>
      </c>
    </row>
    <row r="85" spans="1:32" x14ac:dyDescent="0.25">
      <c r="A85" s="1"/>
      <c r="AE85" s="1">
        <v>44477</v>
      </c>
      <c r="AF85">
        <v>3.2</v>
      </c>
    </row>
    <row r="86" spans="1:32" x14ac:dyDescent="0.25">
      <c r="A86" s="1"/>
      <c r="AE86" s="1">
        <v>44480</v>
      </c>
      <c r="AF86">
        <v>3.2</v>
      </c>
    </row>
    <row r="87" spans="1:32" x14ac:dyDescent="0.25">
      <c r="A87" s="1"/>
      <c r="AE87" s="1">
        <v>44481</v>
      </c>
      <c r="AF87">
        <v>3.28</v>
      </c>
    </row>
    <row r="88" spans="1:32" x14ac:dyDescent="0.25">
      <c r="A88" s="1"/>
      <c r="AE88" s="1">
        <v>44482</v>
      </c>
      <c r="AF88">
        <v>3.25</v>
      </c>
    </row>
    <row r="89" spans="1:32" x14ac:dyDescent="0.25">
      <c r="A89" s="1"/>
      <c r="AE89" s="1">
        <v>44483</v>
      </c>
      <c r="AF89">
        <v>3.18</v>
      </c>
    </row>
    <row r="90" spans="1:32" x14ac:dyDescent="0.25">
      <c r="A90" s="1"/>
      <c r="AE90" s="1">
        <v>44484</v>
      </c>
      <c r="AF90">
        <v>3.12</v>
      </c>
    </row>
    <row r="91" spans="1:32" x14ac:dyDescent="0.25">
      <c r="A91" s="1"/>
      <c r="AE91" s="1">
        <v>44487</v>
      </c>
      <c r="AF91">
        <v>3.11</v>
      </c>
    </row>
    <row r="92" spans="1:32" x14ac:dyDescent="0.25">
      <c r="A92" s="1"/>
      <c r="AE92" s="1">
        <v>44488</v>
      </c>
      <c r="AF92">
        <v>3.09</v>
      </c>
    </row>
    <row r="93" spans="1:32" x14ac:dyDescent="0.25">
      <c r="A93" s="1"/>
      <c r="AE93" s="1">
        <v>44489</v>
      </c>
      <c r="AF93">
        <v>3.07</v>
      </c>
    </row>
    <row r="94" spans="1:32" x14ac:dyDescent="0.25">
      <c r="A94" s="1"/>
      <c r="AE94" s="1">
        <v>44490</v>
      </c>
      <c r="AF94">
        <v>3.03</v>
      </c>
    </row>
    <row r="95" spans="1:32" x14ac:dyDescent="0.25">
      <c r="A95" s="1"/>
      <c r="AE95" s="1">
        <v>44491</v>
      </c>
      <c r="AF95">
        <v>3.07</v>
      </c>
    </row>
    <row r="96" spans="1:32" x14ac:dyDescent="0.25">
      <c r="A96" s="1"/>
      <c r="AE96" s="1">
        <v>44494</v>
      </c>
      <c r="AF96">
        <v>3.11</v>
      </c>
    </row>
    <row r="97" spans="1:32" x14ac:dyDescent="0.25">
      <c r="A97" s="1"/>
      <c r="AE97" s="1">
        <v>44495</v>
      </c>
      <c r="AF97">
        <v>3.09</v>
      </c>
    </row>
    <row r="98" spans="1:32" x14ac:dyDescent="0.25">
      <c r="A98" s="1"/>
      <c r="AE98" s="1">
        <v>44496</v>
      </c>
      <c r="AF98">
        <v>3.11</v>
      </c>
    </row>
    <row r="99" spans="1:32" x14ac:dyDescent="0.25">
      <c r="A99" s="1"/>
      <c r="AE99" s="1">
        <v>44497</v>
      </c>
      <c r="AF99">
        <v>3.08</v>
      </c>
    </row>
    <row r="100" spans="1:32" x14ac:dyDescent="0.25">
      <c r="A100" s="1"/>
      <c r="AE100" s="1">
        <v>44498</v>
      </c>
      <c r="AF100">
        <v>3.08</v>
      </c>
    </row>
    <row r="101" spans="1:32" x14ac:dyDescent="0.25">
      <c r="A101" s="1"/>
      <c r="AE101" s="1">
        <v>44500</v>
      </c>
      <c r="AF101">
        <v>3.15</v>
      </c>
    </row>
    <row r="102" spans="1:32" x14ac:dyDescent="0.25">
      <c r="A102" s="1"/>
      <c r="AE102" s="1">
        <v>44501</v>
      </c>
      <c r="AF102">
        <v>3.16</v>
      </c>
    </row>
    <row r="103" spans="1:32" x14ac:dyDescent="0.25">
      <c r="A103" s="1"/>
      <c r="AE103" s="1">
        <v>44502</v>
      </c>
      <c r="AF103">
        <v>3.21</v>
      </c>
    </row>
    <row r="104" spans="1:32" x14ac:dyDescent="0.25">
      <c r="A104" s="1"/>
      <c r="AE104" s="1">
        <v>44503</v>
      </c>
      <c r="AF104">
        <v>3.18</v>
      </c>
    </row>
    <row r="105" spans="1:32" x14ac:dyDescent="0.25">
      <c r="A105" s="1"/>
      <c r="AE105" s="1">
        <v>44504</v>
      </c>
      <c r="AF105">
        <v>3.19</v>
      </c>
    </row>
    <row r="106" spans="1:32" x14ac:dyDescent="0.25">
      <c r="A106" s="1"/>
      <c r="AE106" s="1">
        <v>44505</v>
      </c>
      <c r="AF106">
        <v>3.12</v>
      </c>
    </row>
    <row r="107" spans="1:32" x14ac:dyDescent="0.25">
      <c r="A107" s="1"/>
      <c r="AE107" s="1">
        <v>44508</v>
      </c>
      <c r="AF107">
        <v>3.03</v>
      </c>
    </row>
    <row r="108" spans="1:32" x14ac:dyDescent="0.25">
      <c r="A108" s="1"/>
      <c r="AE108" s="1">
        <v>44509</v>
      </c>
      <c r="AF108">
        <v>3.08</v>
      </c>
    </row>
    <row r="109" spans="1:32" x14ac:dyDescent="0.25">
      <c r="A109" s="1"/>
      <c r="AE109" s="1">
        <v>44510</v>
      </c>
      <c r="AF109">
        <v>3.06</v>
      </c>
    </row>
    <row r="110" spans="1:32" x14ac:dyDescent="0.25">
      <c r="A110" s="1"/>
      <c r="AE110" s="1">
        <v>44511</v>
      </c>
      <c r="AF110">
        <v>3.06</v>
      </c>
    </row>
    <row r="111" spans="1:32" x14ac:dyDescent="0.25">
      <c r="A111" s="1"/>
      <c r="AE111" s="1">
        <v>44512</v>
      </c>
      <c r="AF111">
        <v>3.09</v>
      </c>
    </row>
    <row r="112" spans="1:32" x14ac:dyDescent="0.25">
      <c r="A112" s="1"/>
      <c r="AE112" s="1">
        <v>44515</v>
      </c>
      <c r="AF112">
        <v>3.1</v>
      </c>
    </row>
    <row r="113" spans="1:32" x14ac:dyDescent="0.25">
      <c r="A113" s="1"/>
      <c r="AE113" s="1">
        <v>44516</v>
      </c>
      <c r="AF113">
        <v>3.12</v>
      </c>
    </row>
    <row r="114" spans="1:32" x14ac:dyDescent="0.25">
      <c r="A114" s="1"/>
      <c r="AE114" s="1">
        <v>44517</v>
      </c>
      <c r="AF114">
        <v>3.17</v>
      </c>
    </row>
    <row r="115" spans="1:32" x14ac:dyDescent="0.25">
      <c r="A115" s="1"/>
      <c r="AE115" s="1">
        <v>44518</v>
      </c>
      <c r="AF115">
        <v>3.19</v>
      </c>
    </row>
    <row r="116" spans="1:32" x14ac:dyDescent="0.25">
      <c r="A116" s="1"/>
      <c r="AE116" s="1">
        <v>44519</v>
      </c>
      <c r="AF116">
        <v>3.24</v>
      </c>
    </row>
    <row r="117" spans="1:32" x14ac:dyDescent="0.25">
      <c r="A117" s="1"/>
      <c r="AE117" s="1">
        <v>44522</v>
      </c>
      <c r="AF117">
        <v>3.18</v>
      </c>
    </row>
    <row r="118" spans="1:32" x14ac:dyDescent="0.25">
      <c r="A118" s="1"/>
      <c r="AE118" s="1">
        <v>44523</v>
      </c>
      <c r="AF118">
        <v>3.3</v>
      </c>
    </row>
    <row r="119" spans="1:32" x14ac:dyDescent="0.25">
      <c r="A119" s="1"/>
      <c r="AE119" s="1">
        <v>44524</v>
      </c>
      <c r="AF119">
        <v>3.32</v>
      </c>
    </row>
    <row r="120" spans="1:32" x14ac:dyDescent="0.25">
      <c r="A120" s="1"/>
      <c r="AE120" s="1">
        <v>44525</v>
      </c>
      <c r="AF120">
        <v>3.32</v>
      </c>
    </row>
    <row r="121" spans="1:32" x14ac:dyDescent="0.25">
      <c r="A121" s="1"/>
      <c r="AE121" s="1">
        <v>44526</v>
      </c>
      <c r="AF121">
        <v>3.62</v>
      </c>
    </row>
    <row r="122" spans="1:32" x14ac:dyDescent="0.25">
      <c r="A122" s="1"/>
      <c r="AE122" s="1">
        <v>44529</v>
      </c>
      <c r="AF122">
        <v>3.53</v>
      </c>
    </row>
    <row r="123" spans="1:32" x14ac:dyDescent="0.25">
      <c r="A123" s="1"/>
      <c r="AE123" s="1">
        <v>44530</v>
      </c>
      <c r="AF123">
        <v>3.67</v>
      </c>
    </row>
    <row r="124" spans="1:32" x14ac:dyDescent="0.25">
      <c r="A124" s="1"/>
      <c r="AE124" s="1">
        <v>44531</v>
      </c>
      <c r="AF124">
        <v>3.58</v>
      </c>
    </row>
    <row r="125" spans="1:32" x14ac:dyDescent="0.25">
      <c r="A125" s="1"/>
      <c r="AE125" s="1">
        <v>44532</v>
      </c>
      <c r="AF125">
        <v>3.54</v>
      </c>
    </row>
    <row r="126" spans="1:32" x14ac:dyDescent="0.25">
      <c r="A126" s="1"/>
      <c r="AE126" s="1">
        <v>44533</v>
      </c>
      <c r="AF126">
        <v>3.56</v>
      </c>
    </row>
    <row r="127" spans="1:32" x14ac:dyDescent="0.25">
      <c r="A127" s="1"/>
      <c r="AE127" s="1">
        <v>44536</v>
      </c>
      <c r="AF127">
        <v>3.41</v>
      </c>
    </row>
    <row r="128" spans="1:32" x14ac:dyDescent="0.25">
      <c r="A128" s="1"/>
      <c r="AE128" s="1">
        <v>44537</v>
      </c>
      <c r="AF128">
        <v>3.16</v>
      </c>
    </row>
    <row r="129" spans="1:32" x14ac:dyDescent="0.25">
      <c r="A129" s="1"/>
      <c r="AE129" s="1">
        <v>44538</v>
      </c>
      <c r="AF129">
        <v>3.21</v>
      </c>
    </row>
    <row r="130" spans="1:32" x14ac:dyDescent="0.25">
      <c r="A130" s="1"/>
      <c r="AE130" s="1">
        <v>44539</v>
      </c>
      <c r="AF130">
        <v>3.25</v>
      </c>
    </row>
    <row r="131" spans="1:32" x14ac:dyDescent="0.25">
      <c r="A131" s="1"/>
      <c r="AE131" s="1">
        <v>44540</v>
      </c>
      <c r="AF131">
        <v>3.29</v>
      </c>
    </row>
    <row r="132" spans="1:32" x14ac:dyDescent="0.25">
      <c r="A132" s="1"/>
      <c r="AE132" s="1">
        <v>44543</v>
      </c>
      <c r="AF132">
        <v>3.33</v>
      </c>
    </row>
    <row r="133" spans="1:32" x14ac:dyDescent="0.25">
      <c r="A133" s="1"/>
      <c r="AE133" s="1">
        <v>44544</v>
      </c>
      <c r="AF133">
        <v>3.35</v>
      </c>
    </row>
    <row r="134" spans="1:32" x14ac:dyDescent="0.25">
      <c r="A134" s="1"/>
      <c r="AE134" s="1">
        <v>44545</v>
      </c>
      <c r="AF134">
        <v>3.33</v>
      </c>
    </row>
    <row r="135" spans="1:32" x14ac:dyDescent="0.25">
      <c r="A135" s="1"/>
      <c r="AE135" s="1">
        <v>44546</v>
      </c>
      <c r="AF135">
        <v>3.32</v>
      </c>
    </row>
    <row r="136" spans="1:32" x14ac:dyDescent="0.25">
      <c r="A136" s="1"/>
      <c r="AE136" s="1">
        <v>44547</v>
      </c>
      <c r="AF136">
        <v>3.36</v>
      </c>
    </row>
    <row r="137" spans="1:32" x14ac:dyDescent="0.25">
      <c r="A137" s="1"/>
      <c r="AE137" s="1">
        <v>44550</v>
      </c>
      <c r="AF137">
        <v>3.41</v>
      </c>
    </row>
    <row r="138" spans="1:32" x14ac:dyDescent="0.25">
      <c r="A138" s="1"/>
      <c r="AE138" s="1">
        <v>44551</v>
      </c>
      <c r="AF138">
        <v>3.25</v>
      </c>
    </row>
    <row r="139" spans="1:32" x14ac:dyDescent="0.25">
      <c r="A139" s="1"/>
      <c r="AE139" s="1">
        <v>44552</v>
      </c>
      <c r="AF139">
        <v>3.21</v>
      </c>
    </row>
    <row r="140" spans="1:32" x14ac:dyDescent="0.25">
      <c r="A140" s="1"/>
      <c r="AE140" s="1">
        <v>44553</v>
      </c>
      <c r="AF140">
        <v>3.12</v>
      </c>
    </row>
    <row r="141" spans="1:32" x14ac:dyDescent="0.25">
      <c r="A141" s="1"/>
      <c r="AE141" s="1">
        <v>44554</v>
      </c>
      <c r="AF141" t="e">
        <f>NA()</f>
        <v>#N/A</v>
      </c>
    </row>
    <row r="142" spans="1:32" x14ac:dyDescent="0.25">
      <c r="A142" s="1"/>
      <c r="AE142" s="1">
        <v>44557</v>
      </c>
      <c r="AF142">
        <v>3.02</v>
      </c>
    </row>
    <row r="143" spans="1:32" x14ac:dyDescent="0.25">
      <c r="A143" s="1"/>
      <c r="AE143" s="1">
        <v>44558</v>
      </c>
      <c r="AF143">
        <v>3.01</v>
      </c>
    </row>
    <row r="144" spans="1:32" x14ac:dyDescent="0.25">
      <c r="A144" s="1"/>
      <c r="AE144" s="1">
        <v>44559</v>
      </c>
      <c r="AF144">
        <v>3.03</v>
      </c>
    </row>
    <row r="145" spans="1:32" x14ac:dyDescent="0.25">
      <c r="A145" s="1"/>
      <c r="AE145" s="1">
        <v>44560</v>
      </c>
      <c r="AF145">
        <v>3.09</v>
      </c>
    </row>
    <row r="146" spans="1:32" x14ac:dyDescent="0.25">
      <c r="A146" s="1"/>
      <c r="AE146" s="1">
        <v>44561</v>
      </c>
      <c r="AF146">
        <v>3.1</v>
      </c>
    </row>
    <row r="147" spans="1:32" x14ac:dyDescent="0.25">
      <c r="A147" s="1"/>
      <c r="AE147" s="1">
        <v>44564</v>
      </c>
      <c r="AF147">
        <v>3.05</v>
      </c>
    </row>
    <row r="148" spans="1:32" x14ac:dyDescent="0.25">
      <c r="A148" s="1"/>
      <c r="AE148" s="1">
        <v>44565</v>
      </c>
      <c r="AF148">
        <v>3.09</v>
      </c>
    </row>
    <row r="149" spans="1:32" x14ac:dyDescent="0.25">
      <c r="A149" s="1"/>
      <c r="AE149" s="1">
        <v>44566</v>
      </c>
      <c r="AF149">
        <v>3.07</v>
      </c>
    </row>
    <row r="150" spans="1:32" x14ac:dyDescent="0.25">
      <c r="A150" s="1"/>
      <c r="AE150" s="1">
        <v>44567</v>
      </c>
      <c r="AF150">
        <v>3.15</v>
      </c>
    </row>
    <row r="151" spans="1:32" x14ac:dyDescent="0.25">
      <c r="A151" s="1"/>
      <c r="AE151" s="1">
        <v>44568</v>
      </c>
      <c r="AF151">
        <v>3.2</v>
      </c>
    </row>
    <row r="152" spans="1:32" x14ac:dyDescent="0.25">
      <c r="A152" s="1"/>
      <c r="AE152" s="1">
        <v>44571</v>
      </c>
      <c r="AF152">
        <v>3.24</v>
      </c>
    </row>
    <row r="153" spans="1:32" x14ac:dyDescent="0.25">
      <c r="A153" s="1"/>
      <c r="AE153" s="1">
        <v>44572</v>
      </c>
      <c r="AF153">
        <v>3.18</v>
      </c>
    </row>
    <row r="154" spans="1:32" x14ac:dyDescent="0.25">
      <c r="A154" s="1"/>
      <c r="AE154" s="1">
        <v>44573</v>
      </c>
      <c r="AF154">
        <v>3.06</v>
      </c>
    </row>
    <row r="155" spans="1:32" x14ac:dyDescent="0.25">
      <c r="A155" s="1"/>
      <c r="AE155" s="1">
        <v>44574</v>
      </c>
      <c r="AF155">
        <v>3.1</v>
      </c>
    </row>
    <row r="156" spans="1:32" x14ac:dyDescent="0.25">
      <c r="A156" s="1"/>
      <c r="AE156" s="1">
        <v>44575</v>
      </c>
      <c r="AF156">
        <v>3.09</v>
      </c>
    </row>
    <row r="157" spans="1:32" x14ac:dyDescent="0.25">
      <c r="A157" s="1"/>
      <c r="AE157" s="1">
        <v>44578</v>
      </c>
      <c r="AF157">
        <v>3.09</v>
      </c>
    </row>
    <row r="158" spans="1:32" x14ac:dyDescent="0.25">
      <c r="A158" s="1"/>
      <c r="AE158" s="1">
        <v>44579</v>
      </c>
      <c r="AF158">
        <v>3.12</v>
      </c>
    </row>
    <row r="159" spans="1:32" x14ac:dyDescent="0.25">
      <c r="A159" s="1"/>
      <c r="AE159" s="1">
        <v>44580</v>
      </c>
      <c r="AF159">
        <v>3.11</v>
      </c>
    </row>
    <row r="160" spans="1:32" x14ac:dyDescent="0.25">
      <c r="A160" s="1"/>
      <c r="AE160" s="1">
        <v>44581</v>
      </c>
      <c r="AF160">
        <v>3.1</v>
      </c>
    </row>
    <row r="161" spans="1:32" x14ac:dyDescent="0.25">
      <c r="A161" s="1"/>
      <c r="AE161" s="1">
        <v>44582</v>
      </c>
      <c r="AF161">
        <v>3.29</v>
      </c>
    </row>
    <row r="162" spans="1:32" x14ac:dyDescent="0.25">
      <c r="A162" s="1"/>
      <c r="AE162" s="1">
        <v>44585</v>
      </c>
      <c r="AF162">
        <v>3.44</v>
      </c>
    </row>
    <row r="163" spans="1:32" x14ac:dyDescent="0.25">
      <c r="A163" s="1"/>
      <c r="AE163" s="1">
        <v>44586</v>
      </c>
      <c r="AF163">
        <v>3.39</v>
      </c>
    </row>
    <row r="164" spans="1:32" x14ac:dyDescent="0.25">
      <c r="A164" s="1"/>
      <c r="AE164" s="1">
        <v>44587</v>
      </c>
      <c r="AF164">
        <v>3.25</v>
      </c>
    </row>
    <row r="165" spans="1:32" x14ac:dyDescent="0.25">
      <c r="A165" s="1"/>
      <c r="AE165" s="1">
        <v>44588</v>
      </c>
      <c r="AF165">
        <v>3.46</v>
      </c>
    </row>
    <row r="166" spans="1:32" x14ac:dyDescent="0.25">
      <c r="A166" s="1"/>
      <c r="AE166" s="1">
        <v>44589</v>
      </c>
      <c r="AF166">
        <v>3.61</v>
      </c>
    </row>
    <row r="167" spans="1:32" x14ac:dyDescent="0.25">
      <c r="A167" s="1"/>
      <c r="AE167" s="1">
        <v>44592</v>
      </c>
      <c r="AF167">
        <v>3.63</v>
      </c>
    </row>
    <row r="168" spans="1:32" x14ac:dyDescent="0.25">
      <c r="A168" s="1"/>
      <c r="AE168" s="1">
        <v>44593</v>
      </c>
      <c r="AF168">
        <v>3.51</v>
      </c>
    </row>
    <row r="169" spans="1:32" x14ac:dyDescent="0.25">
      <c r="A169" s="1"/>
      <c r="AE169" s="1">
        <v>44594</v>
      </c>
      <c r="AF169">
        <v>3.45</v>
      </c>
    </row>
    <row r="170" spans="1:32" x14ac:dyDescent="0.25">
      <c r="A170" s="1"/>
      <c r="AE170" s="1">
        <v>44595</v>
      </c>
      <c r="AF170">
        <v>3.51</v>
      </c>
    </row>
    <row r="171" spans="1:32" x14ac:dyDescent="0.25">
      <c r="A171" s="1"/>
      <c r="AE171" s="1">
        <v>44596</v>
      </c>
      <c r="AF171">
        <v>3.56</v>
      </c>
    </row>
    <row r="172" spans="1:32" x14ac:dyDescent="0.25">
      <c r="A172" s="1"/>
      <c r="AE172" s="1">
        <v>44599</v>
      </c>
      <c r="AF172">
        <v>3.6</v>
      </c>
    </row>
    <row r="173" spans="1:32" x14ac:dyDescent="0.25">
      <c r="A173" s="1"/>
      <c r="AE173" s="1">
        <v>44600</v>
      </c>
      <c r="AF173">
        <v>3.55</v>
      </c>
    </row>
    <row r="174" spans="1:32" x14ac:dyDescent="0.25">
      <c r="A174" s="1"/>
      <c r="AE174" s="1">
        <v>44601</v>
      </c>
      <c r="AF174">
        <v>3.46</v>
      </c>
    </row>
    <row r="175" spans="1:32" x14ac:dyDescent="0.25">
      <c r="A175" s="1"/>
      <c r="AE175" s="1">
        <v>44602</v>
      </c>
      <c r="AF175">
        <v>3.44</v>
      </c>
    </row>
    <row r="176" spans="1:32" x14ac:dyDescent="0.25">
      <c r="A176" s="1"/>
      <c r="AE176" s="1">
        <v>44603</v>
      </c>
      <c r="AF176">
        <v>3.66</v>
      </c>
    </row>
    <row r="177" spans="1:32" x14ac:dyDescent="0.25">
      <c r="A177" s="1"/>
      <c r="AE177" s="1">
        <v>44606</v>
      </c>
      <c r="AF177">
        <v>3.74</v>
      </c>
    </row>
    <row r="178" spans="1:32" x14ac:dyDescent="0.25">
      <c r="A178" s="1"/>
      <c r="AE178" s="1">
        <v>44607</v>
      </c>
      <c r="AF178">
        <v>3.67</v>
      </c>
    </row>
    <row r="179" spans="1:32" x14ac:dyDescent="0.25">
      <c r="A179" s="1"/>
      <c r="AE179" s="1">
        <v>44608</v>
      </c>
      <c r="AF179">
        <v>3.68</v>
      </c>
    </row>
    <row r="180" spans="1:32" x14ac:dyDescent="0.25">
      <c r="A180" s="1"/>
      <c r="AE180" s="1">
        <v>44609</v>
      </c>
      <c r="AF180">
        <v>3.74</v>
      </c>
    </row>
    <row r="181" spans="1:32" x14ac:dyDescent="0.25">
      <c r="A181" s="1"/>
      <c r="AE181" s="1">
        <v>44610</v>
      </c>
      <c r="AF181">
        <v>3.78</v>
      </c>
    </row>
    <row r="182" spans="1:32" x14ac:dyDescent="0.25">
      <c r="A182" s="1"/>
      <c r="AE182" s="1">
        <v>44613</v>
      </c>
      <c r="AF182">
        <v>3.78</v>
      </c>
    </row>
    <row r="183" spans="1:32" x14ac:dyDescent="0.25">
      <c r="A183" s="1"/>
      <c r="AE183" s="1">
        <v>44614</v>
      </c>
      <c r="AF183">
        <v>3.75</v>
      </c>
    </row>
    <row r="184" spans="1:32" x14ac:dyDescent="0.25">
      <c r="A184" s="1"/>
      <c r="AE184" s="1">
        <v>44615</v>
      </c>
      <c r="AF184">
        <v>3.72</v>
      </c>
    </row>
    <row r="185" spans="1:32" x14ac:dyDescent="0.25">
      <c r="A185" s="1"/>
      <c r="AE185" s="1">
        <v>44616</v>
      </c>
      <c r="AF185">
        <v>3.93</v>
      </c>
    </row>
    <row r="186" spans="1:32" x14ac:dyDescent="0.25">
      <c r="A186" s="1"/>
      <c r="AE186" s="1">
        <v>44617</v>
      </c>
      <c r="AF186">
        <v>3.62</v>
      </c>
    </row>
    <row r="187" spans="1:32" x14ac:dyDescent="0.25">
      <c r="A187" s="1"/>
      <c r="AE187" s="1">
        <v>44620</v>
      </c>
      <c r="AF187">
        <v>3.77</v>
      </c>
    </row>
    <row r="188" spans="1:32" x14ac:dyDescent="0.25">
      <c r="A188" s="1"/>
      <c r="AE188" s="1">
        <v>44621</v>
      </c>
      <c r="AF188">
        <v>3.89</v>
      </c>
    </row>
    <row r="189" spans="1:32" x14ac:dyDescent="0.25">
      <c r="A189" s="1"/>
      <c r="AE189" s="1">
        <v>44622</v>
      </c>
      <c r="AF189">
        <v>3.71</v>
      </c>
    </row>
    <row r="190" spans="1:32" x14ac:dyDescent="0.25">
      <c r="A190" s="1"/>
      <c r="AE190" s="1">
        <v>44623</v>
      </c>
      <c r="AF190">
        <v>3.71</v>
      </c>
    </row>
    <row r="191" spans="1:32" x14ac:dyDescent="0.25">
      <c r="A191" s="1"/>
      <c r="AE191" s="1">
        <v>44624</v>
      </c>
      <c r="AF191">
        <v>3.9</v>
      </c>
    </row>
    <row r="192" spans="1:32" x14ac:dyDescent="0.25">
      <c r="A192" s="1"/>
      <c r="AE192" s="1">
        <v>44627</v>
      </c>
      <c r="AF192">
        <v>4.01</v>
      </c>
    </row>
    <row r="193" spans="1:32" x14ac:dyDescent="0.25">
      <c r="A193" s="1"/>
      <c r="AE193" s="1">
        <v>44628</v>
      </c>
      <c r="AF193">
        <v>4.03</v>
      </c>
    </row>
    <row r="194" spans="1:32" x14ac:dyDescent="0.25">
      <c r="A194" s="1"/>
      <c r="AE194" s="1">
        <v>44629</v>
      </c>
      <c r="AF194">
        <v>3.94</v>
      </c>
    </row>
    <row r="195" spans="1:32" x14ac:dyDescent="0.25">
      <c r="A195" s="1"/>
      <c r="AE195" s="1">
        <v>44630</v>
      </c>
      <c r="AF195">
        <v>4</v>
      </c>
    </row>
    <row r="196" spans="1:32" x14ac:dyDescent="0.25">
      <c r="A196" s="1"/>
      <c r="AE196" s="1">
        <v>44631</v>
      </c>
      <c r="AF196">
        <v>4.05</v>
      </c>
    </row>
    <row r="197" spans="1:32" x14ac:dyDescent="0.25">
      <c r="A197" s="1"/>
      <c r="AE197" s="1">
        <v>44634</v>
      </c>
      <c r="AF197">
        <v>4.16</v>
      </c>
    </row>
    <row r="198" spans="1:32" x14ac:dyDescent="0.25">
      <c r="A198" s="1"/>
      <c r="AE198" s="1">
        <v>44635</v>
      </c>
      <c r="AF198">
        <v>4.21</v>
      </c>
    </row>
    <row r="199" spans="1:32" x14ac:dyDescent="0.25">
      <c r="A199" s="1"/>
      <c r="AE199" s="1">
        <v>44636</v>
      </c>
      <c r="AF199">
        <v>3.96</v>
      </c>
    </row>
    <row r="200" spans="1:32" x14ac:dyDescent="0.25">
      <c r="A200" s="1"/>
      <c r="AE200" s="1">
        <v>44637</v>
      </c>
      <c r="AF200">
        <v>3.81</v>
      </c>
    </row>
    <row r="201" spans="1:32" x14ac:dyDescent="0.25">
      <c r="A201" s="1"/>
      <c r="AE201" s="1">
        <v>44638</v>
      </c>
      <c r="AF201">
        <v>3.81</v>
      </c>
    </row>
    <row r="202" spans="1:32" x14ac:dyDescent="0.25">
      <c r="A202" s="1"/>
      <c r="AE202" s="1">
        <v>44641</v>
      </c>
      <c r="AF202">
        <v>3.67</v>
      </c>
    </row>
    <row r="203" spans="1:32" x14ac:dyDescent="0.25">
      <c r="A203" s="1"/>
      <c r="AE203" s="1">
        <v>44642</v>
      </c>
      <c r="AF203">
        <v>3.7</v>
      </c>
    </row>
    <row r="204" spans="1:32" x14ac:dyDescent="0.25">
      <c r="A204" s="1"/>
      <c r="AE204" s="1">
        <v>44643</v>
      </c>
      <c r="AF204">
        <v>3.72</v>
      </c>
    </row>
    <row r="205" spans="1:32" x14ac:dyDescent="0.25">
      <c r="A205" s="1"/>
      <c r="AE205" s="1">
        <v>44644</v>
      </c>
      <c r="AF205">
        <v>3.67</v>
      </c>
    </row>
    <row r="206" spans="1:32" x14ac:dyDescent="0.25">
      <c r="A206" s="1"/>
      <c r="AE206" s="1">
        <v>44645</v>
      </c>
      <c r="AF206">
        <v>3.51</v>
      </c>
    </row>
    <row r="207" spans="1:32" x14ac:dyDescent="0.25">
      <c r="A207" s="1"/>
      <c r="AE207" s="1">
        <v>44648</v>
      </c>
      <c r="AF207">
        <v>3.54</v>
      </c>
    </row>
    <row r="208" spans="1:32" x14ac:dyDescent="0.25">
      <c r="A208" s="1"/>
      <c r="AE208" s="1">
        <v>44649</v>
      </c>
      <c r="AF208">
        <v>3.38</v>
      </c>
    </row>
    <row r="209" spans="1:32" x14ac:dyDescent="0.25">
      <c r="A209" s="1"/>
      <c r="AE209" s="1">
        <v>44650</v>
      </c>
      <c r="AF209">
        <v>3.33</v>
      </c>
    </row>
    <row r="210" spans="1:32" x14ac:dyDescent="0.25">
      <c r="A210" s="1"/>
      <c r="AE210" s="1">
        <v>44651</v>
      </c>
      <c r="AF210">
        <v>3.43</v>
      </c>
    </row>
    <row r="211" spans="1:32" x14ac:dyDescent="0.25">
      <c r="A211" s="1"/>
      <c r="AE211" s="1">
        <v>44652</v>
      </c>
      <c r="AF211">
        <v>3.4</v>
      </c>
    </row>
    <row r="212" spans="1:32" x14ac:dyDescent="0.25">
      <c r="A212" s="1"/>
      <c r="AE212" s="1">
        <v>44655</v>
      </c>
      <c r="AF212">
        <v>3.33</v>
      </c>
    </row>
    <row r="213" spans="1:32" x14ac:dyDescent="0.25">
      <c r="A213" s="1"/>
      <c r="AE213" s="1">
        <v>44656</v>
      </c>
      <c r="AF213">
        <v>3.27</v>
      </c>
    </row>
    <row r="214" spans="1:32" x14ac:dyDescent="0.25">
      <c r="A214" s="1"/>
      <c r="AE214" s="1">
        <v>44657</v>
      </c>
      <c r="AF214">
        <v>3.48</v>
      </c>
    </row>
    <row r="215" spans="1:32" x14ac:dyDescent="0.25">
      <c r="A215" s="1"/>
      <c r="AE215" s="1">
        <v>44658</v>
      </c>
      <c r="AF215">
        <v>3.54</v>
      </c>
    </row>
    <row r="216" spans="1:32" x14ac:dyDescent="0.25">
      <c r="A216" s="1"/>
      <c r="AE216" s="1">
        <v>44659</v>
      </c>
      <c r="AF216">
        <v>3.57</v>
      </c>
    </row>
    <row r="217" spans="1:32" x14ac:dyDescent="0.25">
      <c r="A217" s="1"/>
      <c r="AE217" s="1">
        <v>44662</v>
      </c>
      <c r="AF217">
        <v>3.73</v>
      </c>
    </row>
    <row r="218" spans="1:32" x14ac:dyDescent="0.25">
      <c r="A218" s="1"/>
      <c r="AE218" s="1">
        <v>44663</v>
      </c>
      <c r="AF218">
        <v>3.75</v>
      </c>
    </row>
    <row r="219" spans="1:32" x14ac:dyDescent="0.25">
      <c r="A219" s="1"/>
      <c r="AE219" s="1">
        <v>44664</v>
      </c>
      <c r="AF219">
        <v>3.77</v>
      </c>
    </row>
    <row r="220" spans="1:32" x14ac:dyDescent="0.25">
      <c r="A220" s="1"/>
      <c r="AE220" s="1">
        <v>44665</v>
      </c>
      <c r="AF220">
        <v>3.68</v>
      </c>
    </row>
    <row r="221" spans="1:32" x14ac:dyDescent="0.25">
      <c r="A221" s="1"/>
      <c r="AE221" s="1">
        <v>44666</v>
      </c>
      <c r="AF221" t="e">
        <f>NA()</f>
        <v>#N/A</v>
      </c>
    </row>
    <row r="222" spans="1:32" x14ac:dyDescent="0.25">
      <c r="A222" s="1"/>
      <c r="AE222" s="1">
        <v>44669</v>
      </c>
      <c r="AF222">
        <v>3.64</v>
      </c>
    </row>
    <row r="223" spans="1:32" x14ac:dyDescent="0.25">
      <c r="A223" s="1"/>
      <c r="AE223" s="1">
        <v>44670</v>
      </c>
      <c r="AF223">
        <v>3.58</v>
      </c>
    </row>
    <row r="224" spans="1:32" x14ac:dyDescent="0.25">
      <c r="A224" s="1"/>
      <c r="AE224" s="1">
        <v>44671</v>
      </c>
      <c r="AF224">
        <v>3.56</v>
      </c>
    </row>
    <row r="225" spans="1:32" x14ac:dyDescent="0.25">
      <c r="A225" s="1"/>
      <c r="AE225" s="1">
        <v>44672</v>
      </c>
      <c r="AF225">
        <v>3.5</v>
      </c>
    </row>
    <row r="226" spans="1:32" x14ac:dyDescent="0.25">
      <c r="A226" s="1"/>
      <c r="AE226" s="1">
        <v>44673</v>
      </c>
      <c r="AF226">
        <v>3.65</v>
      </c>
    </row>
    <row r="227" spans="1:32" x14ac:dyDescent="0.25">
      <c r="A227" s="1"/>
      <c r="AE227" s="1">
        <v>44676</v>
      </c>
      <c r="AF227">
        <v>3.8</v>
      </c>
    </row>
    <row r="228" spans="1:32" x14ac:dyDescent="0.25">
      <c r="A228" s="1"/>
      <c r="AE228" s="1">
        <v>44677</v>
      </c>
      <c r="AF228">
        <v>3.83</v>
      </c>
    </row>
    <row r="229" spans="1:32" x14ac:dyDescent="0.25">
      <c r="A229" s="1"/>
      <c r="AE229" s="1">
        <v>44678</v>
      </c>
      <c r="AF229">
        <v>3.89</v>
      </c>
    </row>
    <row r="230" spans="1:32" x14ac:dyDescent="0.25">
      <c r="A230" s="1"/>
      <c r="AE230" s="1">
        <v>44679</v>
      </c>
      <c r="AF230">
        <v>3.83</v>
      </c>
    </row>
    <row r="231" spans="1:32" x14ac:dyDescent="0.25">
      <c r="A231" s="1"/>
      <c r="AE231" s="1">
        <v>44680</v>
      </c>
      <c r="AF231">
        <v>3.93</v>
      </c>
    </row>
    <row r="232" spans="1:32" x14ac:dyDescent="0.25">
      <c r="A232" s="1"/>
      <c r="AE232" s="1">
        <v>44681</v>
      </c>
      <c r="AF232">
        <v>3.97</v>
      </c>
    </row>
    <row r="233" spans="1:32" x14ac:dyDescent="0.25">
      <c r="A233" s="1"/>
      <c r="AE233" s="1">
        <v>44683</v>
      </c>
      <c r="AF233">
        <v>4.05</v>
      </c>
    </row>
    <row r="234" spans="1:32" x14ac:dyDescent="0.25">
      <c r="A234" s="1"/>
      <c r="AE234" s="1">
        <v>44684</v>
      </c>
      <c r="AF234">
        <v>3.97</v>
      </c>
    </row>
    <row r="235" spans="1:32" x14ac:dyDescent="0.25">
      <c r="A235" s="1"/>
      <c r="AE235" s="1">
        <v>44685</v>
      </c>
      <c r="AF235">
        <v>4.0999999999999996</v>
      </c>
    </row>
    <row r="236" spans="1:32" x14ac:dyDescent="0.25">
      <c r="A236" s="1"/>
      <c r="AE236" s="1">
        <v>44686</v>
      </c>
      <c r="AF236">
        <v>4.03</v>
      </c>
    </row>
    <row r="237" spans="1:32" x14ac:dyDescent="0.25">
      <c r="A237" s="1"/>
      <c r="AE237" s="1">
        <v>44687</v>
      </c>
      <c r="AF237">
        <v>4.18</v>
      </c>
    </row>
    <row r="238" spans="1:32" x14ac:dyDescent="0.25">
      <c r="A238" s="1"/>
      <c r="AE238" s="1">
        <v>44690</v>
      </c>
      <c r="AF238">
        <v>4.47</v>
      </c>
    </row>
    <row r="239" spans="1:32" x14ac:dyDescent="0.25">
      <c r="A239" s="1"/>
      <c r="AE239" s="1">
        <v>44691</v>
      </c>
      <c r="AF239">
        <v>4.5199999999999996</v>
      </c>
    </row>
    <row r="240" spans="1:32" x14ac:dyDescent="0.25">
      <c r="A240" s="1"/>
      <c r="AE240" s="1">
        <v>44692</v>
      </c>
      <c r="AF240">
        <v>4.55</v>
      </c>
    </row>
    <row r="241" spans="1:32" x14ac:dyDescent="0.25">
      <c r="A241" s="1"/>
      <c r="AE241" s="1">
        <v>44693</v>
      </c>
      <c r="AF241">
        <v>4.7699999999999996</v>
      </c>
    </row>
    <row r="242" spans="1:32" x14ac:dyDescent="0.25">
      <c r="A242" s="1"/>
      <c r="AE242" s="1">
        <v>44694</v>
      </c>
      <c r="AF242">
        <v>4.63</v>
      </c>
    </row>
    <row r="243" spans="1:32" x14ac:dyDescent="0.25">
      <c r="A243" s="1"/>
      <c r="AE243" s="1">
        <v>44697</v>
      </c>
      <c r="AF243">
        <v>4.71</v>
      </c>
    </row>
    <row r="244" spans="1:32" x14ac:dyDescent="0.25">
      <c r="A244" s="1"/>
      <c r="AE244" s="1">
        <v>44698</v>
      </c>
      <c r="AF244">
        <v>4.5999999999999996</v>
      </c>
    </row>
    <row r="245" spans="1:32" x14ac:dyDescent="0.25">
      <c r="A245" s="1"/>
      <c r="AE245" s="1">
        <v>44699</v>
      </c>
      <c r="AF245">
        <v>4.84</v>
      </c>
    </row>
    <row r="246" spans="1:32" x14ac:dyDescent="0.25">
      <c r="A246" s="1"/>
      <c r="AE246" s="1">
        <v>44700</v>
      </c>
      <c r="AF246">
        <v>4.92</v>
      </c>
    </row>
    <row r="247" spans="1:32" x14ac:dyDescent="0.25">
      <c r="A247" s="1"/>
      <c r="AE247" s="1">
        <v>44701</v>
      </c>
      <c r="AF247">
        <v>4.91</v>
      </c>
    </row>
    <row r="248" spans="1:32" x14ac:dyDescent="0.25">
      <c r="A248" s="1"/>
      <c r="AE248" s="1">
        <v>44704</v>
      </c>
      <c r="AF248">
        <v>4.82</v>
      </c>
    </row>
    <row r="249" spans="1:32" x14ac:dyDescent="0.25">
      <c r="A249" s="1"/>
      <c r="AE249" s="1">
        <v>44705</v>
      </c>
      <c r="AF249">
        <v>4.9400000000000004</v>
      </c>
    </row>
    <row r="250" spans="1:32" x14ac:dyDescent="0.25">
      <c r="A250" s="1"/>
      <c r="AE250" s="1">
        <v>44706</v>
      </c>
      <c r="AF250">
        <v>4.74</v>
      </c>
    </row>
    <row r="251" spans="1:32" x14ac:dyDescent="0.25">
      <c r="A251" s="1"/>
      <c r="AE251" s="1">
        <v>44707</v>
      </c>
      <c r="AF251">
        <v>4.38</v>
      </c>
    </row>
    <row r="252" spans="1:32" x14ac:dyDescent="0.25">
      <c r="A252" s="1"/>
      <c r="AE252" s="1">
        <v>44708</v>
      </c>
      <c r="AF252">
        <v>4.1900000000000004</v>
      </c>
    </row>
    <row r="253" spans="1:32" x14ac:dyDescent="0.25">
      <c r="A253" s="1"/>
      <c r="AE253" s="1">
        <v>44711</v>
      </c>
      <c r="AF253">
        <v>4.1900000000000004</v>
      </c>
    </row>
    <row r="254" spans="1:32" x14ac:dyDescent="0.25">
      <c r="A254" s="1"/>
      <c r="AE254" s="1">
        <v>44712</v>
      </c>
      <c r="AF254">
        <v>4.22</v>
      </c>
    </row>
    <row r="255" spans="1:32" x14ac:dyDescent="0.25">
      <c r="A255" s="1"/>
      <c r="AE255" s="1">
        <v>44713</v>
      </c>
      <c r="AF255">
        <v>4.13</v>
      </c>
    </row>
    <row r="256" spans="1:32" x14ac:dyDescent="0.25">
      <c r="A256" s="1"/>
      <c r="AE256" s="1">
        <v>44714</v>
      </c>
      <c r="AF256">
        <v>4.1500000000000004</v>
      </c>
    </row>
    <row r="257" spans="1:32" x14ac:dyDescent="0.25">
      <c r="A257" s="1"/>
      <c r="AE257" s="1">
        <v>44715</v>
      </c>
      <c r="AF257">
        <v>4.21</v>
      </c>
    </row>
    <row r="258" spans="1:32" x14ac:dyDescent="0.25">
      <c r="A258" s="1"/>
      <c r="AE258" s="1">
        <v>44718</v>
      </c>
      <c r="AF258">
        <v>4.1900000000000004</v>
      </c>
    </row>
    <row r="259" spans="1:32" x14ac:dyDescent="0.25">
      <c r="A259" s="1"/>
      <c r="AE259" s="1">
        <v>44719</v>
      </c>
      <c r="AF259">
        <v>4.34</v>
      </c>
    </row>
    <row r="260" spans="1:32" x14ac:dyDescent="0.25">
      <c r="A260" s="1"/>
      <c r="AE260" s="1">
        <v>44720</v>
      </c>
      <c r="AF260">
        <v>4.34</v>
      </c>
    </row>
    <row r="261" spans="1:32" x14ac:dyDescent="0.25">
      <c r="A261" s="1"/>
      <c r="AE261" s="1">
        <v>44721</v>
      </c>
      <c r="AF261">
        <v>4.42</v>
      </c>
    </row>
    <row r="262" spans="1:32" x14ac:dyDescent="0.25">
      <c r="A262" s="1"/>
      <c r="AE262" s="1">
        <v>44722</v>
      </c>
      <c r="AF262">
        <v>4.51</v>
      </c>
    </row>
    <row r="263" spans="1:32" x14ac:dyDescent="0.25">
      <c r="A263" s="1"/>
      <c r="AE263" s="1">
        <v>44725</v>
      </c>
      <c r="AF263">
        <v>4.87</v>
      </c>
    </row>
    <row r="264" spans="1:32" x14ac:dyDescent="0.25">
      <c r="A264" s="1"/>
      <c r="AE264" s="1">
        <v>44726</v>
      </c>
      <c r="AF264">
        <v>4.9000000000000004</v>
      </c>
    </row>
    <row r="265" spans="1:32" x14ac:dyDescent="0.25">
      <c r="A265" s="1"/>
      <c r="AE265" s="1">
        <v>44727</v>
      </c>
      <c r="AF265">
        <v>4.82</v>
      </c>
    </row>
    <row r="266" spans="1:32" x14ac:dyDescent="0.25">
      <c r="A266" s="1"/>
      <c r="AE266" s="1">
        <v>44728</v>
      </c>
      <c r="AF266">
        <v>5.17</v>
      </c>
    </row>
    <row r="267" spans="1:32" x14ac:dyDescent="0.25">
      <c r="A267" s="1"/>
      <c r="AE267" s="1">
        <v>44729</v>
      </c>
      <c r="AF267">
        <v>5.15</v>
      </c>
    </row>
    <row r="268" spans="1:32" x14ac:dyDescent="0.25">
      <c r="A268" s="1"/>
      <c r="AE268" s="1">
        <v>44732</v>
      </c>
      <c r="AF268">
        <v>5.15</v>
      </c>
    </row>
    <row r="269" spans="1:32" x14ac:dyDescent="0.25">
      <c r="A269" s="1"/>
      <c r="AE269" s="1">
        <v>44733</v>
      </c>
      <c r="AF269">
        <v>5.05</v>
      </c>
    </row>
    <row r="270" spans="1:32" x14ac:dyDescent="0.25">
      <c r="A270" s="1"/>
      <c r="AE270" s="1">
        <v>44734</v>
      </c>
      <c r="AF270">
        <v>5.32</v>
      </c>
    </row>
    <row r="271" spans="1:32" x14ac:dyDescent="0.25">
      <c r="A271" s="1"/>
      <c r="AE271" s="1">
        <v>44735</v>
      </c>
      <c r="AF271">
        <v>5.38</v>
      </c>
    </row>
    <row r="272" spans="1:32" x14ac:dyDescent="0.25">
      <c r="A272" s="1"/>
      <c r="AE272" s="1">
        <v>44736</v>
      </c>
      <c r="AF272">
        <v>5.18</v>
      </c>
    </row>
    <row r="273" spans="1:32" x14ac:dyDescent="0.25">
      <c r="A273" s="1"/>
      <c r="AE273" s="1">
        <v>44739</v>
      </c>
      <c r="AF273">
        <v>5.1100000000000003</v>
      </c>
    </row>
    <row r="274" spans="1:32" x14ac:dyDescent="0.25">
      <c r="A274" s="1"/>
      <c r="AE274" s="1">
        <v>44740</v>
      </c>
      <c r="AF274">
        <v>5.26</v>
      </c>
    </row>
    <row r="275" spans="1:32" x14ac:dyDescent="0.25">
      <c r="A275" s="1"/>
      <c r="AE275" s="1">
        <v>44741</v>
      </c>
      <c r="AF275">
        <v>5.62</v>
      </c>
    </row>
    <row r="276" spans="1:32" x14ac:dyDescent="0.25">
      <c r="A276" s="1"/>
      <c r="AE276" s="1">
        <v>44742</v>
      </c>
      <c r="AF276">
        <v>5.87</v>
      </c>
    </row>
    <row r="277" spans="1:32" x14ac:dyDescent="0.25">
      <c r="A277" s="1"/>
      <c r="AE277" s="1">
        <v>44743</v>
      </c>
      <c r="AF277">
        <v>5.92</v>
      </c>
    </row>
    <row r="278" spans="1:32" x14ac:dyDescent="0.25">
      <c r="A278" s="1"/>
      <c r="AE278" s="1">
        <v>44746</v>
      </c>
      <c r="AF278">
        <v>5.93</v>
      </c>
    </row>
    <row r="279" spans="1:32" x14ac:dyDescent="0.25">
      <c r="A279" s="1"/>
      <c r="AE279" s="1">
        <v>44747</v>
      </c>
      <c r="AF279">
        <v>5.99</v>
      </c>
    </row>
    <row r="280" spans="1:32" x14ac:dyDescent="0.25">
      <c r="A280" s="1"/>
      <c r="AE280" s="1">
        <v>44748</v>
      </c>
      <c r="AF280">
        <v>5.8</v>
      </c>
    </row>
    <row r="281" spans="1:32" x14ac:dyDescent="0.25">
      <c r="A281" s="1"/>
      <c r="AE281" s="1">
        <v>44749</v>
      </c>
      <c r="AF281">
        <v>5.5</v>
      </c>
    </row>
    <row r="282" spans="1:32" x14ac:dyDescent="0.25">
      <c r="A282" s="1"/>
      <c r="AE282" s="1">
        <v>44750</v>
      </c>
      <c r="AF282">
        <v>5.36</v>
      </c>
    </row>
    <row r="283" spans="1:32" x14ac:dyDescent="0.25">
      <c r="A283" s="1"/>
      <c r="AE283" s="1">
        <v>44753</v>
      </c>
      <c r="AF283">
        <v>5.44</v>
      </c>
    </row>
    <row r="284" spans="1:32" x14ac:dyDescent="0.25">
      <c r="A284" s="1"/>
      <c r="AE284" s="1">
        <v>44754</v>
      </c>
      <c r="AF284">
        <v>5.43</v>
      </c>
    </row>
    <row r="285" spans="1:32" x14ac:dyDescent="0.25">
      <c r="A285" s="1"/>
      <c r="AE285" s="1">
        <v>44755</v>
      </c>
      <c r="AF285">
        <v>5.47</v>
      </c>
    </row>
    <row r="286" spans="1:32" x14ac:dyDescent="0.25">
      <c r="A286" s="1"/>
      <c r="AE286" s="1">
        <v>44756</v>
      </c>
      <c r="AF286">
        <v>5.53</v>
      </c>
    </row>
    <row r="287" spans="1:32" x14ac:dyDescent="0.25">
      <c r="A287" s="1"/>
      <c r="AE287" s="1">
        <v>44757</v>
      </c>
      <c r="AF287">
        <v>5.39</v>
      </c>
    </row>
    <row r="288" spans="1:32" x14ac:dyDescent="0.25">
      <c r="A288" s="1"/>
      <c r="AE288" s="1">
        <v>44760</v>
      </c>
      <c r="AF288">
        <v>5.25</v>
      </c>
    </row>
    <row r="289" spans="1:32" x14ac:dyDescent="0.25">
      <c r="A289" s="1"/>
      <c r="AE289" s="1">
        <v>44761</v>
      </c>
      <c r="AF289">
        <v>5.0999999999999996</v>
      </c>
    </row>
    <row r="290" spans="1:32" x14ac:dyDescent="0.25">
      <c r="A290" s="1"/>
      <c r="AE290" s="1">
        <v>44762</v>
      </c>
      <c r="AF290">
        <v>4.9000000000000004</v>
      </c>
    </row>
    <row r="291" spans="1:32" x14ac:dyDescent="0.25">
      <c r="A291" s="1"/>
      <c r="AE291" s="1">
        <v>44763</v>
      </c>
      <c r="AF291">
        <v>4.99</v>
      </c>
    </row>
    <row r="292" spans="1:32" x14ac:dyDescent="0.25">
      <c r="A292" s="1"/>
      <c r="AE292" s="1">
        <v>44764</v>
      </c>
      <c r="AF292">
        <v>4.96</v>
      </c>
    </row>
    <row r="293" spans="1:32" x14ac:dyDescent="0.25">
      <c r="A293" s="1"/>
      <c r="AE293" s="1">
        <v>44767</v>
      </c>
      <c r="AF293">
        <v>4.95</v>
      </c>
    </row>
    <row r="294" spans="1:32" x14ac:dyDescent="0.25">
      <c r="A294" s="1"/>
      <c r="AE294" s="1">
        <v>44768</v>
      </c>
      <c r="AF294">
        <v>5.0599999999999996</v>
      </c>
    </row>
    <row r="295" spans="1:32" x14ac:dyDescent="0.25">
      <c r="A295" s="1"/>
      <c r="AE295" s="1">
        <v>44769</v>
      </c>
      <c r="AF295">
        <v>5.07</v>
      </c>
    </row>
    <row r="296" spans="1:32" x14ac:dyDescent="0.25">
      <c r="A296" s="1"/>
      <c r="AE296" s="1">
        <v>44770</v>
      </c>
      <c r="AF296">
        <v>4.9800000000000004</v>
      </c>
    </row>
    <row r="297" spans="1:32" x14ac:dyDescent="0.25">
      <c r="A297" s="1"/>
      <c r="AE297" s="1">
        <v>44771</v>
      </c>
      <c r="AF297">
        <v>4.7699999999999996</v>
      </c>
    </row>
    <row r="298" spans="1:32" x14ac:dyDescent="0.25">
      <c r="A298" s="1"/>
      <c r="AE298" s="1">
        <v>44773</v>
      </c>
      <c r="AF298">
        <v>4.83</v>
      </c>
    </row>
    <row r="299" spans="1:32" x14ac:dyDescent="0.25">
      <c r="A299" s="1"/>
      <c r="AE299" s="1">
        <v>44774</v>
      </c>
      <c r="AF299">
        <v>4.8</v>
      </c>
    </row>
    <row r="300" spans="1:32" x14ac:dyDescent="0.25">
      <c r="A300" s="1"/>
      <c r="AE300" s="1">
        <v>44775</v>
      </c>
      <c r="AF300">
        <v>4.6100000000000003</v>
      </c>
    </row>
    <row r="301" spans="1:32" x14ac:dyDescent="0.25">
      <c r="A301" s="1"/>
      <c r="AE301" s="1">
        <v>44776</v>
      </c>
      <c r="AF301">
        <v>4.54</v>
      </c>
    </row>
    <row r="302" spans="1:32" x14ac:dyDescent="0.25">
      <c r="A302" s="1"/>
      <c r="AE302" s="1">
        <v>44777</v>
      </c>
      <c r="AF302">
        <v>4.55</v>
      </c>
    </row>
    <row r="303" spans="1:32" x14ac:dyDescent="0.25">
      <c r="A303" s="1"/>
      <c r="AE303" s="1">
        <v>44778</v>
      </c>
      <c r="AF303">
        <v>4.4400000000000004</v>
      </c>
    </row>
    <row r="304" spans="1:32" x14ac:dyDescent="0.25">
      <c r="A304" s="1"/>
      <c r="AE304" s="1">
        <v>44781</v>
      </c>
      <c r="AF304">
        <v>4.41</v>
      </c>
    </row>
    <row r="305" spans="1:32" x14ac:dyDescent="0.25">
      <c r="A305" s="1"/>
      <c r="AE305" s="1">
        <v>44782</v>
      </c>
      <c r="AF305">
        <v>4.46</v>
      </c>
    </row>
    <row r="306" spans="1:32" x14ac:dyDescent="0.25">
      <c r="A306" s="1"/>
      <c r="AE306" s="1">
        <v>44783</v>
      </c>
      <c r="AF306">
        <v>4.33</v>
      </c>
    </row>
    <row r="307" spans="1:32" x14ac:dyDescent="0.25">
      <c r="A307" s="1"/>
      <c r="AE307" s="1">
        <v>44784</v>
      </c>
      <c r="AF307">
        <v>4.21</v>
      </c>
    </row>
    <row r="308" spans="1:32" x14ac:dyDescent="0.25">
      <c r="A308" s="1"/>
      <c r="AE308" s="1">
        <v>44785</v>
      </c>
      <c r="AF308">
        <v>4.25</v>
      </c>
    </row>
    <row r="309" spans="1:32" x14ac:dyDescent="0.25">
      <c r="A309" s="1"/>
      <c r="AE309" s="1">
        <v>44788</v>
      </c>
      <c r="AF309">
        <v>4.24</v>
      </c>
    </row>
    <row r="310" spans="1:32" x14ac:dyDescent="0.25">
      <c r="A310" s="1"/>
      <c r="AE310" s="1">
        <v>44789</v>
      </c>
      <c r="AF310">
        <v>4.25</v>
      </c>
    </row>
    <row r="311" spans="1:32" x14ac:dyDescent="0.25">
      <c r="A311" s="1"/>
      <c r="AE311" s="1">
        <v>44790</v>
      </c>
      <c r="AF311">
        <v>4.33</v>
      </c>
    </row>
    <row r="312" spans="1:32" x14ac:dyDescent="0.25">
      <c r="AE312" s="1">
        <v>44791</v>
      </c>
      <c r="AF312">
        <v>4.37</v>
      </c>
    </row>
    <row r="313" spans="1:32" x14ac:dyDescent="0.25">
      <c r="AE313" s="1">
        <v>44792</v>
      </c>
      <c r="AF313">
        <v>4.45</v>
      </c>
    </row>
    <row r="314" spans="1:32" x14ac:dyDescent="0.25">
      <c r="AE314" s="1">
        <v>44795</v>
      </c>
      <c r="AF314">
        <v>4.62</v>
      </c>
    </row>
    <row r="315" spans="1:32" x14ac:dyDescent="0.25">
      <c r="AE315" s="1">
        <v>44796</v>
      </c>
      <c r="AF315">
        <v>4.68</v>
      </c>
    </row>
    <row r="316" spans="1:32" x14ac:dyDescent="0.25">
      <c r="AE316" s="1">
        <v>44797</v>
      </c>
      <c r="AF316">
        <v>4.6100000000000003</v>
      </c>
    </row>
    <row r="317" spans="1:32" x14ac:dyDescent="0.25">
      <c r="AE317" s="1">
        <v>44798</v>
      </c>
      <c r="AF317">
        <v>4.5999999999999996</v>
      </c>
    </row>
    <row r="318" spans="1:32" x14ac:dyDescent="0.25">
      <c r="AE318" s="1">
        <v>44799</v>
      </c>
      <c r="AF318">
        <v>4.6500000000000004</v>
      </c>
    </row>
    <row r="319" spans="1:32" x14ac:dyDescent="0.25">
      <c r="AE319" s="1">
        <v>44802</v>
      </c>
      <c r="AF319">
        <v>4.78</v>
      </c>
    </row>
    <row r="320" spans="1:32" x14ac:dyDescent="0.25">
      <c r="AE320" s="1">
        <v>44803</v>
      </c>
      <c r="AF320">
        <v>4.9000000000000004</v>
      </c>
    </row>
    <row r="321" spans="31:32" x14ac:dyDescent="0.25">
      <c r="AE321" s="1">
        <v>44804</v>
      </c>
      <c r="AF321">
        <v>5.03</v>
      </c>
    </row>
    <row r="322" spans="31:32" x14ac:dyDescent="0.25">
      <c r="AE322" s="1">
        <v>44805</v>
      </c>
      <c r="AF322">
        <v>5.08</v>
      </c>
    </row>
    <row r="323" spans="31:32" x14ac:dyDescent="0.25">
      <c r="AE323" s="1">
        <v>44806</v>
      </c>
      <c r="AF323">
        <v>5.0599999999999996</v>
      </c>
    </row>
    <row r="324" spans="31:32" x14ac:dyDescent="0.25">
      <c r="AE324" s="1">
        <v>44809</v>
      </c>
      <c r="AF324">
        <v>5.07</v>
      </c>
    </row>
    <row r="325" spans="31:32" x14ac:dyDescent="0.25">
      <c r="AE325" s="1">
        <v>44810</v>
      </c>
      <c r="AF325">
        <v>4.9800000000000004</v>
      </c>
    </row>
    <row r="326" spans="31:32" x14ac:dyDescent="0.25">
      <c r="AE326" s="1">
        <v>44811</v>
      </c>
      <c r="AF326">
        <v>4.97</v>
      </c>
    </row>
    <row r="327" spans="31:32" x14ac:dyDescent="0.25">
      <c r="AE327" s="1">
        <v>44812</v>
      </c>
      <c r="AF327">
        <v>4.8</v>
      </c>
    </row>
    <row r="328" spans="31:32" x14ac:dyDescent="0.25">
      <c r="AE328" s="1">
        <v>44813</v>
      </c>
      <c r="AF328">
        <v>4.57</v>
      </c>
    </row>
    <row r="329" spans="31:32" x14ac:dyDescent="0.25">
      <c r="AE329" s="1">
        <v>44816</v>
      </c>
      <c r="AF329">
        <v>4.5</v>
      </c>
    </row>
    <row r="330" spans="31:32" x14ac:dyDescent="0.25">
      <c r="AE330" s="1">
        <v>44817</v>
      </c>
      <c r="AF330">
        <v>4.68</v>
      </c>
    </row>
    <row r="331" spans="31:32" x14ac:dyDescent="0.25">
      <c r="AE331" s="1">
        <v>44818</v>
      </c>
      <c r="AF331">
        <v>4.74</v>
      </c>
    </row>
    <row r="332" spans="31:32" x14ac:dyDescent="0.25">
      <c r="AE332" s="1">
        <v>44819</v>
      </c>
      <c r="AF332">
        <v>4.7699999999999996</v>
      </c>
    </row>
    <row r="333" spans="31:32" x14ac:dyDescent="0.25">
      <c r="AE333" s="1">
        <v>44820</v>
      </c>
      <c r="AF333">
        <v>5</v>
      </c>
    </row>
    <row r="334" spans="31:32" x14ac:dyDescent="0.25">
      <c r="AE334" s="1">
        <v>44823</v>
      </c>
      <c r="AF334">
        <v>4.88</v>
      </c>
    </row>
    <row r="335" spans="31:32" x14ac:dyDescent="0.25">
      <c r="AE335" s="1">
        <v>44824</v>
      </c>
      <c r="AF335">
        <v>4.88</v>
      </c>
    </row>
    <row r="336" spans="31:32" x14ac:dyDescent="0.25">
      <c r="AE336" s="1">
        <v>44825</v>
      </c>
      <c r="AF336">
        <v>4.87</v>
      </c>
    </row>
    <row r="337" spans="31:32" x14ac:dyDescent="0.25">
      <c r="AE337" s="1">
        <v>44826</v>
      </c>
      <c r="AF337">
        <v>4.91</v>
      </c>
    </row>
    <row r="338" spans="31:32" x14ac:dyDescent="0.25">
      <c r="AE338" s="1">
        <v>44827</v>
      </c>
      <c r="AF338">
        <v>5.12</v>
      </c>
    </row>
    <row r="339" spans="31:32" x14ac:dyDescent="0.25">
      <c r="AE339" s="1">
        <v>44830</v>
      </c>
      <c r="AF339">
        <v>5.18</v>
      </c>
    </row>
    <row r="340" spans="31:32" x14ac:dyDescent="0.25">
      <c r="AE340" s="1">
        <v>44831</v>
      </c>
      <c r="AF340">
        <v>5.22</v>
      </c>
    </row>
    <row r="341" spans="31:32" x14ac:dyDescent="0.25">
      <c r="AE341" s="1">
        <v>44832</v>
      </c>
      <c r="AF341">
        <v>5.47</v>
      </c>
    </row>
    <row r="342" spans="31:32" x14ac:dyDescent="0.25">
      <c r="AE342" s="1">
        <v>44833</v>
      </c>
      <c r="AF342">
        <v>5.5</v>
      </c>
    </row>
    <row r="343" spans="31:32" x14ac:dyDescent="0.25">
      <c r="AE343" s="1">
        <v>44834</v>
      </c>
      <c r="AF343">
        <v>5.43</v>
      </c>
    </row>
    <row r="344" spans="31:32" x14ac:dyDescent="0.25">
      <c r="AE344" s="1">
        <v>44837</v>
      </c>
      <c r="AF344">
        <v>5.43</v>
      </c>
    </row>
    <row r="345" spans="31:32" x14ac:dyDescent="0.25">
      <c r="AE345" s="1">
        <v>44838</v>
      </c>
      <c r="AF345">
        <v>5.12</v>
      </c>
    </row>
    <row r="346" spans="31:32" x14ac:dyDescent="0.25">
      <c r="AE346" s="1">
        <v>44839</v>
      </c>
      <c r="AF346">
        <v>5.09</v>
      </c>
    </row>
    <row r="347" spans="31:32" x14ac:dyDescent="0.25">
      <c r="AE347" s="1">
        <v>44840</v>
      </c>
      <c r="AF347">
        <v>4.95</v>
      </c>
    </row>
    <row r="348" spans="31:32" x14ac:dyDescent="0.25">
      <c r="AE348" s="1">
        <v>44841</v>
      </c>
      <c r="AF348">
        <v>5.0199999999999996</v>
      </c>
    </row>
    <row r="349" spans="31:32" x14ac:dyDescent="0.25">
      <c r="AE349" s="1">
        <v>44844</v>
      </c>
      <c r="AF349">
        <v>5.03</v>
      </c>
    </row>
    <row r="350" spans="31:32" x14ac:dyDescent="0.25">
      <c r="AE350" s="1">
        <v>44845</v>
      </c>
      <c r="AF350">
        <v>5.25</v>
      </c>
    </row>
    <row r="351" spans="31:32" x14ac:dyDescent="0.25">
      <c r="AE351" s="1">
        <v>44846</v>
      </c>
      <c r="AF351">
        <v>5.31</v>
      </c>
    </row>
    <row r="352" spans="31:32" x14ac:dyDescent="0.25">
      <c r="AE352" s="1">
        <v>44847</v>
      </c>
      <c r="AF352">
        <v>5.25</v>
      </c>
    </row>
    <row r="353" spans="31:32" x14ac:dyDescent="0.25">
      <c r="AE353" s="1">
        <v>44848</v>
      </c>
      <c r="AF353">
        <v>5.15</v>
      </c>
    </row>
    <row r="354" spans="31:32" x14ac:dyDescent="0.25">
      <c r="AE354" s="1">
        <v>44851</v>
      </c>
      <c r="AF354">
        <v>5.04</v>
      </c>
    </row>
    <row r="355" spans="31:32" x14ac:dyDescent="0.25">
      <c r="AE355" s="1">
        <v>44852</v>
      </c>
      <c r="AF355">
        <v>4.95</v>
      </c>
    </row>
    <row r="356" spans="31:32" x14ac:dyDescent="0.25">
      <c r="AE356" s="1">
        <v>44853</v>
      </c>
      <c r="AF356">
        <v>4.97</v>
      </c>
    </row>
    <row r="357" spans="31:32" x14ac:dyDescent="0.25">
      <c r="AE357" s="1">
        <v>44854</v>
      </c>
      <c r="AF357">
        <v>4.8899999999999997</v>
      </c>
    </row>
    <row r="358" spans="31:32" x14ac:dyDescent="0.25">
      <c r="AE358" s="1">
        <v>44855</v>
      </c>
      <c r="AF358">
        <v>4.99</v>
      </c>
    </row>
    <row r="359" spans="31:32" x14ac:dyDescent="0.25">
      <c r="AE359" s="1">
        <v>44858</v>
      </c>
      <c r="AF359">
        <v>4.91</v>
      </c>
    </row>
    <row r="360" spans="31:32" x14ac:dyDescent="0.25">
      <c r="AE360" s="1">
        <v>44859</v>
      </c>
      <c r="AF360">
        <v>4.88</v>
      </c>
    </row>
    <row r="361" spans="31:32" x14ac:dyDescent="0.25">
      <c r="AE361" s="1">
        <v>44860</v>
      </c>
      <c r="AF361">
        <v>4.8</v>
      </c>
    </row>
    <row r="362" spans="31:32" x14ac:dyDescent="0.25">
      <c r="AE362" s="1">
        <v>44861</v>
      </c>
      <c r="AF362">
        <v>4.76</v>
      </c>
    </row>
    <row r="363" spans="31:32" x14ac:dyDescent="0.25">
      <c r="AE363" s="1">
        <v>44862</v>
      </c>
      <c r="AF363">
        <v>4.54</v>
      </c>
    </row>
    <row r="364" spans="31:32" x14ac:dyDescent="0.25">
      <c r="AE364" s="1">
        <v>44865</v>
      </c>
      <c r="AF364">
        <v>4.63</v>
      </c>
    </row>
    <row r="365" spans="31:32" x14ac:dyDescent="0.25">
      <c r="AE365" s="1">
        <v>44866</v>
      </c>
      <c r="AF365">
        <v>4.6100000000000003</v>
      </c>
    </row>
    <row r="366" spans="31:32" x14ac:dyDescent="0.25">
      <c r="AE366" s="1">
        <v>44867</v>
      </c>
      <c r="AF366">
        <v>4.62</v>
      </c>
    </row>
    <row r="367" spans="31:32" x14ac:dyDescent="0.25">
      <c r="AE367" s="1">
        <v>44868</v>
      </c>
      <c r="AF367">
        <v>4.8099999999999996</v>
      </c>
    </row>
    <row r="368" spans="31:32" x14ac:dyDescent="0.25">
      <c r="AE368" s="1">
        <v>44869</v>
      </c>
      <c r="AF368">
        <v>4.7699999999999996</v>
      </c>
    </row>
    <row r="369" spans="31:32" x14ac:dyDescent="0.25">
      <c r="AE369" s="1">
        <v>44872</v>
      </c>
      <c r="AF369">
        <v>4.71</v>
      </c>
    </row>
    <row r="370" spans="31:32" x14ac:dyDescent="0.25">
      <c r="AE370" s="1">
        <v>44873</v>
      </c>
      <c r="AF370">
        <v>4.79</v>
      </c>
    </row>
    <row r="371" spans="31:32" x14ac:dyDescent="0.25">
      <c r="AE371" s="1">
        <v>44874</v>
      </c>
      <c r="AF371">
        <v>4.99</v>
      </c>
    </row>
    <row r="372" spans="31:32" x14ac:dyDescent="0.25">
      <c r="AE372" s="1">
        <v>44875</v>
      </c>
      <c r="AF372">
        <v>4.8</v>
      </c>
    </row>
    <row r="373" spans="31:32" x14ac:dyDescent="0.25">
      <c r="AE373" s="1">
        <v>44876</v>
      </c>
      <c r="AF373">
        <v>4.8099999999999996</v>
      </c>
    </row>
    <row r="374" spans="31:32" x14ac:dyDescent="0.25">
      <c r="AE374" s="1">
        <v>44879</v>
      </c>
      <c r="AF374">
        <v>4.67</v>
      </c>
    </row>
    <row r="375" spans="31:32" x14ac:dyDescent="0.25">
      <c r="AE375" s="1">
        <v>44880</v>
      </c>
      <c r="AF375">
        <v>4.6399999999999997</v>
      </c>
    </row>
    <row r="376" spans="31:32" x14ac:dyDescent="0.25">
      <c r="AE376" s="1">
        <v>44881</v>
      </c>
      <c r="AF376">
        <v>4.71</v>
      </c>
    </row>
    <row r="377" spans="31:32" x14ac:dyDescent="0.25">
      <c r="AE377" s="1">
        <v>44882</v>
      </c>
      <c r="AF377">
        <v>4.75</v>
      </c>
    </row>
    <row r="378" spans="31:32" x14ac:dyDescent="0.25">
      <c r="AE378" s="1">
        <v>44883</v>
      </c>
      <c r="AF378">
        <v>4.6500000000000004</v>
      </c>
    </row>
    <row r="379" spans="31:32" x14ac:dyDescent="0.25">
      <c r="AE379" s="1">
        <v>44886</v>
      </c>
      <c r="AF379">
        <v>4.6399999999999997</v>
      </c>
    </row>
    <row r="380" spans="31:32" x14ac:dyDescent="0.25">
      <c r="AE380" s="1">
        <v>44887</v>
      </c>
      <c r="AF380">
        <v>4.57</v>
      </c>
    </row>
    <row r="381" spans="31:32" x14ac:dyDescent="0.25">
      <c r="AE381" s="1">
        <v>44888</v>
      </c>
      <c r="AF381">
        <v>4.51</v>
      </c>
    </row>
    <row r="382" spans="31:32" x14ac:dyDescent="0.25">
      <c r="AE382" s="1">
        <v>44889</v>
      </c>
      <c r="AF382">
        <v>4.51</v>
      </c>
    </row>
    <row r="383" spans="31:32" x14ac:dyDescent="0.25">
      <c r="AE383" s="1">
        <v>44890</v>
      </c>
      <c r="AF383">
        <v>4.5199999999999996</v>
      </c>
    </row>
    <row r="384" spans="31:32" x14ac:dyDescent="0.25">
      <c r="AE384" s="1">
        <v>44893</v>
      </c>
      <c r="AF384">
        <v>4.63</v>
      </c>
    </row>
    <row r="385" spans="31:32" x14ac:dyDescent="0.25">
      <c r="AE385" s="1">
        <v>44894</v>
      </c>
      <c r="AF385">
        <v>4.63</v>
      </c>
    </row>
    <row r="386" spans="31:32" x14ac:dyDescent="0.25">
      <c r="AE386" s="1">
        <v>44895</v>
      </c>
      <c r="AF386">
        <v>4.55</v>
      </c>
    </row>
    <row r="387" spans="31:32" x14ac:dyDescent="0.25">
      <c r="AE387" s="1">
        <v>44896</v>
      </c>
      <c r="AF387">
        <v>4.4800000000000004</v>
      </c>
    </row>
    <row r="388" spans="31:32" x14ac:dyDescent="0.25">
      <c r="AE388" s="1">
        <v>44897</v>
      </c>
      <c r="AF388">
        <v>4.5</v>
      </c>
    </row>
    <row r="389" spans="31:32" x14ac:dyDescent="0.25">
      <c r="AE389" s="1">
        <v>44900</v>
      </c>
      <c r="AF389">
        <v>4.43</v>
      </c>
    </row>
    <row r="390" spans="31:32" x14ac:dyDescent="0.25">
      <c r="AE390" s="1">
        <v>44901</v>
      </c>
      <c r="AF390">
        <v>4.57</v>
      </c>
    </row>
    <row r="391" spans="31:32" x14ac:dyDescent="0.25">
      <c r="AE391" s="1">
        <v>44902</v>
      </c>
      <c r="AF391">
        <v>4.68</v>
      </c>
    </row>
    <row r="392" spans="31:32" x14ac:dyDescent="0.25">
      <c r="AE392" s="1">
        <v>44903</v>
      </c>
      <c r="AF392">
        <v>4.55</v>
      </c>
    </row>
    <row r="393" spans="31:32" x14ac:dyDescent="0.25">
      <c r="AE393" s="1">
        <v>44904</v>
      </c>
      <c r="AF393">
        <v>4.46</v>
      </c>
    </row>
    <row r="394" spans="31:32" x14ac:dyDescent="0.25">
      <c r="AE394" s="1">
        <v>44907</v>
      </c>
      <c r="AF394">
        <v>4.4000000000000004</v>
      </c>
    </row>
    <row r="395" spans="31:32" x14ac:dyDescent="0.25">
      <c r="AE395" s="1">
        <v>44908</v>
      </c>
      <c r="AF395">
        <v>4.34</v>
      </c>
    </row>
    <row r="396" spans="31:32" x14ac:dyDescent="0.25">
      <c r="AE396" s="1">
        <v>44909</v>
      </c>
      <c r="AF396">
        <v>4.37</v>
      </c>
    </row>
    <row r="397" spans="31:32" x14ac:dyDescent="0.25">
      <c r="AE397" s="1">
        <v>44910</v>
      </c>
      <c r="AF397">
        <v>4.54</v>
      </c>
    </row>
    <row r="398" spans="31:32" x14ac:dyDescent="0.25">
      <c r="AE398" s="1">
        <v>44911</v>
      </c>
      <c r="AF398">
        <v>4.67</v>
      </c>
    </row>
    <row r="399" spans="31:32" x14ac:dyDescent="0.25">
      <c r="AE399" s="1">
        <v>44914</v>
      </c>
      <c r="AF399">
        <v>4.67</v>
      </c>
    </row>
    <row r="400" spans="31:32" x14ac:dyDescent="0.25">
      <c r="AE400" s="1">
        <v>44915</v>
      </c>
      <c r="AF400">
        <v>4.68</v>
      </c>
    </row>
    <row r="401" spans="31:32" x14ac:dyDescent="0.25">
      <c r="AE401" s="1">
        <v>44916</v>
      </c>
      <c r="AF401">
        <v>4.5599999999999996</v>
      </c>
    </row>
    <row r="402" spans="31:32" x14ac:dyDescent="0.25">
      <c r="AE402" s="1">
        <v>44917</v>
      </c>
      <c r="AF402">
        <v>4.6100000000000003</v>
      </c>
    </row>
    <row r="403" spans="31:32" x14ac:dyDescent="0.25">
      <c r="AE403" s="1">
        <v>44918</v>
      </c>
      <c r="AF403">
        <v>4.59</v>
      </c>
    </row>
    <row r="404" spans="31:32" x14ac:dyDescent="0.25">
      <c r="AE404" s="1">
        <v>44921</v>
      </c>
      <c r="AF404" t="e">
        <f>NA()</f>
        <v>#N/A</v>
      </c>
    </row>
    <row r="405" spans="31:32" x14ac:dyDescent="0.25">
      <c r="AE405" s="1">
        <v>44922</v>
      </c>
      <c r="AF405">
        <v>4.55</v>
      </c>
    </row>
    <row r="406" spans="31:32" x14ac:dyDescent="0.25">
      <c r="AE406" s="1">
        <v>44923</v>
      </c>
      <c r="AF406">
        <v>4.7699999999999996</v>
      </c>
    </row>
    <row r="407" spans="31:32" x14ac:dyDescent="0.25">
      <c r="AE407" s="1">
        <v>44924</v>
      </c>
      <c r="AF407">
        <v>4.8099999999999996</v>
      </c>
    </row>
    <row r="408" spans="31:32" x14ac:dyDescent="0.25">
      <c r="AE408" s="1">
        <v>44925</v>
      </c>
      <c r="AF408">
        <v>4.79</v>
      </c>
    </row>
    <row r="409" spans="31:32" x14ac:dyDescent="0.25">
      <c r="AE409" s="1">
        <v>44926</v>
      </c>
      <c r="AF409">
        <v>4.8099999999999996</v>
      </c>
    </row>
    <row r="410" spans="31:32" x14ac:dyDescent="0.25">
      <c r="AE410" s="1">
        <v>44928</v>
      </c>
      <c r="AF410" t="e">
        <f>NA()</f>
        <v>#N/A</v>
      </c>
    </row>
    <row r="411" spans="31:32" x14ac:dyDescent="0.25">
      <c r="AE411" s="1">
        <v>44929</v>
      </c>
      <c r="AF411">
        <v>4.7</v>
      </c>
    </row>
    <row r="412" spans="31:32" x14ac:dyDescent="0.25">
      <c r="AE412" s="1">
        <v>44930</v>
      </c>
      <c r="AF412">
        <v>4.62</v>
      </c>
    </row>
    <row r="413" spans="31:32" x14ac:dyDescent="0.25">
      <c r="AE413" s="1">
        <v>44931</v>
      </c>
      <c r="AF413">
        <v>4.58</v>
      </c>
    </row>
    <row r="414" spans="31:32" x14ac:dyDescent="0.25">
      <c r="AE414" s="1">
        <v>44932</v>
      </c>
      <c r="AF414">
        <v>4.47</v>
      </c>
    </row>
    <row r="415" spans="31:32" x14ac:dyDescent="0.25">
      <c r="AE415" s="1">
        <v>44935</v>
      </c>
      <c r="AF415">
        <v>4.37</v>
      </c>
    </row>
    <row r="416" spans="31:32" x14ac:dyDescent="0.25">
      <c r="AE416" s="1">
        <v>44936</v>
      </c>
      <c r="AF416">
        <v>4.33</v>
      </c>
    </row>
    <row r="417" spans="31:32" x14ac:dyDescent="0.25">
      <c r="AE417" s="1">
        <v>44937</v>
      </c>
      <c r="AF417">
        <v>4.3</v>
      </c>
    </row>
    <row r="418" spans="31:32" x14ac:dyDescent="0.25">
      <c r="AE418" s="1">
        <v>44938</v>
      </c>
      <c r="AF418">
        <v>4.29</v>
      </c>
    </row>
    <row r="419" spans="31:32" x14ac:dyDescent="0.25">
      <c r="AE419" s="1">
        <v>44939</v>
      </c>
      <c r="AF419">
        <v>4.21</v>
      </c>
    </row>
    <row r="420" spans="31:32" x14ac:dyDescent="0.25">
      <c r="AE420" s="1">
        <v>44942</v>
      </c>
      <c r="AF420">
        <v>4.1900000000000004</v>
      </c>
    </row>
    <row r="421" spans="31:32" x14ac:dyDescent="0.25">
      <c r="AE421" s="1">
        <v>44943</v>
      </c>
      <c r="AF421">
        <v>4.1900000000000004</v>
      </c>
    </row>
    <row r="422" spans="31:32" x14ac:dyDescent="0.25">
      <c r="AE422" s="1">
        <v>44944</v>
      </c>
      <c r="AF422">
        <v>4.25</v>
      </c>
    </row>
    <row r="423" spans="31:32" x14ac:dyDescent="0.25">
      <c r="AE423" s="1">
        <v>44945</v>
      </c>
      <c r="AF423">
        <v>4.3899999999999997</v>
      </c>
    </row>
    <row r="424" spans="31:32" x14ac:dyDescent="0.25">
      <c r="AE424" s="1">
        <v>44946</v>
      </c>
      <c r="AF424">
        <v>4.3499999999999996</v>
      </c>
    </row>
    <row r="425" spans="31:32" x14ac:dyDescent="0.25">
      <c r="AE425" s="1">
        <v>44949</v>
      </c>
      <c r="AF425">
        <v>4.2699999999999996</v>
      </c>
    </row>
    <row r="426" spans="31:32" x14ac:dyDescent="0.25">
      <c r="AE426" s="1">
        <v>44950</v>
      </c>
      <c r="AF426">
        <v>4.33</v>
      </c>
    </row>
    <row r="427" spans="31:32" x14ac:dyDescent="0.25">
      <c r="AE427" s="1">
        <v>44951</v>
      </c>
      <c r="AF427">
        <v>4.3499999999999996</v>
      </c>
    </row>
    <row r="428" spans="31:32" x14ac:dyDescent="0.25">
      <c r="AE428" s="1">
        <v>44952</v>
      </c>
      <c r="AF428">
        <v>4.24</v>
      </c>
    </row>
    <row r="429" spans="31:32" x14ac:dyDescent="0.25">
      <c r="AE429" s="1">
        <v>44953</v>
      </c>
      <c r="AF429">
        <v>4.2300000000000004</v>
      </c>
    </row>
    <row r="430" spans="31:32" x14ac:dyDescent="0.25">
      <c r="AE430" s="1">
        <v>44956</v>
      </c>
      <c r="AF430">
        <v>4.26</v>
      </c>
    </row>
    <row r="431" spans="31:32" x14ac:dyDescent="0.25">
      <c r="AE431" s="1">
        <v>44957</v>
      </c>
      <c r="AF431">
        <v>4.3</v>
      </c>
    </row>
    <row r="432" spans="31:32" x14ac:dyDescent="0.25">
      <c r="AE432" s="1">
        <v>44958</v>
      </c>
      <c r="AF432">
        <v>4.3099999999999996</v>
      </c>
    </row>
    <row r="433" spans="31:32" x14ac:dyDescent="0.25">
      <c r="AE433" s="1">
        <v>44959</v>
      </c>
      <c r="AF433">
        <v>3.94</v>
      </c>
    </row>
    <row r="434" spans="31:32" x14ac:dyDescent="0.25">
      <c r="AE434" s="1">
        <v>44960</v>
      </c>
      <c r="AF434">
        <v>3.95</v>
      </c>
    </row>
    <row r="435" spans="31:32" x14ac:dyDescent="0.25">
      <c r="AE435" s="1">
        <v>44963</v>
      </c>
      <c r="AF435">
        <v>3.99</v>
      </c>
    </row>
    <row r="436" spans="31:32" x14ac:dyDescent="0.25">
      <c r="AE436" s="1">
        <v>44964</v>
      </c>
      <c r="AF436">
        <v>3.99</v>
      </c>
    </row>
    <row r="437" spans="31:32" x14ac:dyDescent="0.25">
      <c r="AE437" s="1">
        <v>44965</v>
      </c>
      <c r="AF437">
        <v>4.07</v>
      </c>
    </row>
    <row r="438" spans="31:32" x14ac:dyDescent="0.25">
      <c r="AE438" s="1">
        <v>44966</v>
      </c>
      <c r="AF438">
        <v>4.05</v>
      </c>
    </row>
    <row r="439" spans="31:32" x14ac:dyDescent="0.25">
      <c r="AE439" s="1">
        <v>44967</v>
      </c>
      <c r="AF439">
        <v>4.24</v>
      </c>
    </row>
    <row r="440" spans="31:32" x14ac:dyDescent="0.25">
      <c r="AE440" s="1">
        <v>44970</v>
      </c>
      <c r="AF440">
        <v>4.2300000000000004</v>
      </c>
    </row>
    <row r="441" spans="31:32" x14ac:dyDescent="0.25">
      <c r="AE441" s="1">
        <v>44971</v>
      </c>
      <c r="AF441">
        <v>4.1500000000000004</v>
      </c>
    </row>
    <row r="442" spans="31:32" x14ac:dyDescent="0.25">
      <c r="AE442" s="1">
        <v>44972</v>
      </c>
      <c r="AF442">
        <v>4.18</v>
      </c>
    </row>
    <row r="443" spans="31:32" x14ac:dyDescent="0.25">
      <c r="AE443" s="1">
        <v>44973</v>
      </c>
      <c r="AF443">
        <v>4.24</v>
      </c>
    </row>
    <row r="444" spans="31:32" x14ac:dyDescent="0.25">
      <c r="AE444" s="1">
        <v>44974</v>
      </c>
      <c r="AF444">
        <v>4.38</v>
      </c>
    </row>
    <row r="445" spans="31:32" x14ac:dyDescent="0.25">
      <c r="AE445" s="1">
        <v>44977</v>
      </c>
      <c r="AF445">
        <v>4.38</v>
      </c>
    </row>
    <row r="446" spans="31:32" x14ac:dyDescent="0.25">
      <c r="AE446" s="1">
        <v>44978</v>
      </c>
      <c r="AF446">
        <v>4.49</v>
      </c>
    </row>
    <row r="447" spans="31:32" x14ac:dyDescent="0.25">
      <c r="AE447" s="1">
        <v>44979</v>
      </c>
      <c r="AF447">
        <v>4.41</v>
      </c>
    </row>
    <row r="448" spans="31:32" x14ac:dyDescent="0.25">
      <c r="AE448" s="1">
        <v>44980</v>
      </c>
      <c r="AF448">
        <v>4.3</v>
      </c>
    </row>
    <row r="449" spans="31:32" x14ac:dyDescent="0.25">
      <c r="AE449" s="1">
        <v>44981</v>
      </c>
      <c r="AF449">
        <v>4.28</v>
      </c>
    </row>
    <row r="450" spans="31:32" x14ac:dyDescent="0.25">
      <c r="AE450" s="1">
        <v>44984</v>
      </c>
      <c r="AF450">
        <v>4.21</v>
      </c>
    </row>
    <row r="451" spans="31:32" x14ac:dyDescent="0.25">
      <c r="AE451" s="1">
        <v>44985</v>
      </c>
      <c r="AF451">
        <v>4.22</v>
      </c>
    </row>
    <row r="452" spans="31:32" x14ac:dyDescent="0.25">
      <c r="AE452" s="1">
        <v>44986</v>
      </c>
      <c r="AF452">
        <v>4.17</v>
      </c>
    </row>
    <row r="453" spans="31:32" x14ac:dyDescent="0.25">
      <c r="AE453" s="1">
        <v>44987</v>
      </c>
      <c r="AF453">
        <v>4.18</v>
      </c>
    </row>
    <row r="454" spans="31:32" x14ac:dyDescent="0.25">
      <c r="AE454" s="1">
        <v>44988</v>
      </c>
      <c r="AF454">
        <v>4.05</v>
      </c>
    </row>
    <row r="455" spans="31:32" x14ac:dyDescent="0.25">
      <c r="AE455" s="1">
        <v>44991</v>
      </c>
      <c r="AF455">
        <v>3.97</v>
      </c>
    </row>
    <row r="456" spans="31:32" x14ac:dyDescent="0.25">
      <c r="AE456" s="1">
        <v>44992</v>
      </c>
      <c r="AF456">
        <v>3.98</v>
      </c>
    </row>
    <row r="457" spans="31:32" x14ac:dyDescent="0.25">
      <c r="AE457" s="1">
        <v>44993</v>
      </c>
      <c r="AF457">
        <v>4.09</v>
      </c>
    </row>
    <row r="458" spans="31:32" x14ac:dyDescent="0.25">
      <c r="AE458" s="1">
        <v>44994</v>
      </c>
      <c r="AF458">
        <v>4.2699999999999996</v>
      </c>
    </row>
    <row r="459" spans="31:32" x14ac:dyDescent="0.25">
      <c r="AE459" s="1">
        <v>44995</v>
      </c>
      <c r="AF459">
        <v>4.6100000000000003</v>
      </c>
    </row>
    <row r="460" spans="31:32" x14ac:dyDescent="0.25">
      <c r="AE460" s="1">
        <v>44998</v>
      </c>
      <c r="AF460">
        <v>5.03</v>
      </c>
    </row>
    <row r="461" spans="31:32" x14ac:dyDescent="0.25">
      <c r="AE461" s="1">
        <v>44999</v>
      </c>
      <c r="AF461">
        <v>4.74</v>
      </c>
    </row>
    <row r="462" spans="31:32" x14ac:dyDescent="0.25">
      <c r="AE462" s="1">
        <v>45000</v>
      </c>
      <c r="AF462">
        <v>5.2</v>
      </c>
    </row>
    <row r="463" spans="31:32" x14ac:dyDescent="0.25">
      <c r="AE463" s="1">
        <v>45001</v>
      </c>
      <c r="AF463">
        <v>4.93</v>
      </c>
    </row>
    <row r="464" spans="31:32" x14ac:dyDescent="0.25">
      <c r="AE464" s="1">
        <v>45002</v>
      </c>
      <c r="AF464">
        <v>5.17</v>
      </c>
    </row>
    <row r="465" spans="31:32" x14ac:dyDescent="0.25">
      <c r="AE465" s="1">
        <v>45005</v>
      </c>
      <c r="AF465">
        <v>5.15</v>
      </c>
    </row>
    <row r="466" spans="31:32" x14ac:dyDescent="0.25">
      <c r="AE466" s="1">
        <v>45006</v>
      </c>
      <c r="AF466">
        <v>4.8499999999999996</v>
      </c>
    </row>
    <row r="467" spans="31:32" x14ac:dyDescent="0.25">
      <c r="AE467" s="1">
        <v>45007</v>
      </c>
      <c r="AF467">
        <v>5</v>
      </c>
    </row>
    <row r="468" spans="31:32" x14ac:dyDescent="0.25">
      <c r="AE468" s="1">
        <v>45008</v>
      </c>
      <c r="AF468">
        <v>5.0999999999999996</v>
      </c>
    </row>
    <row r="469" spans="31:32" x14ac:dyDescent="0.25">
      <c r="AE469" s="1">
        <v>45009</v>
      </c>
      <c r="AF469">
        <v>5.22</v>
      </c>
    </row>
    <row r="470" spans="31:32" x14ac:dyDescent="0.25">
      <c r="AE470" s="1">
        <v>45012</v>
      </c>
      <c r="AF470">
        <v>5.03</v>
      </c>
    </row>
    <row r="471" spans="31:32" x14ac:dyDescent="0.25">
      <c r="AE471" s="1">
        <v>45013</v>
      </c>
      <c r="AF471">
        <v>5.01</v>
      </c>
    </row>
    <row r="472" spans="31:32" x14ac:dyDescent="0.25">
      <c r="AE472" s="1">
        <v>45014</v>
      </c>
      <c r="AF472">
        <v>4.83</v>
      </c>
    </row>
    <row r="473" spans="31:32" x14ac:dyDescent="0.25">
      <c r="AE473" s="1">
        <v>45015</v>
      </c>
      <c r="AF473">
        <v>4.74</v>
      </c>
    </row>
    <row r="474" spans="31:32" x14ac:dyDescent="0.25">
      <c r="AE474" s="1">
        <v>45016</v>
      </c>
      <c r="AF474">
        <v>4.58</v>
      </c>
    </row>
    <row r="475" spans="31:32" x14ac:dyDescent="0.25">
      <c r="AE475" s="1">
        <v>45019</v>
      </c>
      <c r="AF475">
        <v>4.58</v>
      </c>
    </row>
    <row r="476" spans="31:32" x14ac:dyDescent="0.25">
      <c r="AE476" s="1">
        <v>45020</v>
      </c>
      <c r="AF476">
        <v>4.7300000000000004</v>
      </c>
    </row>
    <row r="477" spans="31:32" x14ac:dyDescent="0.25">
      <c r="AE477" s="1">
        <v>45021</v>
      </c>
      <c r="AF477">
        <v>4.84</v>
      </c>
    </row>
    <row r="478" spans="31:32" x14ac:dyDescent="0.25">
      <c r="AE478" s="1">
        <v>45022</v>
      </c>
      <c r="AF478">
        <v>4.84</v>
      </c>
    </row>
    <row r="479" spans="31:32" x14ac:dyDescent="0.25">
      <c r="AE479" s="1">
        <v>45023</v>
      </c>
      <c r="AF479" t="e">
        <f>NA()</f>
        <v>#N/A</v>
      </c>
    </row>
    <row r="480" spans="31:32" x14ac:dyDescent="0.25">
      <c r="AE480" s="1">
        <v>45026</v>
      </c>
      <c r="AF480">
        <v>4.7</v>
      </c>
    </row>
    <row r="481" spans="31:32" x14ac:dyDescent="0.25">
      <c r="AE481" s="1">
        <v>45027</v>
      </c>
      <c r="AF481">
        <v>4.63</v>
      </c>
    </row>
    <row r="482" spans="31:32" x14ac:dyDescent="0.25">
      <c r="AE482" s="1">
        <v>45028</v>
      </c>
      <c r="AF482">
        <v>4.62</v>
      </c>
    </row>
    <row r="483" spans="31:32" x14ac:dyDescent="0.25">
      <c r="AE483" s="1">
        <v>45029</v>
      </c>
      <c r="AF483">
        <v>4.49</v>
      </c>
    </row>
    <row r="484" spans="31:32" x14ac:dyDescent="0.25">
      <c r="AE484" s="1">
        <v>45030</v>
      </c>
      <c r="AF484">
        <v>4.43</v>
      </c>
    </row>
    <row r="485" spans="31:32" x14ac:dyDescent="0.25">
      <c r="AE485" s="1">
        <v>45033</v>
      </c>
      <c r="AF485">
        <v>4.41</v>
      </c>
    </row>
    <row r="486" spans="31:32" x14ac:dyDescent="0.25">
      <c r="AE486" s="1">
        <v>45034</v>
      </c>
      <c r="AF486">
        <v>4.37</v>
      </c>
    </row>
    <row r="487" spans="31:32" x14ac:dyDescent="0.25">
      <c r="AE487" s="1">
        <v>45035</v>
      </c>
      <c r="AF487">
        <v>4.41</v>
      </c>
    </row>
    <row r="488" spans="31:32" x14ac:dyDescent="0.25">
      <c r="AE488" s="1">
        <v>45036</v>
      </c>
      <c r="AF488">
        <v>4.54</v>
      </c>
    </row>
    <row r="489" spans="31:32" x14ac:dyDescent="0.25">
      <c r="AE489" s="1">
        <v>45037</v>
      </c>
      <c r="AF489">
        <v>4.46</v>
      </c>
    </row>
    <row r="490" spans="31:32" x14ac:dyDescent="0.25">
      <c r="AE490" s="1">
        <v>45040</v>
      </c>
      <c r="AF490">
        <v>4.4800000000000004</v>
      </c>
    </row>
    <row r="491" spans="31:32" x14ac:dyDescent="0.25">
      <c r="AE491" s="1">
        <v>45041</v>
      </c>
      <c r="AF491">
        <v>4.6399999999999997</v>
      </c>
    </row>
    <row r="492" spans="31:32" x14ac:dyDescent="0.25">
      <c r="AE492" s="1">
        <v>45042</v>
      </c>
      <c r="AF492">
        <v>4.63</v>
      </c>
    </row>
    <row r="493" spans="31:32" x14ac:dyDescent="0.25">
      <c r="AE493" s="1">
        <v>45043</v>
      </c>
      <c r="AF493">
        <v>4.4800000000000004</v>
      </c>
    </row>
    <row r="494" spans="31:32" x14ac:dyDescent="0.25">
      <c r="AE494" s="1">
        <v>45044</v>
      </c>
      <c r="AF494">
        <v>4.5</v>
      </c>
    </row>
    <row r="495" spans="31:32" x14ac:dyDescent="0.25">
      <c r="AE495" s="1">
        <v>45046</v>
      </c>
      <c r="AF495">
        <v>4.53</v>
      </c>
    </row>
    <row r="496" spans="31:32" x14ac:dyDescent="0.25">
      <c r="AE496" s="1">
        <v>45047</v>
      </c>
      <c r="AF496">
        <v>4.45</v>
      </c>
    </row>
    <row r="497" spans="31:32" x14ac:dyDescent="0.25">
      <c r="AE497" s="1">
        <v>45048</v>
      </c>
      <c r="AF497">
        <v>4.7</v>
      </c>
    </row>
    <row r="498" spans="31:32" x14ac:dyDescent="0.25">
      <c r="AE498" s="1">
        <v>45049</v>
      </c>
      <c r="AF498">
        <v>4.79</v>
      </c>
    </row>
    <row r="499" spans="31:32" x14ac:dyDescent="0.25">
      <c r="AE499" s="1">
        <v>45050</v>
      </c>
      <c r="AF499">
        <v>4.95</v>
      </c>
    </row>
    <row r="500" spans="31:32" x14ac:dyDescent="0.25">
      <c r="AE500" s="1">
        <v>45051</v>
      </c>
      <c r="AF500">
        <v>4.7699999999999996</v>
      </c>
    </row>
    <row r="501" spans="31:32" x14ac:dyDescent="0.25">
      <c r="AE501" s="1">
        <v>45054</v>
      </c>
      <c r="AF501">
        <v>4.72</v>
      </c>
    </row>
    <row r="502" spans="31:32" x14ac:dyDescent="0.25">
      <c r="AE502" s="1">
        <v>45055</v>
      </c>
      <c r="AF502">
        <v>4.74</v>
      </c>
    </row>
    <row r="503" spans="31:32" x14ac:dyDescent="0.25">
      <c r="AE503" s="1">
        <v>45056</v>
      </c>
      <c r="AF503">
        <v>4.78</v>
      </c>
    </row>
    <row r="504" spans="31:32" x14ac:dyDescent="0.25">
      <c r="AE504" s="1">
        <v>45057</v>
      </c>
      <c r="AF504">
        <v>4.8099999999999996</v>
      </c>
    </row>
    <row r="505" spans="31:32" x14ac:dyDescent="0.25">
      <c r="AE505" s="1">
        <v>45058</v>
      </c>
      <c r="AF505">
        <v>4.76</v>
      </c>
    </row>
    <row r="506" spans="31:32" x14ac:dyDescent="0.25">
      <c r="AE506" s="1">
        <v>45061</v>
      </c>
      <c r="AF506">
        <v>4.7699999999999996</v>
      </c>
    </row>
    <row r="507" spans="31:32" x14ac:dyDescent="0.25">
      <c r="AE507" s="1">
        <v>45062</v>
      </c>
      <c r="AF507">
        <v>4.79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6D2A-6540-4FF3-85B9-89FBBC96DE6F}">
  <dimension ref="A1:K23"/>
  <sheetViews>
    <sheetView workbookViewId="0"/>
  </sheetViews>
  <sheetFormatPr defaultRowHeight="13.15" x14ac:dyDescent="0.25"/>
  <cols>
    <col min="1" max="1" width="13.109375" bestFit="1" customWidth="1"/>
    <col min="2" max="2" width="11.33203125" bestFit="1" customWidth="1"/>
    <col min="3" max="3" width="7.6640625" bestFit="1" customWidth="1"/>
    <col min="4" max="4" width="10.5546875" bestFit="1" customWidth="1"/>
    <col min="5" max="5" width="12.109375" bestFit="1" customWidth="1"/>
    <col min="6" max="6" width="7.33203125" bestFit="1" customWidth="1"/>
    <col min="7" max="7" width="10" bestFit="1" customWidth="1"/>
    <col min="8" max="9" width="13.33203125" bestFit="1" customWidth="1"/>
    <col min="10" max="11" width="12.88671875" bestFit="1" customWidth="1"/>
  </cols>
  <sheetData>
    <row r="1" spans="1:11" x14ac:dyDescent="0.25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515</v>
      </c>
      <c r="H1" t="s">
        <v>516</v>
      </c>
      <c r="I1" t="s">
        <v>517</v>
      </c>
      <c r="J1" t="s">
        <v>518</v>
      </c>
      <c r="K1" t="s">
        <v>519</v>
      </c>
    </row>
    <row r="2" spans="1:11" x14ac:dyDescent="0.25">
      <c r="A2" t="s">
        <v>520</v>
      </c>
      <c r="B2">
        <v>324</v>
      </c>
      <c r="C2">
        <v>151</v>
      </c>
      <c r="D2">
        <v>144</v>
      </c>
      <c r="E2">
        <v>29</v>
      </c>
      <c r="F2">
        <v>234</v>
      </c>
      <c r="G2">
        <v>352</v>
      </c>
      <c r="H2">
        <v>148</v>
      </c>
      <c r="I2">
        <v>176</v>
      </c>
      <c r="J2">
        <v>58</v>
      </c>
      <c r="K2">
        <v>266</v>
      </c>
    </row>
    <row r="3" spans="1:11" x14ac:dyDescent="0.25">
      <c r="A3" t="s">
        <v>521</v>
      </c>
      <c r="B3">
        <v>392</v>
      </c>
      <c r="C3">
        <v>79</v>
      </c>
      <c r="D3">
        <v>297</v>
      </c>
      <c r="E3">
        <v>16</v>
      </c>
      <c r="F3">
        <v>54</v>
      </c>
      <c r="G3">
        <v>127</v>
      </c>
      <c r="H3">
        <v>266</v>
      </c>
      <c r="I3">
        <v>126</v>
      </c>
      <c r="J3">
        <v>124</v>
      </c>
      <c r="K3">
        <v>268</v>
      </c>
    </row>
    <row r="4" spans="1:11" x14ac:dyDescent="0.25">
      <c r="A4" t="s">
        <v>522</v>
      </c>
      <c r="B4">
        <v>174</v>
      </c>
      <c r="C4">
        <v>94</v>
      </c>
      <c r="D4">
        <v>61</v>
      </c>
      <c r="E4">
        <v>19</v>
      </c>
      <c r="F4">
        <v>210</v>
      </c>
      <c r="G4">
        <v>271</v>
      </c>
      <c r="H4">
        <v>73</v>
      </c>
      <c r="I4">
        <v>101</v>
      </c>
      <c r="J4">
        <v>20</v>
      </c>
      <c r="K4">
        <v>154</v>
      </c>
    </row>
    <row r="5" spans="1:11" x14ac:dyDescent="0.25">
      <c r="A5" t="s">
        <v>523</v>
      </c>
      <c r="B5">
        <v>288</v>
      </c>
      <c r="C5">
        <v>54</v>
      </c>
      <c r="D5">
        <v>224</v>
      </c>
      <c r="E5">
        <v>10</v>
      </c>
      <c r="F5">
        <v>40</v>
      </c>
      <c r="G5">
        <v>60</v>
      </c>
      <c r="H5">
        <v>200</v>
      </c>
      <c r="I5">
        <v>88</v>
      </c>
      <c r="J5">
        <v>81</v>
      </c>
      <c r="K5">
        <v>207</v>
      </c>
    </row>
    <row r="6" spans="1:11" x14ac:dyDescent="0.25">
      <c r="A6" t="s">
        <v>524</v>
      </c>
      <c r="B6">
        <v>97</v>
      </c>
      <c r="C6">
        <v>56</v>
      </c>
      <c r="D6">
        <v>35</v>
      </c>
      <c r="E6">
        <v>6</v>
      </c>
      <c r="F6">
        <v>124</v>
      </c>
      <c r="G6">
        <v>185</v>
      </c>
      <c r="H6">
        <v>30</v>
      </c>
      <c r="I6">
        <v>67</v>
      </c>
      <c r="J6">
        <v>8</v>
      </c>
      <c r="K6">
        <v>89</v>
      </c>
    </row>
    <row r="7" spans="1:11" x14ac:dyDescent="0.25">
      <c r="A7" t="s">
        <v>525</v>
      </c>
      <c r="B7">
        <v>209</v>
      </c>
      <c r="C7">
        <v>38</v>
      </c>
      <c r="D7">
        <v>168</v>
      </c>
      <c r="E7">
        <v>3</v>
      </c>
      <c r="F7">
        <v>32</v>
      </c>
      <c r="G7">
        <v>37</v>
      </c>
      <c r="H7">
        <v>149</v>
      </c>
      <c r="I7">
        <v>60</v>
      </c>
      <c r="J7">
        <v>54</v>
      </c>
      <c r="K7">
        <v>155</v>
      </c>
    </row>
    <row r="8" spans="1:11" x14ac:dyDescent="0.25">
      <c r="A8" t="s">
        <v>526</v>
      </c>
      <c r="B8">
        <v>74</v>
      </c>
      <c r="C8">
        <v>43</v>
      </c>
      <c r="D8">
        <v>26</v>
      </c>
      <c r="E8">
        <v>5</v>
      </c>
      <c r="F8">
        <v>112</v>
      </c>
      <c r="G8">
        <v>149</v>
      </c>
      <c r="H8">
        <v>21</v>
      </c>
      <c r="I8">
        <v>53</v>
      </c>
      <c r="J8">
        <v>7</v>
      </c>
      <c r="K8">
        <v>67</v>
      </c>
    </row>
    <row r="9" spans="1:11" x14ac:dyDescent="0.25">
      <c r="A9" t="s">
        <v>527</v>
      </c>
      <c r="B9">
        <v>145</v>
      </c>
      <c r="C9">
        <v>20</v>
      </c>
      <c r="D9">
        <v>122</v>
      </c>
      <c r="E9">
        <v>3</v>
      </c>
      <c r="F9">
        <v>19</v>
      </c>
      <c r="G9">
        <v>24</v>
      </c>
      <c r="H9">
        <v>112</v>
      </c>
      <c r="I9">
        <v>33</v>
      </c>
      <c r="J9">
        <v>40</v>
      </c>
      <c r="K9">
        <v>105</v>
      </c>
    </row>
    <row r="10" spans="1:11" x14ac:dyDescent="0.25">
      <c r="A10" t="s">
        <v>528</v>
      </c>
      <c r="B10">
        <v>182</v>
      </c>
      <c r="C10">
        <v>98</v>
      </c>
      <c r="D10">
        <v>65</v>
      </c>
      <c r="E10">
        <v>19</v>
      </c>
      <c r="F10">
        <v>215</v>
      </c>
      <c r="G10">
        <v>281</v>
      </c>
      <c r="H10">
        <v>78</v>
      </c>
      <c r="I10">
        <v>104</v>
      </c>
      <c r="J10">
        <v>24</v>
      </c>
      <c r="K10">
        <v>158</v>
      </c>
    </row>
    <row r="11" spans="1:11" x14ac:dyDescent="0.25">
      <c r="A11" t="s">
        <v>529</v>
      </c>
      <c r="B11">
        <v>301</v>
      </c>
      <c r="C11">
        <v>57</v>
      </c>
      <c r="D11">
        <v>232</v>
      </c>
      <c r="E11">
        <v>12</v>
      </c>
      <c r="F11">
        <v>40</v>
      </c>
      <c r="G11">
        <v>63</v>
      </c>
      <c r="H11">
        <v>211</v>
      </c>
      <c r="I11">
        <v>90</v>
      </c>
      <c r="J11">
        <v>90</v>
      </c>
      <c r="K11">
        <v>211</v>
      </c>
    </row>
    <row r="12" spans="1:11" x14ac:dyDescent="0.25">
      <c r="A12" t="s">
        <v>530</v>
      </c>
      <c r="B12">
        <v>60</v>
      </c>
      <c r="C12">
        <v>36</v>
      </c>
      <c r="D12">
        <v>20</v>
      </c>
      <c r="E12">
        <v>4</v>
      </c>
      <c r="F12">
        <v>102</v>
      </c>
      <c r="G12">
        <v>123</v>
      </c>
      <c r="H12">
        <v>13</v>
      </c>
      <c r="I12">
        <v>47</v>
      </c>
      <c r="J12">
        <v>6</v>
      </c>
      <c r="K12">
        <v>54</v>
      </c>
    </row>
    <row r="13" spans="1:11" x14ac:dyDescent="0.25">
      <c r="A13" t="s">
        <v>531</v>
      </c>
      <c r="B13">
        <v>110</v>
      </c>
      <c r="C13">
        <v>16</v>
      </c>
      <c r="D13">
        <v>92</v>
      </c>
      <c r="E13">
        <v>2</v>
      </c>
      <c r="F13">
        <v>12</v>
      </c>
      <c r="G13">
        <v>13</v>
      </c>
      <c r="H13">
        <v>90</v>
      </c>
      <c r="I13">
        <v>20</v>
      </c>
      <c r="J13">
        <v>30</v>
      </c>
      <c r="K13">
        <v>80</v>
      </c>
    </row>
    <row r="14" spans="1:11" x14ac:dyDescent="0.25">
      <c r="A14" t="s">
        <v>532</v>
      </c>
      <c r="B14">
        <v>49</v>
      </c>
      <c r="C14">
        <v>31</v>
      </c>
      <c r="D14">
        <v>14</v>
      </c>
      <c r="E14">
        <v>4</v>
      </c>
      <c r="F14">
        <v>88</v>
      </c>
      <c r="G14">
        <v>96</v>
      </c>
      <c r="H14">
        <v>8</v>
      </c>
      <c r="I14">
        <v>41</v>
      </c>
      <c r="J14">
        <v>2</v>
      </c>
      <c r="K14">
        <v>47</v>
      </c>
    </row>
    <row r="15" spans="1:11" x14ac:dyDescent="0.25">
      <c r="A15" t="s">
        <v>533</v>
      </c>
      <c r="B15">
        <v>92</v>
      </c>
      <c r="C15">
        <v>12</v>
      </c>
      <c r="D15">
        <v>78</v>
      </c>
      <c r="E15">
        <v>2</v>
      </c>
      <c r="F15">
        <v>11</v>
      </c>
      <c r="G15">
        <v>9</v>
      </c>
      <c r="H15">
        <v>79</v>
      </c>
      <c r="I15">
        <v>13</v>
      </c>
      <c r="J15">
        <v>25</v>
      </c>
      <c r="K15">
        <v>67</v>
      </c>
    </row>
    <row r="16" spans="1:11" x14ac:dyDescent="0.25">
      <c r="A16" t="s">
        <v>534</v>
      </c>
      <c r="B16">
        <v>34</v>
      </c>
      <c r="C16">
        <v>26</v>
      </c>
      <c r="D16">
        <v>7</v>
      </c>
      <c r="E16">
        <v>1</v>
      </c>
      <c r="F16">
        <v>54</v>
      </c>
      <c r="G16">
        <v>63</v>
      </c>
      <c r="H16">
        <v>2</v>
      </c>
      <c r="I16">
        <v>32</v>
      </c>
      <c r="J16">
        <v>2</v>
      </c>
      <c r="K16">
        <v>32</v>
      </c>
    </row>
    <row r="17" spans="1:11" x14ac:dyDescent="0.25">
      <c r="A17" t="s">
        <v>535</v>
      </c>
      <c r="B17">
        <v>46</v>
      </c>
      <c r="C17">
        <v>7</v>
      </c>
      <c r="D17">
        <v>37</v>
      </c>
      <c r="E17">
        <v>2</v>
      </c>
      <c r="F17">
        <v>8</v>
      </c>
      <c r="G17">
        <v>4</v>
      </c>
      <c r="H17">
        <v>40</v>
      </c>
      <c r="I17">
        <v>6</v>
      </c>
      <c r="J17">
        <v>14</v>
      </c>
      <c r="K17">
        <v>32</v>
      </c>
    </row>
    <row r="18" spans="1:11" x14ac:dyDescent="0.25">
      <c r="A18" t="s">
        <v>536</v>
      </c>
      <c r="B18">
        <v>21</v>
      </c>
      <c r="C18">
        <v>15</v>
      </c>
      <c r="D18">
        <v>6</v>
      </c>
      <c r="E18">
        <v>0</v>
      </c>
      <c r="F18">
        <v>31</v>
      </c>
      <c r="G18">
        <v>31</v>
      </c>
      <c r="H18">
        <v>0</v>
      </c>
      <c r="I18">
        <v>21</v>
      </c>
      <c r="J18">
        <v>0</v>
      </c>
      <c r="K18">
        <v>21</v>
      </c>
    </row>
    <row r="19" spans="1:11" x14ac:dyDescent="0.25">
      <c r="A19" t="s">
        <v>537</v>
      </c>
      <c r="B19">
        <v>28</v>
      </c>
      <c r="C19">
        <v>4</v>
      </c>
      <c r="D19">
        <v>22</v>
      </c>
      <c r="E19">
        <v>2</v>
      </c>
      <c r="F19">
        <v>8</v>
      </c>
      <c r="G19">
        <v>3</v>
      </c>
      <c r="H19">
        <v>24</v>
      </c>
      <c r="I19">
        <v>4</v>
      </c>
      <c r="J19">
        <v>8</v>
      </c>
      <c r="K19">
        <v>20</v>
      </c>
    </row>
    <row r="20" spans="1:11" x14ac:dyDescent="0.25">
      <c r="A20" t="s">
        <v>538</v>
      </c>
      <c r="B20">
        <v>8</v>
      </c>
      <c r="C20">
        <v>4</v>
      </c>
      <c r="D20">
        <v>4</v>
      </c>
      <c r="E20">
        <v>0</v>
      </c>
      <c r="F20">
        <v>4</v>
      </c>
      <c r="G20">
        <v>5</v>
      </c>
      <c r="H20">
        <v>0</v>
      </c>
      <c r="I20">
        <v>8</v>
      </c>
      <c r="J20">
        <v>0</v>
      </c>
      <c r="K20">
        <v>8</v>
      </c>
    </row>
    <row r="21" spans="1:11" x14ac:dyDescent="0.25">
      <c r="A21" t="s">
        <v>539</v>
      </c>
      <c r="B21">
        <v>6</v>
      </c>
      <c r="C21">
        <v>0</v>
      </c>
      <c r="D21">
        <v>5</v>
      </c>
      <c r="E21">
        <v>1</v>
      </c>
      <c r="F21">
        <v>0</v>
      </c>
      <c r="G21">
        <v>1</v>
      </c>
      <c r="H21">
        <v>6</v>
      </c>
      <c r="I21">
        <v>0</v>
      </c>
      <c r="J21">
        <v>2</v>
      </c>
      <c r="K21">
        <v>4</v>
      </c>
    </row>
    <row r="22" spans="1:11" x14ac:dyDescent="0.25">
      <c r="A22" t="s">
        <v>540</v>
      </c>
      <c r="B22">
        <v>24</v>
      </c>
      <c r="C22">
        <v>11</v>
      </c>
      <c r="D22">
        <v>11</v>
      </c>
      <c r="E22">
        <v>2</v>
      </c>
      <c r="F22">
        <v>79</v>
      </c>
      <c r="G22">
        <v>74</v>
      </c>
      <c r="H22">
        <v>5</v>
      </c>
      <c r="I22">
        <v>19</v>
      </c>
      <c r="J22">
        <v>2</v>
      </c>
      <c r="K22">
        <v>22</v>
      </c>
    </row>
    <row r="23" spans="1:11" x14ac:dyDescent="0.25">
      <c r="A23" t="s">
        <v>541</v>
      </c>
      <c r="B23">
        <v>89</v>
      </c>
      <c r="C23">
        <v>5</v>
      </c>
      <c r="D23">
        <v>82</v>
      </c>
      <c r="E23">
        <v>2</v>
      </c>
      <c r="F23">
        <v>23</v>
      </c>
      <c r="G23">
        <v>11</v>
      </c>
      <c r="H23">
        <v>87</v>
      </c>
      <c r="I23">
        <v>2</v>
      </c>
      <c r="J23">
        <v>23</v>
      </c>
      <c r="K23">
        <v>66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a 3 b e 1 3 0 - 8 d 5 3 - 4 d b 7 - a b e 5 - 9 d f f f d e 9 9 3 c f "   x m l n s = " h t t p : / / s c h e m a s . m i c r o s o f t . c o m / D a t a M a s h u p " > A A A A A I s M A A B Q S w M E F A A C A A g A t q 5 y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t q 5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a u c l p t u 3 r b h Q k A A N F Q A A A T A B w A R m 9 y b X V s Y X M v U 2 V j d G l v b j E u b S C i G A A o o B Q A A A A A A A A A A A A A A A A A A A A A A A A A A A D t X G 1 v 4 j g Q / r 7 S / o c o P a 2 o l i Y k g X 2 5 u 9 6 J 8 r J L o S 0 F S h d 1 q 8 o F t 0 Q N C Z c E W n b V / 3 6 2 k 5 A 3 O w F a u n d V K p G G G e f x e G b 8 2 D F x L D i 0 V U P n u s 5 / 6 Y + 3 b 9 6 + s c b A h C O u O 4 b Q l r h 9 T o P 2 2 z c c + u s a M 3 M I k a T 2 M I S a c G 6 Y d 9 e G c Z e r q x o U K o Z u Q 9 2 2 c n z l 9 + 9 n F j S t 7 1 K x q H z + P t Q M S 9 V v r 6 a m O o S W 8 K B Z D / x u n t N n m p b n b H M G d / M u P K n w i v x D l T i 1 / b x o 2 H C y z z t K P t 9 U 9 Z H 7 j b 9 8 v K g C G 1 y 6 1 + / w b d O Y G D a y / S s E I 2 Q B j 2 B 6 4 B p Z 5 2 p c e S 5 Y V Z 6 7 c L V l T e s O g Q Z M a x / b d b m 7 B K 6 M g X 6 L c H u L K f R B e y b Q r R v D n F Q M b T b R s d L K U a z I / / z J I 0 M h j 9 q L y n A j d P 7 4 6 K N 3 D R M X 7 x j 3 A Y u x M B e p O Q B 0 Y i J o o Q q t I d R H y L 1 B v P J o h K 6 o z C z b m P i A S O r Y m Q v X m O f 4 R v 9 c b P R r 6 B S C 4 Z i 7 Q N 8 v R X S s X d J B J T p q q F 4 M e 9 g U G 4 e H P u x h E 8 M e H j J g 5 X R Y i e C e 1 8 X G e d X H P a 9 j 3 P M q A 1 d J x 5 U d 3 B O E e x z A P S G 4 x w z c Y j q u g n G 7 7 a 8 H Y r f d 6 i + R s Q R B Y x k D u 5 S O X c T Y 5 U 6 z i b A H S 2 g s I N A D B v K H d O Q S R v 7 W G o j f W u 0 l M P q O c J G E g f s x H f e D g 9 u M 4 D Y T c T + l 4 3 5 0 o n c U c g T 6 n u i H z + m 4 n z D u 0 Z e m e P T F j x 3 6 j n C R h N U 5 C u n A n z F w p V 3 r i F 9 a f h 7 v E B G P 0 H d 4 L G d V s E L 3 Q 0 Y Q V 5 + 9 / 9 b q v w + 7 + + z y P T r 2 y Z H l d G m V v i i 5 4 U T 4 A / S p o 0 8 D f Q 5 C o X 1 P E g c f 6 + T Y I M e D y 9 2 3 b 1 S d U X V w G N r h j T k 0 g a Z x E 2 D e o Z E B X C M B d 1 Q m X B k f m 8 7 h t d A G t z C H T / x B a W z b U + t 3 U b y / v x e u g T l E 4 L Y w N C Y i q n J 4 Z 4 k T Y 4 I K z i b 8 r u c Q P L T I / j g k R w e b N c Y E A o X J 2 x s B b P h g P + a 5 n 3 x p r w o W q D F I 0 Y a o G t 1 G p g v 4 K q K W C 8 n 6 U o p e K q Q V S E O Q k x A e Q 0 E M O S Q c Q j y / M E x r W 7 E j i b E 3 h S Z 2 P N C H M B z F g h / F w h O j W M B R P A Y T G I 8 k R 9 x k z L n y / J b p z B U K l V Y p h A K 7 S q m V s O R U r N X j b C 8 0 + K v C L P l h l p 4 Y Z i k L c 2 K Y J 5 i P h 2 D 6 q 0 L 9 3 L y c h Z o V 6 q p x / 4 t i r P g x V p 4 Y Y y W L c V K M j 4 E 1 A v / 8 o j A X / T A X n x j m Y h b m p D A T 7 3 E F L i f v b h T h G 1 W f q z 9 I b G 9 N Y z a 1 B G C N H / 6 + 3 V f 1 E Z q 5 m 4 t 3 8 3 1 J L r w z 9 n U c g + 1 O w Q w B u a K h 2 x + K v q + o o T 9 y 7 h o q Y B p T t c V a T F a / H 3 E B u T 6 b X E P T K V 3 7 Q k H o 0 k q K B 1 R p h S q t V + o x 3 F q 7 y 0 2 B Z X O l A S M v c A k d F X d K h K / u A j w J 8 6 8 P a x 1 3 M 2 D 7 2 N l h J 6 6 c X 1 4 a 4 P U t s L 0 M K / 7 X M g z 5 8 Q a 1 D N 4 x f E r 0 R 6 i x 4 6 Q C p z N E n E k F v g L t J k k / g M B M 1 P e q D H U H D s m C X T Q 3 E d 9 w l I R w L t E i q s B 1 6 2 f Y M l J H 0 M S B O p 1 B U 4 W B 1 d D 6 7 M e P x T G 0 b D g 6 N F Q 9 t j D q x Q Z V E S a 6 o C a i w E B 4 O V l o w R v 7 Z G Z D M 8 9 d N G 5 1 w 4 Q V Y E G y B o w y g A i 6 U z C E 0 V X h 2 s M U 6 H j h I s K s j s m O l p w v l 0 8 i z Y u Z F K E r l 6 E C p O S y k E s 8 L t O 4 1 L L k k g h 9 R L g i R g 9 e S E h 4 A v Y I Y V u C G t e Y o C h g Y 6 i k Y 2 / 4 4 m 5 c d B A X V e I i t 3 1 B Y a S t U V W g 3 U F V z A d B p e c P P 9 I d a O D 1 d r x G R U I Z y E x X 5 c p z j K z I e 4 T i U Y j f S U L 8 E S a L M D O E a C D U 5 4 M d f N m b w 9 0 3 3 G P 9 X p g F n B r w 2 o N t g i H + j a S H 8 Q 4 g G i c g V 4 W a O l E R U T A H E Z w A 8 W R B H S t A f G R t F M M K D u w S N X e F l 5 v x j 2 N U b k y x S U o 0 K q 1 B x E R m L i S b f L C p y f J T T J Y c m 0 N Z v q l r g 4 M J 2 4 / e D 3 y p r c p H 7 Y q O k E w F M w L B g u w Z m U S f 8 j / r D d 1 Y v R 1 b e 5 p x b 4 n W b I J u 7 x b b n Y g h b l O N U W w G c t K v d c q t F m W O N u j W K N J y t 1 o + p Z f m y u Y Q x F W 1 X t 2 K S 0 9 6 l b 2 z b l z e 7 j Q q N e 5 P 7 j f y 0 w t V + R d d 2 T 9 p o e v Q T W O T r v u L o l t x U t 4 B N m K 9 Z w z + P z M D I Y p n 3 d 6 R I n R 6 4 o u t u T O y w B F z L e M + p m K V / Y r y l z q H 9 9 r B 4 I g O n B h z + g w A K 3 z e i v x k H 7 a R d 4 f r p S X B 5 w C m m m q 7 + N z 1 g j b c k C L L 6 W T U J H c m 4 D e E F E c A z n W Y r Q 4 W P i f y O V T k F E e U r N s L F W u + G 3 G G I E V A B Z n f m D f Z 7 X M j H K q V d S P j G 7 L Z o J M 4 5 o Q b R A a Y a J 3 J Y 8 z u S m M M e + B b c Y y J e U y m r g y l 3 l c x b 6 l k 3 u 8 y z l 2 V t D A j M l c U v 4 + i 3 C L h o m v e G g U q T E x H s p i 2 M I V Y u a g w l L r h + i S G S 0 L 2 R z 0 i x z 0 i r + 4 R e T 2 P k B b J a 7 h E p r k k K k x w i Z z m k n j z d / h S 3 C W l 1 V 1 S W s 8 l 5 K G d 0 h o u K d F c E h U m u E R J c 0 m 8 + a j f F C g d p 7 B G z y m s 5 x X y y F G w 0 v T O U 6 D 2 n q g 0 w T H F 1 O 4 T d w L q P x T P y G t 4 R l 7 T M + S B K X k d z 8 h U z 8 S k C Z 4 p p f Y i m m c U i m e U N T y j r O k Z 8 s C X s o 5 n F K p n Y l L s m e B M N W x h + G b F H S K 2 M F c d S N l c N Z u r Z n P V / / R c l X V D G 3 0 c U N 4 e T c g Z T W Q 0 k d H E q 6 A J b 9 q 8 l e l E I S O K j C g y o n g V R F H a H k + U M p r I a C K j i V d B E / I W 5 x N y N p / I i C I j i t d B F M o W i U L J i C I j i o w o X g d R L J / 1 U j b b j z E 2 J l C w T Q i s m b k Q b o 2 5 a E K L X L u H L Y K m i B / E 3 y N 8 4 k l U f I S W v W f i J 4 N E 3 M y + C u / / x s 7 b H w F V W 1 x 5 i F c L F W q j q + H M n M N 3 N + T c H p l X + O U V V 3 O g z e D V B D + m u i 8 X Z E U q b J e I Y m / P c D f s D D o x U l G o U h L Z q a E B 8 r q T O s D b k W O F P n H n t V q z y x 2 U j 5 t c t d G t n J w d 9 2 K l k L R 9 c s z V T s 8 a / X K r R i k h f d w M S I 4 V K c m b I S l x m 7 g j w x M G n j e U 6 W K F L i 7 S x R / o Y o k b m N Q q q W K F L i 7 R x R / p Y q n A q J M h V y j y 0 O i D 9 5 l Q R x + s Y I 4 + f o X O C a L W U H X O C Z Z u M t R F r c r 7 X W G Z / a y E Z + Y 4 N a 3 Z m U x P X n a + 0 l P U y 0 o v D b 0 E 8 z L K S w o n 3 C u + M S c 2 P i e + N C d I 1 k F U B l U X n 3 n r n E V e j L D h t q a V X 3 f k 8 O i L v O c o 2 z b 1 g t u m 1 t 3 4 W d p a 9 v 5 P t 3 0 G v L / S x s / Q x s 1 n 3 f o Z k K + 7 + Z N W I r r d h V b m C d v 0 n m u 2 7 0 z 2 X 2 K r y T P s j t n 2 B h 7 l K S Z K a 9 k Y c 2 P 4 G a 0 U M 2 n s I r 3 A 2 5 g o L 3 j x 7 S Y F / v g X U E s B A i 0 A F A A C A A g A t q 5 y W k t A w O O k A A A A 9 g A A A B I A A A A A A A A A A A A A A A A A A A A A A E N v b m Z p Z y 9 Q Y W N r Y W d l L n h t b F B L A Q I t A B Q A A g A I A L a u c l o P y u m r p A A A A O k A A A A T A A A A A A A A A A A A A A A A A P A A A A B b Q 2 9 u d G V u d F 9 U e X B l c 1 0 u e G 1 s U E s B A i 0 A F A A C A A g A t q 5 y W m 2 7 e t u F C Q A A 0 V A A A B M A A A A A A A A A A A A A A A A A 4 Q E A A E Z v c m 1 1 b G F z L 1 N l Y 3 R p b 2 4 x L m 1 Q S w U G A A A A A A M A A w D C A A A A s w s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o B n A Q A A A A A A X m c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T a G V l d D E i I C 8 + P E V u d H J 5 I F R 5 c G U 9 I k Z p b G x l Z E N v b X B s Z X R l U m V z d W x 0 V G 9 X b 3 J r c 2 h l Z X Q i I F Z h b H V l P S J s M S I g L z 4 8 R W 5 0 c n k g V H l w Z T 0 i U X V l c n l J R C I g V m F s d W U 9 I n M w Z j F l O T c x M S 0 y M j Z i L T Q 2 M G Y t O W I z O S 0 2 N T Q 1 O G Q 1 Z j A 3 Y m U i I C 8 + P E V u d H J 5 I F R 5 c G U 9 I k Z p b G x M Y X N 0 V X B k Y X R l Z C I g V m F s d W U 9 I m Q y M D I 1 L T A z L T E 5 V D A x O j Q 3 O j I 5 L j M 1 M z c w M D N a I i A v P j x F b n R y e S B U e X B l P S J G a W x s R X J y b 3 J D b 3 V u d C I g V m F s d W U 9 I m w w I i A v P j x F b n R y e S B U e X B l P S J G a W x s Q 2 9 s d W 1 u V H l w Z X M i I F Z h b H V l P S J z Q 1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Q U l R J n F 1 b 3 Q 7 L C Z x d W 9 0 O 0 F S S 0 s m c X V v d D s s J n F 1 b 3 Q 7 Q k p L J n F 1 b 3 Q 7 L C Z x d W 9 0 O 0 J M T 0 s m c X V v d D s s J n F 1 b 3 Q 7 Q 0 l C U i Z x d W 9 0 O y w m c X V v d D t D T k N S J n F 1 b 3 Q 7 L C Z x d W 9 0 O 0 N P U F g m c X V v d D s s J n F 1 b 3 Q 7 Q 1 B F U i Z x d W 9 0 O y w m c X V v d D t E Q k M m c X V v d D s s J n F 1 b 3 Q 7 R E l B J n F 1 b 3 Q 7 L C Z x d W 9 0 O 0 V T U E 8 m c X V v d D s s J n F 1 b 3 Q 7 R V Z Y J n F 1 b 3 Q 7 L C Z x d W 9 0 O 0 Z D R y Z x d W 9 0 O y w m c X V v d D t H R F g m c X V v d D s s J n F 1 b 3 Q 7 R 0 l J J n F 1 b 3 Q 7 L C Z x d W 9 0 O 0 d M R C Z x d W 9 0 O y w m c X V v d D t H U k l E J n F 1 b 3 Q 7 L C Z x d W 9 0 O 0 l B S S Z x d W 9 0 O y w m c X V v d D t J Q k I m c X V v d D s s J n F 1 b 3 Q 7 S U R S V i Z x d W 9 0 O y w m c X V v d D t J R U Y m c X V v d D s s J n F 1 b 3 Q 7 S U d W J n F 1 b 3 Q 7 L C Z x d W 9 0 O 0 l I R i Z x d W 9 0 O y w m c X V v d D t J S E k m c X V v d D s s J n F 1 b 3 Q 7 S U p I J n F 1 b 3 Q 7 L C Z x d W 9 0 O 0 l K S i Z x d W 9 0 O y w m c X V v d D t J S k s m c X V v d D s s J n F 1 b 3 Q 7 S U p S J n F 1 b 3 Q 7 L C Z x d W 9 0 O 0 l Q T y Z x d W 9 0 O y w m c X V v d D t J V E I m c X V v d D s s J n F 1 b 3 Q 7 S V Z F J n F 1 b 3 Q 7 L C Z x d W 9 0 O 0 l W V y Z x d W 9 0 O y w m c X V v d D t J V 0 Q m c X V v d D s s J n F 1 b 3 Q 7 S V d G J n F 1 b 3 Q 7 L C Z x d W 9 0 O 0 l X T S Z x d W 9 0 O y w m c X V v d D t J V 0 4 m c X V v d D s s J n F 1 b 3 Q 7 S V d P J n F 1 b 3 Q 7 L C Z x d W 9 0 O 0 l Z V C Z x d W 9 0 O y w m c X V v d D t K R V R T J n F 1 b 3 Q 7 L C Z x d W 9 0 O 0 t C V 0 I m c X V v d D s s J n F 1 b 3 Q 7 S 0 J X U C Z x d W 9 0 O y w m c X V v d D t L Q l d S J n F 1 b 3 Q 7 L C Z x d W 9 0 O 0 t J R S Z x d W 9 0 O y w m c X V v d D t L U k U m c X V v d D s s J n F 1 b 3 Q 7 T U d L J n F 1 b 3 Q 7 L C Z x d W 9 0 O 0 1 H V i Z x d W 9 0 O y w m c X V v d D t N V F V N J n F 1 b 3 Q 7 L C Z x d W 9 0 O 0 5 Y V E c m c X V v d D s s J n F 1 b 3 Q 7 T 0 V G J n F 1 b 3 Q 7 L C Z x d W 9 0 O 0 9 J S C Z x d W 9 0 O y w m c X V v d D t Q Q k Q m c X V v d D s s J n F 1 b 3 Q 7 U E J F J n F 1 b 3 Q 7 L C Z x d W 9 0 O 1 B C S i Z x d W 9 0 O y w m c X V v d D t Q Q l M m c X V v d D s s J n F 1 b 3 Q 7 U E J X J n F 1 b 3 Q 7 L C Z x d W 9 0 O 1 B F S i Z x d W 9 0 O y w m c X V v d D t Q S E 8 m c X V v d D s s J n F 1 b 3 Q 7 U E l P J n F 1 b 3 Q 7 L C Z x d W 9 0 O 1 B K U C Z x d W 9 0 O y w m c X V v d D t Q T l F J J n F 1 b 3 Q 7 L C Z x d W 9 0 O 1 B Q Q S Z x d W 9 0 O y w m c X V v d D t Q U 0 k m c X V v d D s s J n F 1 b 3 Q 7 U F N Q J n F 1 b 3 Q 7 L C Z x d W 9 0 O 1 B Y R S Z x d W 9 0 O y w m c X V v d D t Q W E o m c X V v d D s s J n F 1 b 3 Q 7 U V F R J n F 1 b 3 Q 7 L C Z x d W 9 0 O 1 F R U U U m c X V v d D s s J n F 1 b 3 Q 7 U V V B T C Z x d W 9 0 O y w m c X V v d D t S T 0 J P J n F 1 b 3 Q 7 L C Z x d W 9 0 O 1 J T U C Z x d W 9 0 O y w m c X V v d D t T S F k m c X V v d D s s J n F 1 b 3 Q 7 U 0 l M J n F 1 b 3 Q 7 L C Z x d W 9 0 O 1 N L W V k m c X V v d D s s J n F 1 b 3 Q 7 U 0 x Y J n F 1 b 3 Q 7 L C Z x d W 9 0 O 1 N N S C Z x d W 9 0 O y w m c X V v d D t T T 0 N M J n F 1 b 3 Q 7 L C Z x d W 9 0 O 1 N Q S E I m c X V v d D s s J n F 1 b 3 Q 7 U 1 B M V i Z x d W 9 0 O y w m c X V v d D t T U F k m c X V v d D s s J n F 1 b 3 Q 7 V E F O J n F 1 b 3 Q 7 L C Z x d W 9 0 O 1 R M V C Z x d W 9 0 O y w m c X V v d D t V U k E m c X V v d D s s J n F 1 b 3 Q 7 V V N N V i Z x d W 9 0 O y w m c X V v d D t V U 0 8 m c X V v d D s s J n F 1 b 3 Q 7 V V V Q J n F 1 b 3 Q 7 L C Z x d W 9 0 O 1 Z D T F Q m c X V v d D s s J n F 1 b 3 Q 7 V k 5 R J n F 1 b 3 Q 7 L C Z x d W 9 0 O 1 Z Z T S Z x d W 9 0 O y w m c X V v d D t Y S E I m c X V v d D s s J n F 1 b 3 Q 7 W E h F J n F 1 b 3 Q 7 L C Z x d W 9 0 O 1 h M Q i Z x d W 9 0 O y w m c X V v d D t Y T E M m c X V v d D s s J n F 1 b 3 Q 7 W E x F J n F 1 b 3 Q 7 L C Z x d W 9 0 O 1 h M R i Z x d W 9 0 O y w m c X V v d D t Y T E k m c X V v d D s s J n F 1 b 3 Q 7 W E x L J n F 1 b 3 Q 7 L C Z x d W 9 0 O 1 h M U C Z x d W 9 0 O y w m c X V v d D t Y T F J F J n F 1 b 3 Q 7 L C Z x d W 9 0 O 1 h M V S Z x d W 9 0 O y w m c X V v d D t Y T F Y m c X V v d D s s J n F 1 b 3 Q 7 W E x Z J n F 1 b 3 Q 7 L C Z x d W 9 0 O 1 h N R S Z x d W 9 0 O y w m c X V v d D t Y T 1 A m c X V v d D s s J n F 1 b 3 Q 7 W F J U J n F 1 b 3 Q 7 L C Z x d W 9 0 O 1 5 J W E l D J n F 1 b 3 Q 7 L C Z x d W 9 0 O 1 5 W S V g m c X V v d D s s J n F 1 b 3 Q 7 S V Z X L 0 l W R S Z x d W 9 0 O y w m c X V v d D t J S k s v S U p K J n F 1 b 3 Q 7 L C Z x d W 9 0 O 0 l X R i 9 J V 0 Q m c X V v d D s s J n F 1 b 3 Q 7 S V d P L 0 l X T i Z x d W 9 0 O y w m c X V v d D t T U E h C L 1 N Q T F Y m c X V v d D s s J n F 1 b 3 Q 7 Q V J L S y 9 T U F k m c X V v d D s s J n F 1 b 3 Q 7 W E x Z L 1 h M U C Z x d W 9 0 O y w m c X V v d D t Y T E s v W E x Q J n F 1 b 3 Q 7 L C Z x d W 9 0 O 0 l X T S 9 T U F k m c X V v d D s s J n F 1 b 3 Q 7 T U d L L 0 1 H V i Z x d W 9 0 O y w m c X V v d D t D U E V S L 0 d M R C Z x d W 9 0 O y w m c X V v d D t Y T F U r W E x W K 1 h M U C Z x d W 9 0 O y w m c X V v d D t Y T E s r W E x Z K 1 h M R i t Y T E k r W E x C J n F 1 b 3 Q 7 X S I g L z 4 8 R W 5 0 c n k g V H l w Z T 0 i R m l s b F N 0 Y X R 1 c y I g V m F s d W U 9 I n N D b 2 1 w b G V 0 Z S I g L z 4 8 R W 5 0 c n k g V H l w Z T 0 i R m l s b E N v d W 5 0 I i B W Y W x 1 Z T 0 i b D I 1 M y I g L z 4 8 R W 5 0 c n k g V H l w Z T 0 i U m V s Y X R p b 2 5 z a G l w S W 5 m b 0 N v b n R h a W 5 l c i I g V m F s d W U 9 I n N 7 J n F 1 b 3 Q 7 Y 2 9 s d W 1 u Q 2 9 1 b n Q m c X V v d D s 6 M T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R G F 0 Z S w w f S Z x d W 9 0 O y w m c X V v d D t T Z W N 0 a W 9 u M S 9 T a G V l d D E v Q X V 0 b 1 J l b W 9 2 Z W R D b 2 x 1 b W 5 z M S 5 7 Q U l R L D F 9 J n F 1 b 3 Q 7 L C Z x d W 9 0 O 1 N l Y 3 R p b 2 4 x L 1 N o Z W V 0 M S 9 B d X R v U m V t b 3 Z l Z E N v b H V t b n M x L n t B U k t L L D J 9 J n F 1 b 3 Q 7 L C Z x d W 9 0 O 1 N l Y 3 R p b 2 4 x L 1 N o Z W V 0 M S 9 B d X R v U m V t b 3 Z l Z E N v b H V t b n M x L n t C S k s s M 3 0 m c X V v d D s s J n F 1 b 3 Q 7 U 2 V j d G l v b j E v U 2 h l Z X Q x L 0 F 1 d G 9 S Z W 1 v d m V k Q 2 9 s d W 1 u c z E u e 0 J M T 0 s s N H 0 m c X V v d D s s J n F 1 b 3 Q 7 U 2 V j d G l v b j E v U 2 h l Z X Q x L 0 F 1 d G 9 S Z W 1 v d m V k Q 2 9 s d W 1 u c z E u e 0 N J Q l I s N X 0 m c X V v d D s s J n F 1 b 3 Q 7 U 2 V j d G l v b j E v U 2 h l Z X Q x L 0 F 1 d G 9 S Z W 1 v d m V k Q 2 9 s d W 1 u c z E u e 0 N O Q 1 I s N n 0 m c X V v d D s s J n F 1 b 3 Q 7 U 2 V j d G l v b j E v U 2 h l Z X Q x L 0 F 1 d G 9 S Z W 1 v d m V k Q 2 9 s d W 1 u c z E u e 0 N P U F g s N 3 0 m c X V v d D s s J n F 1 b 3 Q 7 U 2 V j d G l v b j E v U 2 h l Z X Q x L 0 F 1 d G 9 S Z W 1 v d m V k Q 2 9 s d W 1 u c z E u e 0 N Q R V I s O H 0 m c X V v d D s s J n F 1 b 3 Q 7 U 2 V j d G l v b j E v U 2 h l Z X Q x L 0 F 1 d G 9 S Z W 1 v d m V k Q 2 9 s d W 1 u c z E u e 0 R C Q y w 5 f S Z x d W 9 0 O y w m c X V v d D t T Z W N 0 a W 9 u M S 9 T a G V l d D E v Q X V 0 b 1 J l b W 9 2 Z W R D b 2 x 1 b W 5 z M S 5 7 R E l B L D E w f S Z x d W 9 0 O y w m c X V v d D t T Z W N 0 a W 9 u M S 9 T a G V l d D E v Q X V 0 b 1 J l b W 9 2 Z W R D b 2 x 1 b W 5 z M S 5 7 R V N Q T y w x M X 0 m c X V v d D s s J n F 1 b 3 Q 7 U 2 V j d G l v b j E v U 2 h l Z X Q x L 0 F 1 d G 9 S Z W 1 v d m V k Q 2 9 s d W 1 u c z E u e 0 V W W C w x M n 0 m c X V v d D s s J n F 1 b 3 Q 7 U 2 V j d G l v b j E v U 2 h l Z X Q x L 0 F 1 d G 9 S Z W 1 v d m V k Q 2 9 s d W 1 u c z E u e 0 Z D R y w x M 3 0 m c X V v d D s s J n F 1 b 3 Q 7 U 2 V j d G l v b j E v U 2 h l Z X Q x L 0 F 1 d G 9 S Z W 1 v d m V k Q 2 9 s d W 1 u c z E u e 0 d E W C w x N H 0 m c X V v d D s s J n F 1 b 3 Q 7 U 2 V j d G l v b j E v U 2 h l Z X Q x L 0 F 1 d G 9 S Z W 1 v d m V k Q 2 9 s d W 1 u c z E u e 0 d J S S w x N X 0 m c X V v d D s s J n F 1 b 3 Q 7 U 2 V j d G l v b j E v U 2 h l Z X Q x L 0 F 1 d G 9 S Z W 1 v d m V k Q 2 9 s d W 1 u c z E u e 0 d M R C w x N n 0 m c X V v d D s s J n F 1 b 3 Q 7 U 2 V j d G l v b j E v U 2 h l Z X Q x L 0 F 1 d G 9 S Z W 1 v d m V k Q 2 9 s d W 1 u c z E u e 0 d S S U Q s M T d 9 J n F 1 b 3 Q 7 L C Z x d W 9 0 O 1 N l Y 3 R p b 2 4 x L 1 N o Z W V 0 M S 9 B d X R v U m V t b 3 Z l Z E N v b H V t b n M x L n t J Q U k s M T h 9 J n F 1 b 3 Q 7 L C Z x d W 9 0 O 1 N l Y 3 R p b 2 4 x L 1 N o Z W V 0 M S 9 B d X R v U m V t b 3 Z l Z E N v b H V t b n M x L n t J Q k I s M T l 9 J n F 1 b 3 Q 7 L C Z x d W 9 0 O 1 N l Y 3 R p b 2 4 x L 1 N o Z W V 0 M S 9 B d X R v U m V t b 3 Z l Z E N v b H V t b n M x L n t J R F J W L D I w f S Z x d W 9 0 O y w m c X V v d D t T Z W N 0 a W 9 u M S 9 T a G V l d D E v Q X V 0 b 1 J l b W 9 2 Z W R D b 2 x 1 b W 5 z M S 5 7 S U V G L D I x f S Z x d W 9 0 O y w m c X V v d D t T Z W N 0 a W 9 u M S 9 T a G V l d D E v Q X V 0 b 1 J l b W 9 2 Z W R D b 2 x 1 b W 5 z M S 5 7 S U d W L D I y f S Z x d W 9 0 O y w m c X V v d D t T Z W N 0 a W 9 u M S 9 T a G V l d D E v Q X V 0 b 1 J l b W 9 2 Z W R D b 2 x 1 b W 5 z M S 5 7 S U h G L D I z f S Z x d W 9 0 O y w m c X V v d D t T Z W N 0 a W 9 u M S 9 T a G V l d D E v Q X V 0 b 1 J l b W 9 2 Z W R D b 2 x 1 b W 5 z M S 5 7 S U h J L D I 0 f S Z x d W 9 0 O y w m c X V v d D t T Z W N 0 a W 9 u M S 9 T a G V l d D E v Q X V 0 b 1 J l b W 9 2 Z W R D b 2 x 1 b W 5 z M S 5 7 S U p I L D I 1 f S Z x d W 9 0 O y w m c X V v d D t T Z W N 0 a W 9 u M S 9 T a G V l d D E v Q X V 0 b 1 J l b W 9 2 Z W R D b 2 x 1 b W 5 z M S 5 7 S U p K L D I 2 f S Z x d W 9 0 O y w m c X V v d D t T Z W N 0 a W 9 u M S 9 T a G V l d D E v Q X V 0 b 1 J l b W 9 2 Z W R D b 2 x 1 b W 5 z M S 5 7 S U p L L D I 3 f S Z x d W 9 0 O y w m c X V v d D t T Z W N 0 a W 9 u M S 9 T a G V l d D E v Q X V 0 b 1 J l b W 9 2 Z W R D b 2 x 1 b W 5 z M S 5 7 S U p S L D I 4 f S Z x d W 9 0 O y w m c X V v d D t T Z W N 0 a W 9 u M S 9 T a G V l d D E v Q X V 0 b 1 J l b W 9 2 Z W R D b 2 x 1 b W 5 z M S 5 7 S V B P L D I 5 f S Z x d W 9 0 O y w m c X V v d D t T Z W N 0 a W 9 u M S 9 T a G V l d D E v Q X V 0 b 1 J l b W 9 2 Z W R D b 2 x 1 b W 5 z M S 5 7 S V R C L D M w f S Z x d W 9 0 O y w m c X V v d D t T Z W N 0 a W 9 u M S 9 T a G V l d D E v Q X V 0 b 1 J l b W 9 2 Z W R D b 2 x 1 b W 5 z M S 5 7 S V Z F L D M x f S Z x d W 9 0 O y w m c X V v d D t T Z W N 0 a W 9 u M S 9 T a G V l d D E v Q X V 0 b 1 J l b W 9 2 Z W R D b 2 x 1 b W 5 z M S 5 7 S V Z X L D M y f S Z x d W 9 0 O y w m c X V v d D t T Z W N 0 a W 9 u M S 9 T a G V l d D E v Q X V 0 b 1 J l b W 9 2 Z W R D b 2 x 1 b W 5 z M S 5 7 S V d E L D M z f S Z x d W 9 0 O y w m c X V v d D t T Z W N 0 a W 9 u M S 9 T a G V l d D E v Q X V 0 b 1 J l b W 9 2 Z W R D b 2 x 1 b W 5 z M S 5 7 S V d G L D M 0 f S Z x d W 9 0 O y w m c X V v d D t T Z W N 0 a W 9 u M S 9 T a G V l d D E v Q X V 0 b 1 J l b W 9 2 Z W R D b 2 x 1 b W 5 z M S 5 7 S V d N L D M 1 f S Z x d W 9 0 O y w m c X V v d D t T Z W N 0 a W 9 u M S 9 T a G V l d D E v Q X V 0 b 1 J l b W 9 2 Z W R D b 2 x 1 b W 5 z M S 5 7 S V d O L D M 2 f S Z x d W 9 0 O y w m c X V v d D t T Z W N 0 a W 9 u M S 9 T a G V l d D E v Q X V 0 b 1 J l b W 9 2 Z W R D b 2 x 1 b W 5 z M S 5 7 S V d P L D M 3 f S Z x d W 9 0 O y w m c X V v d D t T Z W N 0 a W 9 u M S 9 T a G V l d D E v Q X V 0 b 1 J l b W 9 2 Z W R D b 2 x 1 b W 5 z M S 5 7 S V l U L D M 4 f S Z x d W 9 0 O y w m c X V v d D t T Z W N 0 a W 9 u M S 9 T a G V l d D E v Q X V 0 b 1 J l b W 9 2 Z W R D b 2 x 1 b W 5 z M S 5 7 S k V U U y w z O X 0 m c X V v d D s s J n F 1 b 3 Q 7 U 2 V j d G l v b j E v U 2 h l Z X Q x L 0 F 1 d G 9 S Z W 1 v d m V k Q 2 9 s d W 1 u c z E u e 0 t C V 0 I s N D B 9 J n F 1 b 3 Q 7 L C Z x d W 9 0 O 1 N l Y 3 R p b 2 4 x L 1 N o Z W V 0 M S 9 B d X R v U m V t b 3 Z l Z E N v b H V t b n M x L n t L Q l d Q L D Q x f S Z x d W 9 0 O y w m c X V v d D t T Z W N 0 a W 9 u M S 9 T a G V l d D E v Q X V 0 b 1 J l b W 9 2 Z W R D b 2 x 1 b W 5 z M S 5 7 S 0 J X U i w 0 M n 0 m c X V v d D s s J n F 1 b 3 Q 7 U 2 V j d G l v b j E v U 2 h l Z X Q x L 0 F 1 d G 9 S Z W 1 v d m V k Q 2 9 s d W 1 u c z E u e 0 t J R S w 0 M 3 0 m c X V v d D s s J n F 1 b 3 Q 7 U 2 V j d G l v b j E v U 2 h l Z X Q x L 0 F 1 d G 9 S Z W 1 v d m V k Q 2 9 s d W 1 u c z E u e 0 t S R S w 0 N H 0 m c X V v d D s s J n F 1 b 3 Q 7 U 2 V j d G l v b j E v U 2 h l Z X Q x L 0 F 1 d G 9 S Z W 1 v d m V k Q 2 9 s d W 1 u c z E u e 0 1 H S y w 0 N X 0 m c X V v d D s s J n F 1 b 3 Q 7 U 2 V j d G l v b j E v U 2 h l Z X Q x L 0 F 1 d G 9 S Z W 1 v d m V k Q 2 9 s d W 1 u c z E u e 0 1 H V i w 0 N n 0 m c X V v d D s s J n F 1 b 3 Q 7 U 2 V j d G l v b j E v U 2 h l Z X Q x L 0 F 1 d G 9 S Z W 1 v d m V k Q 2 9 s d W 1 u c z E u e 0 1 U V U 0 s N D d 9 J n F 1 b 3 Q 7 L C Z x d W 9 0 O 1 N l Y 3 R p b 2 4 x L 1 N o Z W V 0 M S 9 B d X R v U m V t b 3 Z l Z E N v b H V t b n M x L n t O W F R H L D Q 4 f S Z x d W 9 0 O y w m c X V v d D t T Z W N 0 a W 9 u M S 9 T a G V l d D E v Q X V 0 b 1 J l b W 9 2 Z W R D b 2 x 1 b W 5 z M S 5 7 T 0 V G L D Q 5 f S Z x d W 9 0 O y w m c X V v d D t T Z W N 0 a W 9 u M S 9 T a G V l d D E v Q X V 0 b 1 J l b W 9 2 Z W R D b 2 x 1 b W 5 z M S 5 7 T 0 l I L D U w f S Z x d W 9 0 O y w m c X V v d D t T Z W N 0 a W 9 u M S 9 T a G V l d D E v Q X V 0 b 1 J l b W 9 2 Z W R D b 2 x 1 b W 5 z M S 5 7 U E J E L D U x f S Z x d W 9 0 O y w m c X V v d D t T Z W N 0 a W 9 u M S 9 T a G V l d D E v Q X V 0 b 1 J l b W 9 2 Z W R D b 2 x 1 b W 5 z M S 5 7 U E J F L D U y f S Z x d W 9 0 O y w m c X V v d D t T Z W N 0 a W 9 u M S 9 T a G V l d D E v Q X V 0 b 1 J l b W 9 2 Z W R D b 2 x 1 b W 5 z M S 5 7 U E J K L D U z f S Z x d W 9 0 O y w m c X V v d D t T Z W N 0 a W 9 u M S 9 T a G V l d D E v Q X V 0 b 1 J l b W 9 2 Z W R D b 2 x 1 b W 5 z M S 5 7 U E J T L D U 0 f S Z x d W 9 0 O y w m c X V v d D t T Z W N 0 a W 9 u M S 9 T a G V l d D E v Q X V 0 b 1 J l b W 9 2 Z W R D b 2 x 1 b W 5 z M S 5 7 U E J X L D U 1 f S Z x d W 9 0 O y w m c X V v d D t T Z W N 0 a W 9 u M S 9 T a G V l d D E v Q X V 0 b 1 J l b W 9 2 Z W R D b 2 x 1 b W 5 z M S 5 7 U E V K L D U 2 f S Z x d W 9 0 O y w m c X V v d D t T Z W N 0 a W 9 u M S 9 T a G V l d D E v Q X V 0 b 1 J l b W 9 2 Z W R D b 2 x 1 b W 5 z M S 5 7 U E h P L D U 3 f S Z x d W 9 0 O y w m c X V v d D t T Z W N 0 a W 9 u M S 9 T a G V l d D E v Q X V 0 b 1 J l b W 9 2 Z W R D b 2 x 1 b W 5 z M S 5 7 U E l P L D U 4 f S Z x d W 9 0 O y w m c X V v d D t T Z W N 0 a W 9 u M S 9 T a G V l d D E v Q X V 0 b 1 J l b W 9 2 Z W R D b 2 x 1 b W 5 z M S 5 7 U E p Q L D U 5 f S Z x d W 9 0 O y w m c X V v d D t T Z W N 0 a W 9 u M S 9 T a G V l d D E v Q X V 0 b 1 J l b W 9 2 Z W R D b 2 x 1 b W 5 z M S 5 7 U E 5 R S S w 2 M H 0 m c X V v d D s s J n F 1 b 3 Q 7 U 2 V j d G l v b j E v U 2 h l Z X Q x L 0 F 1 d G 9 S Z W 1 v d m V k Q 2 9 s d W 1 u c z E u e 1 B Q Q S w 2 M X 0 m c X V v d D s s J n F 1 b 3 Q 7 U 2 V j d G l v b j E v U 2 h l Z X Q x L 0 F 1 d G 9 S Z W 1 v d m V k Q 2 9 s d W 1 u c z E u e 1 B T S S w 2 M n 0 m c X V v d D s s J n F 1 b 3 Q 7 U 2 V j d G l v b j E v U 2 h l Z X Q x L 0 F 1 d G 9 S Z W 1 v d m V k Q 2 9 s d W 1 u c z E u e 1 B T U C w 2 M 3 0 m c X V v d D s s J n F 1 b 3 Q 7 U 2 V j d G l v b j E v U 2 h l Z X Q x L 0 F 1 d G 9 S Z W 1 v d m V k Q 2 9 s d W 1 u c z E u e 1 B Y R S w 2 N H 0 m c X V v d D s s J n F 1 b 3 Q 7 U 2 V j d G l v b j E v U 2 h l Z X Q x L 0 F 1 d G 9 S Z W 1 v d m V k Q 2 9 s d W 1 u c z E u e 1 B Y S i w 2 N X 0 m c X V v d D s s J n F 1 b 3 Q 7 U 2 V j d G l v b j E v U 2 h l Z X Q x L 0 F 1 d G 9 S Z W 1 v d m V k Q 2 9 s d W 1 u c z E u e 1 F R U S w 2 N n 0 m c X V v d D s s J n F 1 b 3 Q 7 U 2 V j d G l v b j E v U 2 h l Z X Q x L 0 F 1 d G 9 S Z W 1 v d m V k Q 2 9 s d W 1 u c z E u e 1 F R U U U s N j d 9 J n F 1 b 3 Q 7 L C Z x d W 9 0 O 1 N l Y 3 R p b 2 4 x L 1 N o Z W V 0 M S 9 B d X R v U m V t b 3 Z l Z E N v b H V t b n M x L n t R V U F M L D Y 4 f S Z x d W 9 0 O y w m c X V v d D t T Z W N 0 a W 9 u M S 9 T a G V l d D E v Q X V 0 b 1 J l b W 9 2 Z W R D b 2 x 1 b W 5 z M S 5 7 U k 9 C T y w 2 O X 0 m c X V v d D s s J n F 1 b 3 Q 7 U 2 V j d G l v b j E v U 2 h l Z X Q x L 0 F 1 d G 9 S Z W 1 v d m V k Q 2 9 s d W 1 u c z E u e 1 J T U C w 3 M H 0 m c X V v d D s s J n F 1 b 3 Q 7 U 2 V j d G l v b j E v U 2 h l Z X Q x L 0 F 1 d G 9 S Z W 1 v d m V k Q 2 9 s d W 1 u c z E u e 1 N I W S w 3 M X 0 m c X V v d D s s J n F 1 b 3 Q 7 U 2 V j d G l v b j E v U 2 h l Z X Q x L 0 F 1 d G 9 S Z W 1 v d m V k Q 2 9 s d W 1 u c z E u e 1 N J T C w 3 M n 0 m c X V v d D s s J n F 1 b 3 Q 7 U 2 V j d G l v b j E v U 2 h l Z X Q x L 0 F 1 d G 9 S Z W 1 v d m V k Q 2 9 s d W 1 u c z E u e 1 N L W V k s N z N 9 J n F 1 b 3 Q 7 L C Z x d W 9 0 O 1 N l Y 3 R p b 2 4 x L 1 N o Z W V 0 M S 9 B d X R v U m V t b 3 Z l Z E N v b H V t b n M x L n t T T F g s N z R 9 J n F 1 b 3 Q 7 L C Z x d W 9 0 O 1 N l Y 3 R p b 2 4 x L 1 N o Z W V 0 M S 9 B d X R v U m V t b 3 Z l Z E N v b H V t b n M x L n t T T U g s N z V 9 J n F 1 b 3 Q 7 L C Z x d W 9 0 O 1 N l Y 3 R p b 2 4 x L 1 N o Z W V 0 M S 9 B d X R v U m V t b 3 Z l Z E N v b H V t b n M x L n t T T 0 N M L D c 2 f S Z x d W 9 0 O y w m c X V v d D t T Z W N 0 a W 9 u M S 9 T a G V l d D E v Q X V 0 b 1 J l b W 9 2 Z W R D b 2 x 1 b W 5 z M S 5 7 U 1 B I Q i w 3 N 3 0 m c X V v d D s s J n F 1 b 3 Q 7 U 2 V j d G l v b j E v U 2 h l Z X Q x L 0 F 1 d G 9 S Z W 1 v d m V k Q 2 9 s d W 1 u c z E u e 1 N Q T F Y s N z h 9 J n F 1 b 3 Q 7 L C Z x d W 9 0 O 1 N l Y 3 R p b 2 4 x L 1 N o Z W V 0 M S 9 B d X R v U m V t b 3 Z l Z E N v b H V t b n M x L n t T U F k s N z l 9 J n F 1 b 3 Q 7 L C Z x d W 9 0 O 1 N l Y 3 R p b 2 4 x L 1 N o Z W V 0 M S 9 B d X R v U m V t b 3 Z l Z E N v b H V t b n M x L n t U Q U 4 s O D B 9 J n F 1 b 3 Q 7 L C Z x d W 9 0 O 1 N l Y 3 R p b 2 4 x L 1 N o Z W V 0 M S 9 B d X R v U m V t b 3 Z l Z E N v b H V t b n M x L n t U T F Q s O D F 9 J n F 1 b 3 Q 7 L C Z x d W 9 0 O 1 N l Y 3 R p b 2 4 x L 1 N o Z W V 0 M S 9 B d X R v U m V t b 3 Z l Z E N v b H V t b n M x L n t V U k E s O D J 9 J n F 1 b 3 Q 7 L C Z x d W 9 0 O 1 N l Y 3 R p b 2 4 x L 1 N o Z W V 0 M S 9 B d X R v U m V t b 3 Z l Z E N v b H V t b n M x L n t V U 0 1 W L D g z f S Z x d W 9 0 O y w m c X V v d D t T Z W N 0 a W 9 u M S 9 T a G V l d D E v Q X V 0 b 1 J l b W 9 2 Z W R D b 2 x 1 b W 5 z M S 5 7 V V N P L D g 0 f S Z x d W 9 0 O y w m c X V v d D t T Z W N 0 a W 9 u M S 9 T a G V l d D E v Q X V 0 b 1 J l b W 9 2 Z W R D b 2 x 1 b W 5 z M S 5 7 V V V Q L D g 1 f S Z x d W 9 0 O y w m c X V v d D t T Z W N 0 a W 9 u M S 9 T a G V l d D E v Q X V 0 b 1 J l b W 9 2 Z W R D b 2 x 1 b W 5 z M S 5 7 V k N M V C w 4 N n 0 m c X V v d D s s J n F 1 b 3 Q 7 U 2 V j d G l v b j E v U 2 h l Z X Q x L 0 F 1 d G 9 S Z W 1 v d m V k Q 2 9 s d W 1 u c z E u e 1 Z O U S w 4 N 3 0 m c X V v d D s s J n F 1 b 3 Q 7 U 2 V j d G l v b j E v U 2 h l Z X Q x L 0 F 1 d G 9 S Z W 1 v d m V k Q 2 9 s d W 1 u c z E u e 1 Z Z T S w 4 O H 0 m c X V v d D s s J n F 1 b 3 Q 7 U 2 V j d G l v b j E v U 2 h l Z X Q x L 0 F 1 d G 9 S Z W 1 v d m V k Q 2 9 s d W 1 u c z E u e 1 h I Q i w 4 O X 0 m c X V v d D s s J n F 1 b 3 Q 7 U 2 V j d G l v b j E v U 2 h l Z X Q x L 0 F 1 d G 9 S Z W 1 v d m V k Q 2 9 s d W 1 u c z E u e 1 h I R S w 5 M H 0 m c X V v d D s s J n F 1 b 3 Q 7 U 2 V j d G l v b j E v U 2 h l Z X Q x L 0 F 1 d G 9 S Z W 1 v d m V k Q 2 9 s d W 1 u c z E u e 1 h M Q i w 5 M X 0 m c X V v d D s s J n F 1 b 3 Q 7 U 2 V j d G l v b j E v U 2 h l Z X Q x L 0 F 1 d G 9 S Z W 1 v d m V k Q 2 9 s d W 1 u c z E u e 1 h M Q y w 5 M n 0 m c X V v d D s s J n F 1 b 3 Q 7 U 2 V j d G l v b j E v U 2 h l Z X Q x L 0 F 1 d G 9 S Z W 1 v d m V k Q 2 9 s d W 1 u c z E u e 1 h M R S w 5 M 3 0 m c X V v d D s s J n F 1 b 3 Q 7 U 2 V j d G l v b j E v U 2 h l Z X Q x L 0 F 1 d G 9 S Z W 1 v d m V k Q 2 9 s d W 1 u c z E u e 1 h M R i w 5 N H 0 m c X V v d D s s J n F 1 b 3 Q 7 U 2 V j d G l v b j E v U 2 h l Z X Q x L 0 F 1 d G 9 S Z W 1 v d m V k Q 2 9 s d W 1 u c z E u e 1 h M S S w 5 N X 0 m c X V v d D s s J n F 1 b 3 Q 7 U 2 V j d G l v b j E v U 2 h l Z X Q x L 0 F 1 d G 9 S Z W 1 v d m V k Q 2 9 s d W 1 u c z E u e 1 h M S y w 5 N n 0 m c X V v d D s s J n F 1 b 3 Q 7 U 2 V j d G l v b j E v U 2 h l Z X Q x L 0 F 1 d G 9 S Z W 1 v d m V k Q 2 9 s d W 1 u c z E u e 1 h M U C w 5 N 3 0 m c X V v d D s s J n F 1 b 3 Q 7 U 2 V j d G l v b j E v U 2 h l Z X Q x L 0 F 1 d G 9 S Z W 1 v d m V k Q 2 9 s d W 1 u c z E u e 1 h M U k U s O T h 9 J n F 1 b 3 Q 7 L C Z x d W 9 0 O 1 N l Y 3 R p b 2 4 x L 1 N o Z W V 0 M S 9 B d X R v U m V t b 3 Z l Z E N v b H V t b n M x L n t Y T F U s O T l 9 J n F 1 b 3 Q 7 L C Z x d W 9 0 O 1 N l Y 3 R p b 2 4 x L 1 N o Z W V 0 M S 9 B d X R v U m V t b 3 Z l Z E N v b H V t b n M x L n t Y T F Y s M T A w f S Z x d W 9 0 O y w m c X V v d D t T Z W N 0 a W 9 u M S 9 T a G V l d D E v Q X V 0 b 1 J l b W 9 2 Z W R D b 2 x 1 b W 5 z M S 5 7 W E x Z L D E w M X 0 m c X V v d D s s J n F 1 b 3 Q 7 U 2 V j d G l v b j E v U 2 h l Z X Q x L 0 F 1 d G 9 S Z W 1 v d m V k Q 2 9 s d W 1 u c z E u e 1 h N R S w x M D J 9 J n F 1 b 3 Q 7 L C Z x d W 9 0 O 1 N l Y 3 R p b 2 4 x L 1 N o Z W V 0 M S 9 B d X R v U m V t b 3 Z l Z E N v b H V t b n M x L n t Y T 1 A s M T A z f S Z x d W 9 0 O y w m c X V v d D t T Z W N 0 a W 9 u M S 9 T a G V l d D E v Q X V 0 b 1 J l b W 9 2 Z W R D b 2 x 1 b W 5 z M S 5 7 W F J U L D E w N H 0 m c X V v d D s s J n F 1 b 3 Q 7 U 2 V j d G l v b j E v U 2 h l Z X Q x L 0 F 1 d G 9 S Z W 1 v d m V k Q 2 9 s d W 1 u c z E u e 1 5 J W E l D L D E w N X 0 m c X V v d D s s J n F 1 b 3 Q 7 U 2 V j d G l v b j E v U 2 h l Z X Q x L 0 F 1 d G 9 S Z W 1 v d m V k Q 2 9 s d W 1 u c z E u e 1 5 W S V g s M T A 2 f S Z x d W 9 0 O y w m c X V v d D t T Z W N 0 a W 9 u M S 9 T a G V l d D E v Q X V 0 b 1 J l b W 9 2 Z W R D b 2 x 1 b W 5 z M S 5 7 S V Z X L 0 l W R S w x M D d 9 J n F 1 b 3 Q 7 L C Z x d W 9 0 O 1 N l Y 3 R p b 2 4 x L 1 N o Z W V 0 M S 9 B d X R v U m V t b 3 Z l Z E N v b H V t b n M x L n t J S k s v S U p K L D E w O H 0 m c X V v d D s s J n F 1 b 3 Q 7 U 2 V j d G l v b j E v U 2 h l Z X Q x L 0 F 1 d G 9 S Z W 1 v d m V k Q 2 9 s d W 1 u c z E u e 0 l X R i 9 J V 0 Q s M T A 5 f S Z x d W 9 0 O y w m c X V v d D t T Z W N 0 a W 9 u M S 9 T a G V l d D E v Q X V 0 b 1 J l b W 9 2 Z W R D b 2 x 1 b W 5 z M S 5 7 S V d P L 0 l X T i w x M T B 9 J n F 1 b 3 Q 7 L C Z x d W 9 0 O 1 N l Y 3 R p b 2 4 x L 1 N o Z W V 0 M S 9 B d X R v U m V t b 3 Z l Z E N v b H V t b n M x L n t T U E h C L 1 N Q T F Y s M T E x f S Z x d W 9 0 O y w m c X V v d D t T Z W N 0 a W 9 u M S 9 T a G V l d D E v Q X V 0 b 1 J l b W 9 2 Z W R D b 2 x 1 b W 5 z M S 5 7 Q V J L S y 9 T U F k s M T E y f S Z x d W 9 0 O y w m c X V v d D t T Z W N 0 a W 9 u M S 9 T a G V l d D E v Q X V 0 b 1 J l b W 9 2 Z W R D b 2 x 1 b W 5 z M S 5 7 W E x Z L 1 h M U C w x M T N 9 J n F 1 b 3 Q 7 L C Z x d W 9 0 O 1 N l Y 3 R p b 2 4 x L 1 N o Z W V 0 M S 9 B d X R v U m V t b 3 Z l Z E N v b H V t b n M x L n t Y T E s v W E x Q L D E x N H 0 m c X V v d D s s J n F 1 b 3 Q 7 U 2 V j d G l v b j E v U 2 h l Z X Q x L 0 F 1 d G 9 S Z W 1 v d m V k Q 2 9 s d W 1 u c z E u e 0 l X T S 9 T U F k s M T E 1 f S Z x d W 9 0 O y w m c X V v d D t T Z W N 0 a W 9 u M S 9 T a G V l d D E v Q X V 0 b 1 J l b W 9 2 Z W R D b 2 x 1 b W 5 z M S 5 7 T U d L L 0 1 H V i w x M T Z 9 J n F 1 b 3 Q 7 L C Z x d W 9 0 O 1 N l Y 3 R p b 2 4 x L 1 N o Z W V 0 M S 9 B d X R v U m V t b 3 Z l Z E N v b H V t b n M x L n t D U E V S L 0 d M R C w x M T d 9 J n F 1 b 3 Q 7 L C Z x d W 9 0 O 1 N l Y 3 R p b 2 4 x L 1 N o Z W V 0 M S 9 B d X R v U m V t b 3 Z l Z E N v b H V t b n M x L n t Y T F U r W E x W K 1 h M U C w x M T h 9 J n F 1 b 3 Q 7 L C Z x d W 9 0 O 1 N l Y 3 R p b 2 4 x L 1 N o Z W V 0 M S 9 B d X R v U m V t b 3 Z l Z E N v b H V t b n M x L n t Y T E s r W E x Z K 1 h M R i t Y T E k r W E x C L D E x O X 0 m c X V v d D t d L C Z x d W 9 0 O 0 N v b H V t b k N v d W 5 0 J n F 1 b 3 Q 7 O j E y M C w m c X V v d D t L Z X l D b 2 x 1 b W 5 O Y W 1 l c y Z x d W 9 0 O z p b X S w m c X V v d D t D b 2 x 1 b W 5 J Z G V u d G l 0 a W V z J n F 1 b 3 Q 7 O l s m c X V v d D t T Z W N 0 a W 9 u M S 9 T a G V l d D E v Q X V 0 b 1 J l b W 9 2 Z W R D b 2 x 1 b W 5 z M S 5 7 R G F 0 Z S w w f S Z x d W 9 0 O y w m c X V v d D t T Z W N 0 a W 9 u M S 9 T a G V l d D E v Q X V 0 b 1 J l b W 9 2 Z W R D b 2 x 1 b W 5 z M S 5 7 Q U l R L D F 9 J n F 1 b 3 Q 7 L C Z x d W 9 0 O 1 N l Y 3 R p b 2 4 x L 1 N o Z W V 0 M S 9 B d X R v U m V t b 3 Z l Z E N v b H V t b n M x L n t B U k t L L D J 9 J n F 1 b 3 Q 7 L C Z x d W 9 0 O 1 N l Y 3 R p b 2 4 x L 1 N o Z W V 0 M S 9 B d X R v U m V t b 3 Z l Z E N v b H V t b n M x L n t C S k s s M 3 0 m c X V v d D s s J n F 1 b 3 Q 7 U 2 V j d G l v b j E v U 2 h l Z X Q x L 0 F 1 d G 9 S Z W 1 v d m V k Q 2 9 s d W 1 u c z E u e 0 J M T 0 s s N H 0 m c X V v d D s s J n F 1 b 3 Q 7 U 2 V j d G l v b j E v U 2 h l Z X Q x L 0 F 1 d G 9 S Z W 1 v d m V k Q 2 9 s d W 1 u c z E u e 0 N J Q l I s N X 0 m c X V v d D s s J n F 1 b 3 Q 7 U 2 V j d G l v b j E v U 2 h l Z X Q x L 0 F 1 d G 9 S Z W 1 v d m V k Q 2 9 s d W 1 u c z E u e 0 N O Q 1 I s N n 0 m c X V v d D s s J n F 1 b 3 Q 7 U 2 V j d G l v b j E v U 2 h l Z X Q x L 0 F 1 d G 9 S Z W 1 v d m V k Q 2 9 s d W 1 u c z E u e 0 N P U F g s N 3 0 m c X V v d D s s J n F 1 b 3 Q 7 U 2 V j d G l v b j E v U 2 h l Z X Q x L 0 F 1 d G 9 S Z W 1 v d m V k Q 2 9 s d W 1 u c z E u e 0 N Q R V I s O H 0 m c X V v d D s s J n F 1 b 3 Q 7 U 2 V j d G l v b j E v U 2 h l Z X Q x L 0 F 1 d G 9 S Z W 1 v d m V k Q 2 9 s d W 1 u c z E u e 0 R C Q y w 5 f S Z x d W 9 0 O y w m c X V v d D t T Z W N 0 a W 9 u M S 9 T a G V l d D E v Q X V 0 b 1 J l b W 9 2 Z W R D b 2 x 1 b W 5 z M S 5 7 R E l B L D E w f S Z x d W 9 0 O y w m c X V v d D t T Z W N 0 a W 9 u M S 9 T a G V l d D E v Q X V 0 b 1 J l b W 9 2 Z W R D b 2 x 1 b W 5 z M S 5 7 R V N Q T y w x M X 0 m c X V v d D s s J n F 1 b 3 Q 7 U 2 V j d G l v b j E v U 2 h l Z X Q x L 0 F 1 d G 9 S Z W 1 v d m V k Q 2 9 s d W 1 u c z E u e 0 V W W C w x M n 0 m c X V v d D s s J n F 1 b 3 Q 7 U 2 V j d G l v b j E v U 2 h l Z X Q x L 0 F 1 d G 9 S Z W 1 v d m V k Q 2 9 s d W 1 u c z E u e 0 Z D R y w x M 3 0 m c X V v d D s s J n F 1 b 3 Q 7 U 2 V j d G l v b j E v U 2 h l Z X Q x L 0 F 1 d G 9 S Z W 1 v d m V k Q 2 9 s d W 1 u c z E u e 0 d E W C w x N H 0 m c X V v d D s s J n F 1 b 3 Q 7 U 2 V j d G l v b j E v U 2 h l Z X Q x L 0 F 1 d G 9 S Z W 1 v d m V k Q 2 9 s d W 1 u c z E u e 0 d J S S w x N X 0 m c X V v d D s s J n F 1 b 3 Q 7 U 2 V j d G l v b j E v U 2 h l Z X Q x L 0 F 1 d G 9 S Z W 1 v d m V k Q 2 9 s d W 1 u c z E u e 0 d M R C w x N n 0 m c X V v d D s s J n F 1 b 3 Q 7 U 2 V j d G l v b j E v U 2 h l Z X Q x L 0 F 1 d G 9 S Z W 1 v d m V k Q 2 9 s d W 1 u c z E u e 0 d S S U Q s M T d 9 J n F 1 b 3 Q 7 L C Z x d W 9 0 O 1 N l Y 3 R p b 2 4 x L 1 N o Z W V 0 M S 9 B d X R v U m V t b 3 Z l Z E N v b H V t b n M x L n t J Q U k s M T h 9 J n F 1 b 3 Q 7 L C Z x d W 9 0 O 1 N l Y 3 R p b 2 4 x L 1 N o Z W V 0 M S 9 B d X R v U m V t b 3 Z l Z E N v b H V t b n M x L n t J Q k I s M T l 9 J n F 1 b 3 Q 7 L C Z x d W 9 0 O 1 N l Y 3 R p b 2 4 x L 1 N o Z W V 0 M S 9 B d X R v U m V t b 3 Z l Z E N v b H V t b n M x L n t J R F J W L D I w f S Z x d W 9 0 O y w m c X V v d D t T Z W N 0 a W 9 u M S 9 T a G V l d D E v Q X V 0 b 1 J l b W 9 2 Z W R D b 2 x 1 b W 5 z M S 5 7 S U V G L D I x f S Z x d W 9 0 O y w m c X V v d D t T Z W N 0 a W 9 u M S 9 T a G V l d D E v Q X V 0 b 1 J l b W 9 2 Z W R D b 2 x 1 b W 5 z M S 5 7 S U d W L D I y f S Z x d W 9 0 O y w m c X V v d D t T Z W N 0 a W 9 u M S 9 T a G V l d D E v Q X V 0 b 1 J l b W 9 2 Z W R D b 2 x 1 b W 5 z M S 5 7 S U h G L D I z f S Z x d W 9 0 O y w m c X V v d D t T Z W N 0 a W 9 u M S 9 T a G V l d D E v Q X V 0 b 1 J l b W 9 2 Z W R D b 2 x 1 b W 5 z M S 5 7 S U h J L D I 0 f S Z x d W 9 0 O y w m c X V v d D t T Z W N 0 a W 9 u M S 9 T a G V l d D E v Q X V 0 b 1 J l b W 9 2 Z W R D b 2 x 1 b W 5 z M S 5 7 S U p I L D I 1 f S Z x d W 9 0 O y w m c X V v d D t T Z W N 0 a W 9 u M S 9 T a G V l d D E v Q X V 0 b 1 J l b W 9 2 Z W R D b 2 x 1 b W 5 z M S 5 7 S U p K L D I 2 f S Z x d W 9 0 O y w m c X V v d D t T Z W N 0 a W 9 u M S 9 T a G V l d D E v Q X V 0 b 1 J l b W 9 2 Z W R D b 2 x 1 b W 5 z M S 5 7 S U p L L D I 3 f S Z x d W 9 0 O y w m c X V v d D t T Z W N 0 a W 9 u M S 9 T a G V l d D E v Q X V 0 b 1 J l b W 9 2 Z W R D b 2 x 1 b W 5 z M S 5 7 S U p S L D I 4 f S Z x d W 9 0 O y w m c X V v d D t T Z W N 0 a W 9 u M S 9 T a G V l d D E v Q X V 0 b 1 J l b W 9 2 Z W R D b 2 x 1 b W 5 z M S 5 7 S V B P L D I 5 f S Z x d W 9 0 O y w m c X V v d D t T Z W N 0 a W 9 u M S 9 T a G V l d D E v Q X V 0 b 1 J l b W 9 2 Z W R D b 2 x 1 b W 5 z M S 5 7 S V R C L D M w f S Z x d W 9 0 O y w m c X V v d D t T Z W N 0 a W 9 u M S 9 T a G V l d D E v Q X V 0 b 1 J l b W 9 2 Z W R D b 2 x 1 b W 5 z M S 5 7 S V Z F L D M x f S Z x d W 9 0 O y w m c X V v d D t T Z W N 0 a W 9 u M S 9 T a G V l d D E v Q X V 0 b 1 J l b W 9 2 Z W R D b 2 x 1 b W 5 z M S 5 7 S V Z X L D M y f S Z x d W 9 0 O y w m c X V v d D t T Z W N 0 a W 9 u M S 9 T a G V l d D E v Q X V 0 b 1 J l b W 9 2 Z W R D b 2 x 1 b W 5 z M S 5 7 S V d E L D M z f S Z x d W 9 0 O y w m c X V v d D t T Z W N 0 a W 9 u M S 9 T a G V l d D E v Q X V 0 b 1 J l b W 9 2 Z W R D b 2 x 1 b W 5 z M S 5 7 S V d G L D M 0 f S Z x d W 9 0 O y w m c X V v d D t T Z W N 0 a W 9 u M S 9 T a G V l d D E v Q X V 0 b 1 J l b W 9 2 Z W R D b 2 x 1 b W 5 z M S 5 7 S V d N L D M 1 f S Z x d W 9 0 O y w m c X V v d D t T Z W N 0 a W 9 u M S 9 T a G V l d D E v Q X V 0 b 1 J l b W 9 2 Z W R D b 2 x 1 b W 5 z M S 5 7 S V d O L D M 2 f S Z x d W 9 0 O y w m c X V v d D t T Z W N 0 a W 9 u M S 9 T a G V l d D E v Q X V 0 b 1 J l b W 9 2 Z W R D b 2 x 1 b W 5 z M S 5 7 S V d P L D M 3 f S Z x d W 9 0 O y w m c X V v d D t T Z W N 0 a W 9 u M S 9 T a G V l d D E v Q X V 0 b 1 J l b W 9 2 Z W R D b 2 x 1 b W 5 z M S 5 7 S V l U L D M 4 f S Z x d W 9 0 O y w m c X V v d D t T Z W N 0 a W 9 u M S 9 T a G V l d D E v Q X V 0 b 1 J l b W 9 2 Z W R D b 2 x 1 b W 5 z M S 5 7 S k V U U y w z O X 0 m c X V v d D s s J n F 1 b 3 Q 7 U 2 V j d G l v b j E v U 2 h l Z X Q x L 0 F 1 d G 9 S Z W 1 v d m V k Q 2 9 s d W 1 u c z E u e 0 t C V 0 I s N D B 9 J n F 1 b 3 Q 7 L C Z x d W 9 0 O 1 N l Y 3 R p b 2 4 x L 1 N o Z W V 0 M S 9 B d X R v U m V t b 3 Z l Z E N v b H V t b n M x L n t L Q l d Q L D Q x f S Z x d W 9 0 O y w m c X V v d D t T Z W N 0 a W 9 u M S 9 T a G V l d D E v Q X V 0 b 1 J l b W 9 2 Z W R D b 2 x 1 b W 5 z M S 5 7 S 0 J X U i w 0 M n 0 m c X V v d D s s J n F 1 b 3 Q 7 U 2 V j d G l v b j E v U 2 h l Z X Q x L 0 F 1 d G 9 S Z W 1 v d m V k Q 2 9 s d W 1 u c z E u e 0 t J R S w 0 M 3 0 m c X V v d D s s J n F 1 b 3 Q 7 U 2 V j d G l v b j E v U 2 h l Z X Q x L 0 F 1 d G 9 S Z W 1 v d m V k Q 2 9 s d W 1 u c z E u e 0 t S R S w 0 N H 0 m c X V v d D s s J n F 1 b 3 Q 7 U 2 V j d G l v b j E v U 2 h l Z X Q x L 0 F 1 d G 9 S Z W 1 v d m V k Q 2 9 s d W 1 u c z E u e 0 1 H S y w 0 N X 0 m c X V v d D s s J n F 1 b 3 Q 7 U 2 V j d G l v b j E v U 2 h l Z X Q x L 0 F 1 d G 9 S Z W 1 v d m V k Q 2 9 s d W 1 u c z E u e 0 1 H V i w 0 N n 0 m c X V v d D s s J n F 1 b 3 Q 7 U 2 V j d G l v b j E v U 2 h l Z X Q x L 0 F 1 d G 9 S Z W 1 v d m V k Q 2 9 s d W 1 u c z E u e 0 1 U V U 0 s N D d 9 J n F 1 b 3 Q 7 L C Z x d W 9 0 O 1 N l Y 3 R p b 2 4 x L 1 N o Z W V 0 M S 9 B d X R v U m V t b 3 Z l Z E N v b H V t b n M x L n t O W F R H L D Q 4 f S Z x d W 9 0 O y w m c X V v d D t T Z W N 0 a W 9 u M S 9 T a G V l d D E v Q X V 0 b 1 J l b W 9 2 Z W R D b 2 x 1 b W 5 z M S 5 7 T 0 V G L D Q 5 f S Z x d W 9 0 O y w m c X V v d D t T Z W N 0 a W 9 u M S 9 T a G V l d D E v Q X V 0 b 1 J l b W 9 2 Z W R D b 2 x 1 b W 5 z M S 5 7 T 0 l I L D U w f S Z x d W 9 0 O y w m c X V v d D t T Z W N 0 a W 9 u M S 9 T a G V l d D E v Q X V 0 b 1 J l b W 9 2 Z W R D b 2 x 1 b W 5 z M S 5 7 U E J E L D U x f S Z x d W 9 0 O y w m c X V v d D t T Z W N 0 a W 9 u M S 9 T a G V l d D E v Q X V 0 b 1 J l b W 9 2 Z W R D b 2 x 1 b W 5 z M S 5 7 U E J F L D U y f S Z x d W 9 0 O y w m c X V v d D t T Z W N 0 a W 9 u M S 9 T a G V l d D E v Q X V 0 b 1 J l b W 9 2 Z W R D b 2 x 1 b W 5 z M S 5 7 U E J K L D U z f S Z x d W 9 0 O y w m c X V v d D t T Z W N 0 a W 9 u M S 9 T a G V l d D E v Q X V 0 b 1 J l b W 9 2 Z W R D b 2 x 1 b W 5 z M S 5 7 U E J T L D U 0 f S Z x d W 9 0 O y w m c X V v d D t T Z W N 0 a W 9 u M S 9 T a G V l d D E v Q X V 0 b 1 J l b W 9 2 Z W R D b 2 x 1 b W 5 z M S 5 7 U E J X L D U 1 f S Z x d W 9 0 O y w m c X V v d D t T Z W N 0 a W 9 u M S 9 T a G V l d D E v Q X V 0 b 1 J l b W 9 2 Z W R D b 2 x 1 b W 5 z M S 5 7 U E V K L D U 2 f S Z x d W 9 0 O y w m c X V v d D t T Z W N 0 a W 9 u M S 9 T a G V l d D E v Q X V 0 b 1 J l b W 9 2 Z W R D b 2 x 1 b W 5 z M S 5 7 U E h P L D U 3 f S Z x d W 9 0 O y w m c X V v d D t T Z W N 0 a W 9 u M S 9 T a G V l d D E v Q X V 0 b 1 J l b W 9 2 Z W R D b 2 x 1 b W 5 z M S 5 7 U E l P L D U 4 f S Z x d W 9 0 O y w m c X V v d D t T Z W N 0 a W 9 u M S 9 T a G V l d D E v Q X V 0 b 1 J l b W 9 2 Z W R D b 2 x 1 b W 5 z M S 5 7 U E p Q L D U 5 f S Z x d W 9 0 O y w m c X V v d D t T Z W N 0 a W 9 u M S 9 T a G V l d D E v Q X V 0 b 1 J l b W 9 2 Z W R D b 2 x 1 b W 5 z M S 5 7 U E 5 R S S w 2 M H 0 m c X V v d D s s J n F 1 b 3 Q 7 U 2 V j d G l v b j E v U 2 h l Z X Q x L 0 F 1 d G 9 S Z W 1 v d m V k Q 2 9 s d W 1 u c z E u e 1 B Q Q S w 2 M X 0 m c X V v d D s s J n F 1 b 3 Q 7 U 2 V j d G l v b j E v U 2 h l Z X Q x L 0 F 1 d G 9 S Z W 1 v d m V k Q 2 9 s d W 1 u c z E u e 1 B T S S w 2 M n 0 m c X V v d D s s J n F 1 b 3 Q 7 U 2 V j d G l v b j E v U 2 h l Z X Q x L 0 F 1 d G 9 S Z W 1 v d m V k Q 2 9 s d W 1 u c z E u e 1 B T U C w 2 M 3 0 m c X V v d D s s J n F 1 b 3 Q 7 U 2 V j d G l v b j E v U 2 h l Z X Q x L 0 F 1 d G 9 S Z W 1 v d m V k Q 2 9 s d W 1 u c z E u e 1 B Y R S w 2 N H 0 m c X V v d D s s J n F 1 b 3 Q 7 U 2 V j d G l v b j E v U 2 h l Z X Q x L 0 F 1 d G 9 S Z W 1 v d m V k Q 2 9 s d W 1 u c z E u e 1 B Y S i w 2 N X 0 m c X V v d D s s J n F 1 b 3 Q 7 U 2 V j d G l v b j E v U 2 h l Z X Q x L 0 F 1 d G 9 S Z W 1 v d m V k Q 2 9 s d W 1 u c z E u e 1 F R U S w 2 N n 0 m c X V v d D s s J n F 1 b 3 Q 7 U 2 V j d G l v b j E v U 2 h l Z X Q x L 0 F 1 d G 9 S Z W 1 v d m V k Q 2 9 s d W 1 u c z E u e 1 F R U U U s N j d 9 J n F 1 b 3 Q 7 L C Z x d W 9 0 O 1 N l Y 3 R p b 2 4 x L 1 N o Z W V 0 M S 9 B d X R v U m V t b 3 Z l Z E N v b H V t b n M x L n t R V U F M L D Y 4 f S Z x d W 9 0 O y w m c X V v d D t T Z W N 0 a W 9 u M S 9 T a G V l d D E v Q X V 0 b 1 J l b W 9 2 Z W R D b 2 x 1 b W 5 z M S 5 7 U k 9 C T y w 2 O X 0 m c X V v d D s s J n F 1 b 3 Q 7 U 2 V j d G l v b j E v U 2 h l Z X Q x L 0 F 1 d G 9 S Z W 1 v d m V k Q 2 9 s d W 1 u c z E u e 1 J T U C w 3 M H 0 m c X V v d D s s J n F 1 b 3 Q 7 U 2 V j d G l v b j E v U 2 h l Z X Q x L 0 F 1 d G 9 S Z W 1 v d m V k Q 2 9 s d W 1 u c z E u e 1 N I W S w 3 M X 0 m c X V v d D s s J n F 1 b 3 Q 7 U 2 V j d G l v b j E v U 2 h l Z X Q x L 0 F 1 d G 9 S Z W 1 v d m V k Q 2 9 s d W 1 u c z E u e 1 N J T C w 3 M n 0 m c X V v d D s s J n F 1 b 3 Q 7 U 2 V j d G l v b j E v U 2 h l Z X Q x L 0 F 1 d G 9 S Z W 1 v d m V k Q 2 9 s d W 1 u c z E u e 1 N L W V k s N z N 9 J n F 1 b 3 Q 7 L C Z x d W 9 0 O 1 N l Y 3 R p b 2 4 x L 1 N o Z W V 0 M S 9 B d X R v U m V t b 3 Z l Z E N v b H V t b n M x L n t T T F g s N z R 9 J n F 1 b 3 Q 7 L C Z x d W 9 0 O 1 N l Y 3 R p b 2 4 x L 1 N o Z W V 0 M S 9 B d X R v U m V t b 3 Z l Z E N v b H V t b n M x L n t T T U g s N z V 9 J n F 1 b 3 Q 7 L C Z x d W 9 0 O 1 N l Y 3 R p b 2 4 x L 1 N o Z W V 0 M S 9 B d X R v U m V t b 3 Z l Z E N v b H V t b n M x L n t T T 0 N M L D c 2 f S Z x d W 9 0 O y w m c X V v d D t T Z W N 0 a W 9 u M S 9 T a G V l d D E v Q X V 0 b 1 J l b W 9 2 Z W R D b 2 x 1 b W 5 z M S 5 7 U 1 B I Q i w 3 N 3 0 m c X V v d D s s J n F 1 b 3 Q 7 U 2 V j d G l v b j E v U 2 h l Z X Q x L 0 F 1 d G 9 S Z W 1 v d m V k Q 2 9 s d W 1 u c z E u e 1 N Q T F Y s N z h 9 J n F 1 b 3 Q 7 L C Z x d W 9 0 O 1 N l Y 3 R p b 2 4 x L 1 N o Z W V 0 M S 9 B d X R v U m V t b 3 Z l Z E N v b H V t b n M x L n t T U F k s N z l 9 J n F 1 b 3 Q 7 L C Z x d W 9 0 O 1 N l Y 3 R p b 2 4 x L 1 N o Z W V 0 M S 9 B d X R v U m V t b 3 Z l Z E N v b H V t b n M x L n t U Q U 4 s O D B 9 J n F 1 b 3 Q 7 L C Z x d W 9 0 O 1 N l Y 3 R p b 2 4 x L 1 N o Z W V 0 M S 9 B d X R v U m V t b 3 Z l Z E N v b H V t b n M x L n t U T F Q s O D F 9 J n F 1 b 3 Q 7 L C Z x d W 9 0 O 1 N l Y 3 R p b 2 4 x L 1 N o Z W V 0 M S 9 B d X R v U m V t b 3 Z l Z E N v b H V t b n M x L n t V U k E s O D J 9 J n F 1 b 3 Q 7 L C Z x d W 9 0 O 1 N l Y 3 R p b 2 4 x L 1 N o Z W V 0 M S 9 B d X R v U m V t b 3 Z l Z E N v b H V t b n M x L n t V U 0 1 W L D g z f S Z x d W 9 0 O y w m c X V v d D t T Z W N 0 a W 9 u M S 9 T a G V l d D E v Q X V 0 b 1 J l b W 9 2 Z W R D b 2 x 1 b W 5 z M S 5 7 V V N P L D g 0 f S Z x d W 9 0 O y w m c X V v d D t T Z W N 0 a W 9 u M S 9 T a G V l d D E v Q X V 0 b 1 J l b W 9 2 Z W R D b 2 x 1 b W 5 z M S 5 7 V V V Q L D g 1 f S Z x d W 9 0 O y w m c X V v d D t T Z W N 0 a W 9 u M S 9 T a G V l d D E v Q X V 0 b 1 J l b W 9 2 Z W R D b 2 x 1 b W 5 z M S 5 7 V k N M V C w 4 N n 0 m c X V v d D s s J n F 1 b 3 Q 7 U 2 V j d G l v b j E v U 2 h l Z X Q x L 0 F 1 d G 9 S Z W 1 v d m V k Q 2 9 s d W 1 u c z E u e 1 Z O U S w 4 N 3 0 m c X V v d D s s J n F 1 b 3 Q 7 U 2 V j d G l v b j E v U 2 h l Z X Q x L 0 F 1 d G 9 S Z W 1 v d m V k Q 2 9 s d W 1 u c z E u e 1 Z Z T S w 4 O H 0 m c X V v d D s s J n F 1 b 3 Q 7 U 2 V j d G l v b j E v U 2 h l Z X Q x L 0 F 1 d G 9 S Z W 1 v d m V k Q 2 9 s d W 1 u c z E u e 1 h I Q i w 4 O X 0 m c X V v d D s s J n F 1 b 3 Q 7 U 2 V j d G l v b j E v U 2 h l Z X Q x L 0 F 1 d G 9 S Z W 1 v d m V k Q 2 9 s d W 1 u c z E u e 1 h I R S w 5 M H 0 m c X V v d D s s J n F 1 b 3 Q 7 U 2 V j d G l v b j E v U 2 h l Z X Q x L 0 F 1 d G 9 S Z W 1 v d m V k Q 2 9 s d W 1 u c z E u e 1 h M Q i w 5 M X 0 m c X V v d D s s J n F 1 b 3 Q 7 U 2 V j d G l v b j E v U 2 h l Z X Q x L 0 F 1 d G 9 S Z W 1 v d m V k Q 2 9 s d W 1 u c z E u e 1 h M Q y w 5 M n 0 m c X V v d D s s J n F 1 b 3 Q 7 U 2 V j d G l v b j E v U 2 h l Z X Q x L 0 F 1 d G 9 S Z W 1 v d m V k Q 2 9 s d W 1 u c z E u e 1 h M R S w 5 M 3 0 m c X V v d D s s J n F 1 b 3 Q 7 U 2 V j d G l v b j E v U 2 h l Z X Q x L 0 F 1 d G 9 S Z W 1 v d m V k Q 2 9 s d W 1 u c z E u e 1 h M R i w 5 N H 0 m c X V v d D s s J n F 1 b 3 Q 7 U 2 V j d G l v b j E v U 2 h l Z X Q x L 0 F 1 d G 9 S Z W 1 v d m V k Q 2 9 s d W 1 u c z E u e 1 h M S S w 5 N X 0 m c X V v d D s s J n F 1 b 3 Q 7 U 2 V j d G l v b j E v U 2 h l Z X Q x L 0 F 1 d G 9 S Z W 1 v d m V k Q 2 9 s d W 1 u c z E u e 1 h M S y w 5 N n 0 m c X V v d D s s J n F 1 b 3 Q 7 U 2 V j d G l v b j E v U 2 h l Z X Q x L 0 F 1 d G 9 S Z W 1 v d m V k Q 2 9 s d W 1 u c z E u e 1 h M U C w 5 N 3 0 m c X V v d D s s J n F 1 b 3 Q 7 U 2 V j d G l v b j E v U 2 h l Z X Q x L 0 F 1 d G 9 S Z W 1 v d m V k Q 2 9 s d W 1 u c z E u e 1 h M U k U s O T h 9 J n F 1 b 3 Q 7 L C Z x d W 9 0 O 1 N l Y 3 R p b 2 4 x L 1 N o Z W V 0 M S 9 B d X R v U m V t b 3 Z l Z E N v b H V t b n M x L n t Y T F U s O T l 9 J n F 1 b 3 Q 7 L C Z x d W 9 0 O 1 N l Y 3 R p b 2 4 x L 1 N o Z W V 0 M S 9 B d X R v U m V t b 3 Z l Z E N v b H V t b n M x L n t Y T F Y s M T A w f S Z x d W 9 0 O y w m c X V v d D t T Z W N 0 a W 9 u M S 9 T a G V l d D E v Q X V 0 b 1 J l b W 9 2 Z W R D b 2 x 1 b W 5 z M S 5 7 W E x Z L D E w M X 0 m c X V v d D s s J n F 1 b 3 Q 7 U 2 V j d G l v b j E v U 2 h l Z X Q x L 0 F 1 d G 9 S Z W 1 v d m V k Q 2 9 s d W 1 u c z E u e 1 h N R S w x M D J 9 J n F 1 b 3 Q 7 L C Z x d W 9 0 O 1 N l Y 3 R p b 2 4 x L 1 N o Z W V 0 M S 9 B d X R v U m V t b 3 Z l Z E N v b H V t b n M x L n t Y T 1 A s M T A z f S Z x d W 9 0 O y w m c X V v d D t T Z W N 0 a W 9 u M S 9 T a G V l d D E v Q X V 0 b 1 J l b W 9 2 Z W R D b 2 x 1 b W 5 z M S 5 7 W F J U L D E w N H 0 m c X V v d D s s J n F 1 b 3 Q 7 U 2 V j d G l v b j E v U 2 h l Z X Q x L 0 F 1 d G 9 S Z W 1 v d m V k Q 2 9 s d W 1 u c z E u e 1 5 J W E l D L D E w N X 0 m c X V v d D s s J n F 1 b 3 Q 7 U 2 V j d G l v b j E v U 2 h l Z X Q x L 0 F 1 d G 9 S Z W 1 v d m V k Q 2 9 s d W 1 u c z E u e 1 5 W S V g s M T A 2 f S Z x d W 9 0 O y w m c X V v d D t T Z W N 0 a W 9 u M S 9 T a G V l d D E v Q X V 0 b 1 J l b W 9 2 Z W R D b 2 x 1 b W 5 z M S 5 7 S V Z X L 0 l W R S w x M D d 9 J n F 1 b 3 Q 7 L C Z x d W 9 0 O 1 N l Y 3 R p b 2 4 x L 1 N o Z W V 0 M S 9 B d X R v U m V t b 3 Z l Z E N v b H V t b n M x L n t J S k s v S U p K L D E w O H 0 m c X V v d D s s J n F 1 b 3 Q 7 U 2 V j d G l v b j E v U 2 h l Z X Q x L 0 F 1 d G 9 S Z W 1 v d m V k Q 2 9 s d W 1 u c z E u e 0 l X R i 9 J V 0 Q s M T A 5 f S Z x d W 9 0 O y w m c X V v d D t T Z W N 0 a W 9 u M S 9 T a G V l d D E v Q X V 0 b 1 J l b W 9 2 Z W R D b 2 x 1 b W 5 z M S 5 7 S V d P L 0 l X T i w x M T B 9 J n F 1 b 3 Q 7 L C Z x d W 9 0 O 1 N l Y 3 R p b 2 4 x L 1 N o Z W V 0 M S 9 B d X R v U m V t b 3 Z l Z E N v b H V t b n M x L n t T U E h C L 1 N Q T F Y s M T E x f S Z x d W 9 0 O y w m c X V v d D t T Z W N 0 a W 9 u M S 9 T a G V l d D E v Q X V 0 b 1 J l b W 9 2 Z W R D b 2 x 1 b W 5 z M S 5 7 Q V J L S y 9 T U F k s M T E y f S Z x d W 9 0 O y w m c X V v d D t T Z W N 0 a W 9 u M S 9 T a G V l d D E v Q X V 0 b 1 J l b W 9 2 Z W R D b 2 x 1 b W 5 z M S 5 7 W E x Z L 1 h M U C w x M T N 9 J n F 1 b 3 Q 7 L C Z x d W 9 0 O 1 N l Y 3 R p b 2 4 x L 1 N o Z W V 0 M S 9 B d X R v U m V t b 3 Z l Z E N v b H V t b n M x L n t Y T E s v W E x Q L D E x N H 0 m c X V v d D s s J n F 1 b 3 Q 7 U 2 V j d G l v b j E v U 2 h l Z X Q x L 0 F 1 d G 9 S Z W 1 v d m V k Q 2 9 s d W 1 u c z E u e 0 l X T S 9 T U F k s M T E 1 f S Z x d W 9 0 O y w m c X V v d D t T Z W N 0 a W 9 u M S 9 T a G V l d D E v Q X V 0 b 1 J l b W 9 2 Z W R D b 2 x 1 b W 5 z M S 5 7 T U d L L 0 1 H V i w x M T Z 9 J n F 1 b 3 Q 7 L C Z x d W 9 0 O 1 N l Y 3 R p b 2 4 x L 1 N o Z W V 0 M S 9 B d X R v U m V t b 3 Z l Z E N v b H V t b n M x L n t D U E V S L 0 d M R C w x M T d 9 J n F 1 b 3 Q 7 L C Z x d W 9 0 O 1 N l Y 3 R p b 2 4 x L 1 N o Z W V 0 M S 9 B d X R v U m V t b 3 Z l Z E N v b H V t b n M x L n t Y T F U r W E x W K 1 h M U C w x M T h 9 J n F 1 b 3 Q 7 L C Z x d W 9 0 O 1 N l Y 3 R p b 2 4 x L 1 N o Z W V 0 M S 9 B d X R v U m V t b 3 Z l Z E N v b H V t b n M x L n t Y T E s r W E x Z K 1 h M R i t Y T E k r W E x C L D E x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m 9 3 I i B W Y W x 1 Z T 0 i b D c i I C 8 + P E V u d H J 5 I F R 5 c G U 9 I l J l Y 2 9 2 Z X J 5 V G F y Z 2 V 0 Q 2 9 s d W 1 u I i B W Y W x 1 Z T 0 i b D k i I C 8 + P E V u d H J 5 I F R 5 c G U 9 I l J l Y 2 9 2 Z X J 5 V G F y Z 2 V 0 U 2 h l Z X Q i I F Z h b H V l P S J z V G F i b G U g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N S 0 w M y 0 x O V Q w M T o 0 N z o x O C 4 z M z M 5 M D U 0 W i I g L z 4 8 R W 5 0 c n k g V H l w Z T 0 i R m l s b E N v b H V t b l R 5 c G V z I i B W Y W x 1 Z T 0 i c 0 F 3 W U d C Z 1 V H Q l F V R k J n U U d C Z 1 F H I i A v P j x F b n R y e S B U e X B l P S J R d W V y e U l E I i B W Y W x 1 Z T 0 i c 2 M y Z G E w M j Y w L W Q y Z T U t N G Q z M i 0 5 O G E w L W I 3 O W I 1 Y j U 5 Z T U z M C I g L z 4 8 R W 5 0 c n k g V H l w Z T 0 i R m l s b E N v b H V t b k 5 h b W V z I i B W Y W x 1 Z T 0 i c 1 s m c X V v d D t O b y 4 m c X V v d D s s J n F 1 b 3 Q 7 T m F t Z S Z x d W 9 0 O y w m c X V v d D t N Y X J r Z X Q g Q 2 F w J n F 1 b 3 Q 7 L C Z x d W 9 0 O 1 A v R S Z x d W 9 0 O y w m c X V v d D t G d 2 Q g U C 9 F J n F 1 b 3 Q 7 L C Z x d W 9 0 O 1 B F R y Z x d W 9 0 O y w m c X V v d D t Q L 1 M m c X V v d D s s J n F 1 b 3 Q 7 U C 9 C J n F 1 b 3 Q 7 L C Z x d W 9 0 O 1 A v Q y Z x d W 9 0 O y w m c X V v d D t Q L 0 Z D R i Z x d W 9 0 O y w m c X V v d D t F U F M g c G F z d C A 1 W S Z x d W 9 0 O y w m c X V v d D t F U F M g b m V 4 d C A 1 W S Z x d W 9 0 O y w m c X V v d D t T Y W x l c y B w Y X N 0 I D V Z J n F 1 b 3 Q 7 L C Z x d W 9 0 O 0 N o Y W 5 n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T m 8 u L D B 9 J n F 1 b 3 Q 7 L C Z x d W 9 0 O 1 N l Y 3 R p b 2 4 x L 1 R h Y m x l I D A g K D I p L 0 F 1 d G 9 S Z W 1 v d m V k Q 2 9 s d W 1 u c z E u e 0 5 h b W U s M X 0 m c X V v d D s s J n F 1 b 3 Q 7 U 2 V j d G l v b j E v V G F i b G U g M C A o M i k v Q X V 0 b 1 J l b W 9 2 Z W R D b 2 x 1 b W 5 z M S 5 7 T W F y a 2 V 0 I E N h c C w y f S Z x d W 9 0 O y w m c X V v d D t T Z W N 0 a W 9 u M S 9 U Y W J s Z S A w I C g y K S 9 B d X R v U m V t b 3 Z l Z E N v b H V t b n M x L n t Q L 0 U s M 3 0 m c X V v d D s s J n F 1 b 3 Q 7 U 2 V j d G l v b j E v V G F i b G U g M C A o M i k v Q X V 0 b 1 J l b W 9 2 Z W R D b 2 x 1 b W 5 z M S 5 7 R n d k I F A v R S w 0 f S Z x d W 9 0 O y w m c X V v d D t T Z W N 0 a W 9 u M S 9 U Y W J s Z S A w I C g y K S 9 B d X R v U m V t b 3 Z l Z E N v b H V t b n M x L n t Q R U c s N X 0 m c X V v d D s s J n F 1 b 3 Q 7 U 2 V j d G l v b j E v V G F i b G U g M C A o M i k v Q X V 0 b 1 J l b W 9 2 Z W R D b 2 x 1 b W 5 z M S 5 7 U C 9 T L D Z 9 J n F 1 b 3 Q 7 L C Z x d W 9 0 O 1 N l Y 3 R p b 2 4 x L 1 R h Y m x l I D A g K D I p L 0 F 1 d G 9 S Z W 1 v d m V k Q 2 9 s d W 1 u c z E u e 1 A v Q i w 3 f S Z x d W 9 0 O y w m c X V v d D t T Z W N 0 a W 9 u M S 9 U Y W J s Z S A w I C g y K S 9 B d X R v U m V t b 3 Z l Z E N v b H V t b n M x L n t Q L 0 M s O H 0 m c X V v d D s s J n F 1 b 3 Q 7 U 2 V j d G l v b j E v V G F i b G U g M C A o M i k v Q X V 0 b 1 J l b W 9 2 Z W R D b 2 x 1 b W 5 z M S 5 7 U C 9 G Q 0 Y s O X 0 m c X V v d D s s J n F 1 b 3 Q 7 U 2 V j d G l v b j E v V G F i b G U g M C A o M i k v Q X V 0 b 1 J l b W 9 2 Z W R D b 2 x 1 b W 5 z M S 5 7 R V B T I H B h c 3 Q g N V k s M T B 9 J n F 1 b 3 Q 7 L C Z x d W 9 0 O 1 N l Y 3 R p b 2 4 x L 1 R h Y m x l I D A g K D I p L 0 F 1 d G 9 S Z W 1 v d m V k Q 2 9 s d W 1 u c z E u e 0 V Q U y B u Z X h 0 I D V Z L D E x f S Z x d W 9 0 O y w m c X V v d D t T Z W N 0 a W 9 u M S 9 U Y W J s Z S A w I C g y K S 9 B d X R v U m V t b 3 Z l Z E N v b H V t b n M x L n t T Y W x l c y B w Y X N 0 I D V Z L D E y f S Z x d W 9 0 O y w m c X V v d D t T Z W N 0 a W 9 u M S 9 U Y W J s Z S A w I C g y K S 9 B d X R v U m V t b 3 Z l Z E N v b H V t b n M x L n t D a G F u Z 2 U s M T N 9 J n F 1 b 3 Q 7 L C Z x d W 9 0 O 1 N l Y 3 R p b 2 4 x L 1 R h Y m x l I D A g K D I p L 0 F 1 d G 9 S Z W 1 v d m V k Q 2 9 s d W 1 u c z E u e 1 Z v b H V t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I D A g K D I p L 0 F 1 d G 9 S Z W 1 v d m V k Q 2 9 s d W 1 u c z E u e 0 5 v L i w w f S Z x d W 9 0 O y w m c X V v d D t T Z W N 0 a W 9 u M S 9 U Y W J s Z S A w I C g y K S 9 B d X R v U m V t b 3 Z l Z E N v b H V t b n M x L n t O Y W 1 l L D F 9 J n F 1 b 3 Q 7 L C Z x d W 9 0 O 1 N l Y 3 R p b 2 4 x L 1 R h Y m x l I D A g K D I p L 0 F 1 d G 9 S Z W 1 v d m V k Q 2 9 s d W 1 u c z E u e 0 1 h c m t l d C B D Y X A s M n 0 m c X V v d D s s J n F 1 b 3 Q 7 U 2 V j d G l v b j E v V G F i b G U g M C A o M i k v Q X V 0 b 1 J l b W 9 2 Z W R D b 2 x 1 b W 5 z M S 5 7 U C 9 F L D N 9 J n F 1 b 3 Q 7 L C Z x d W 9 0 O 1 N l Y 3 R p b 2 4 x L 1 R h Y m x l I D A g K D I p L 0 F 1 d G 9 S Z W 1 v d m V k Q 2 9 s d W 1 u c z E u e 0 Z 3 Z C B Q L 0 U s N H 0 m c X V v d D s s J n F 1 b 3 Q 7 U 2 V j d G l v b j E v V G F i b G U g M C A o M i k v Q X V 0 b 1 J l b W 9 2 Z W R D b 2 x 1 b W 5 z M S 5 7 U E V H L D V 9 J n F 1 b 3 Q 7 L C Z x d W 9 0 O 1 N l Y 3 R p b 2 4 x L 1 R h Y m x l I D A g K D I p L 0 F 1 d G 9 S Z W 1 v d m V k Q 2 9 s d W 1 u c z E u e 1 A v U y w 2 f S Z x d W 9 0 O y w m c X V v d D t T Z W N 0 a W 9 u M S 9 U Y W J s Z S A w I C g y K S 9 B d X R v U m V t b 3 Z l Z E N v b H V t b n M x L n t Q L 0 I s N 3 0 m c X V v d D s s J n F 1 b 3 Q 7 U 2 V j d G l v b j E v V G F i b G U g M C A o M i k v Q X V 0 b 1 J l b W 9 2 Z W R D b 2 x 1 b W 5 z M S 5 7 U C 9 D L D h 9 J n F 1 b 3 Q 7 L C Z x d W 9 0 O 1 N l Y 3 R p b 2 4 x L 1 R h Y m x l I D A g K D I p L 0 F 1 d G 9 S Z W 1 v d m V k Q 2 9 s d W 1 u c z E u e 1 A v R k N G L D l 9 J n F 1 b 3 Q 7 L C Z x d W 9 0 O 1 N l Y 3 R p b 2 4 x L 1 R h Y m x l I D A g K D I p L 0 F 1 d G 9 S Z W 1 v d m V k Q 2 9 s d W 1 u c z E u e 0 V Q U y B w Y X N 0 I D V Z L D E w f S Z x d W 9 0 O y w m c X V v d D t T Z W N 0 a W 9 u M S 9 U Y W J s Z S A w I C g y K S 9 B d X R v U m V t b 3 Z l Z E N v b H V t b n M x L n t F U F M g b m V 4 d C A 1 W S w x M X 0 m c X V v d D s s J n F 1 b 3 Q 7 U 2 V j d G l v b j E v V G F i b G U g M C A o M i k v Q X V 0 b 1 J l b W 9 2 Z W R D b 2 x 1 b W 5 z M S 5 7 U 2 F s Z X M g c G F z d C A 1 W S w x M n 0 m c X V v d D s s J n F 1 b 3 Q 7 U 2 V j d G l v b j E v V G F i b G U g M C A o M i k v Q X V 0 b 1 J l b W 9 2 Z W R D b 2 x 1 b W 5 z M S 5 7 Q 2 h h b m d l L D E z f S Z x d W 9 0 O y w m c X V v d D t T Z W N 0 a W 9 u M S 9 U Y W J s Z S A w I C g y K S 9 B d X R v U m V t b 3 Z l Z E N v b H V t b n M x L n t W b 2 x 1 b W U s M T R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l M j B h Y m 9 2 Z S U y M E 1 B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U Y W J s Z S A x I i A v P j x F b n R y e S B U e X B l P S J S Z W N v d m V y e V R h c m d l d E N v b H V t b i I g V m F s d W U 9 I m w x I i A v P j x F b n R y e S B U e X B l P S J S Z W N v d m V y e V R h c m d l d F J v d y I g V m F s d W U 9 I m w x O S I g L z 4 8 R W 5 0 c n k g V H l w Z T 0 i R m l s b F R h c m d l d C I g V m F s d W U 9 I n N U Y W J s Z V 9 T Z W N 0 b 3 J z X 2 F i b 3 Z l X 0 1 B c y I g L z 4 8 R W 5 0 c n k g V H l w Z T 0 i R m l s b G V k Q 2 9 t c G x l d G V S Z X N 1 b H R U b 1 d v c m t z a G V l d C I g V m F s d W U 9 I m w x I i A v P j x F b n R y e S B U e X B l P S J R d W V y e U l E I i B W Y W x 1 Z T 0 i c z c x M j Q 4 N j Q x L W Q y M G M t N D A y M y 0 5 O T M 0 L T N l Y W V h O T I 3 N D E 5 O S I g L z 4 8 R W 5 0 c n k g V H l w Z T 0 i R m l s b E x h c 3 R V c G R h d G V k I i B W Y W x 1 Z T 0 i Z D I w M j U t M D M t M T l U M D E 6 N D c 6 M j k u N D A z M T E 2 N l o i I C 8 + P E V u d H J 5 I F R 5 c G U 9 I k Z p b G x F c n J v c k N v d W 5 0 I i B W Y W x 1 Z T 0 i b D A i I C 8 + P E V u d H J 5 I F R 5 c G U 9 I k Z p b G x D b 2 x 1 b W 5 U e X B l c y I g V m F s d W U 9 I n N C Z 1 F F Q k F R R U J B P T 0 i I C 8 + P E V u d H J 5 I F R 5 c G U 9 I k Z p b G x F c n J v c k N v Z G U i I F Z h b H V l P S J z V W 5 r b m 9 3 b i I g L z 4 8 R W 5 0 c n k g V H l w Z T 0 i R m l s b E N v b H V t b k 5 h b W V z I i B W Y W x 1 Z T 0 i c 1 s m c X V v d D t O Y W 1 l J n F 1 b 3 Q 7 L C Z x d W 9 0 O z U g R G F 5 I E 1 v d i B B d m c m c X V v d D s s J n F 1 b 3 Q 7 M j A g R G F 5 I E 1 v d i B B d m c m c X V v d D s s J n F 1 b 3 Q 7 N T A g R G F 5 I E 1 v d i B B d m c m c X V v d D s s J n F 1 b 3 Q 7 M T A w I E R h e S B N b 3 Y g Q X Z n J n F 1 b 3 Q 7 L C Z x d W 9 0 O z E 1 M C B E Y X k g T W 9 2 I E F 2 Z y Z x d W 9 0 O y w m c X V v d D s y M D A g R G F 5 I E 1 v d i B B d m c m c X V v d D t d I i A v P j x F b n R y e S B U e X B l P S J G a W x s U 3 R h d H V z I i B W Y W x 1 Z T 0 i c 0 N v b X B s Z X R l I i A v P j x F b n R y e S B U e X B l P S J G a W x s Q 2 9 1 b n Q i I F Z h b H V l P S J s M T I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3 R v c n M g Y W J v d m U g T U F z L 0 F 1 d G 9 S Z W 1 v d m V k Q 2 9 s d W 1 u c z E u e 0 5 h b W U s M H 0 m c X V v d D s s J n F 1 b 3 Q 7 U 2 V j d G l v b j E v U 2 V j d G 9 y c y B h Y m 9 2 Z S B N Q X M v Q X V 0 b 1 J l b W 9 2 Z W R D b 2 x 1 b W 5 z M S 5 7 N S B E Y X k g T W 9 2 I E F 2 Z y w x f S Z x d W 9 0 O y w m c X V v d D t T Z W N 0 a W 9 u M S 9 T Z W N 0 b 3 J z I G F i b 3 Z l I E 1 B c y 9 B d X R v U m V t b 3 Z l Z E N v b H V t b n M x L n s y M C B E Y X k g T W 9 2 I E F 2 Z y w y f S Z x d W 9 0 O y w m c X V v d D t T Z W N 0 a W 9 u M S 9 T Z W N 0 b 3 J z I G F i b 3 Z l I E 1 B c y 9 B d X R v U m V t b 3 Z l Z E N v b H V t b n M x L n s 1 M C B E Y X k g T W 9 2 I E F 2 Z y w z f S Z x d W 9 0 O y w m c X V v d D t T Z W N 0 a W 9 u M S 9 T Z W N 0 b 3 J z I G F i b 3 Z l I E 1 B c y 9 B d X R v U m V t b 3 Z l Z E N v b H V t b n M x L n s x M D A g R G F 5 I E 1 v d i B B d m c s N H 0 m c X V v d D s s J n F 1 b 3 Q 7 U 2 V j d G l v b j E v U 2 V j d G 9 y c y B h Y m 9 2 Z S B N Q X M v Q X V 0 b 1 J l b W 9 2 Z W R D b 2 x 1 b W 5 z M S 5 7 M T U w I E R h e S B N b 3 Y g Q X Z n L D V 9 J n F 1 b 3 Q 7 L C Z x d W 9 0 O 1 N l Y 3 R p b 2 4 x L 1 N l Y 3 R v c n M g Y W J v d m U g T U F z L 0 F 1 d G 9 S Z W 1 v d m V k Q 2 9 s d W 1 u c z E u e z I w M C B E Y X k g T W 9 2 I E F 2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Z W N 0 b 3 J z I G F i b 3 Z l I E 1 B c y 9 B d X R v U m V t b 3 Z l Z E N v b H V t b n M x L n t O Y W 1 l L D B 9 J n F 1 b 3 Q 7 L C Z x d W 9 0 O 1 N l Y 3 R p b 2 4 x L 1 N l Y 3 R v c n M g Y W J v d m U g T U F z L 0 F 1 d G 9 S Z W 1 v d m V k Q 2 9 s d W 1 u c z E u e z U g R G F 5 I E 1 v d i B B d m c s M X 0 m c X V v d D s s J n F 1 b 3 Q 7 U 2 V j d G l v b j E v U 2 V j d G 9 y c y B h Y m 9 2 Z S B N Q X M v Q X V 0 b 1 J l b W 9 2 Z W R D b 2 x 1 b W 5 z M S 5 7 M j A g R G F 5 I E 1 v d i B B d m c s M n 0 m c X V v d D s s J n F 1 b 3 Q 7 U 2 V j d G l v b j E v U 2 V j d G 9 y c y B h Y m 9 2 Z S B N Q X M v Q X V 0 b 1 J l b W 9 2 Z W R D b 2 x 1 b W 5 z M S 5 7 N T A g R G F 5 I E 1 v d i B B d m c s M 3 0 m c X V v d D s s J n F 1 b 3 Q 7 U 2 V j d G l v b j E v U 2 V j d G 9 y c y B h Y m 9 2 Z S B N Q X M v Q X V 0 b 1 J l b W 9 2 Z W R D b 2 x 1 b W 5 z M S 5 7 M T A w I E R h e S B N b 3 Y g Q X Z n L D R 9 J n F 1 b 3 Q 7 L C Z x d W 9 0 O 1 N l Y 3 R p b 2 4 x L 1 N l Y 3 R v c n M g Y W J v d m U g T U F z L 0 F 1 d G 9 S Z W 1 v d m V k Q 2 9 s d W 1 u c z E u e z E 1 M C B E Y X k g T W 9 2 I E F 2 Z y w 1 f S Z x d W 9 0 O y w m c X V v d D t T Z W N 0 a W 9 u M S 9 T Z W N 0 b 3 J z I G F i b 3 Z l I E 1 B c y 9 B d X R v U m V t b 3 Z l Z E N v b H V t b n M x L n s y M D A g R G F 5 I E 1 v d i B B d m c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V j d G 9 y c y U y M G F i b 3 Z l J T I w T U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l M j B h Y m 9 2 Z S U y M E 1 B c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l M j B h Y m 9 2 Z S U y M E 1 B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e W x l c y U y M G F i b 3 Z l J T I w T U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G F i b G U g M S I g L z 4 8 R W 5 0 c n k g V H l w Z T 0 i U m V j b 3 Z l c n l U Y X J n Z X R D b 2 x 1 b W 4 i I F Z h b H V l P S J s M S I g L z 4 8 R W 5 0 c n k g V H l w Z T 0 i U m V j b 3 Z l c n l U Y X J n Z X R S b 3 c i I F Z h b H V l P S J s M z M i I C 8 + P E V u d H J 5 I F R 5 c G U 9 I k Z p b G x U Y X J n Z X Q i I F Z h b H V l P S J z V G F i b G V f U 3 R 5 b G V z X 2 F i b 3 Z l X 0 1 B c y I g L z 4 8 R W 5 0 c n k g V H l w Z T 0 i R m l s b G V k Q 2 9 t c G x l d G V S Z X N 1 b H R U b 1 d v c m t z a G V l d C I g V m F s d W U 9 I m w x I i A v P j x F b n R y e S B U e X B l P S J R d W V y e U l E I i B W Y W x 1 Z T 0 i c z g 1 N 2 Z i M D R i L W V j N j k t N G Q 0 O S 1 i N m Q 3 L T R m M D g 1 N D Z l Y T A 3 O S I g L z 4 8 R W 5 0 c n k g V H l w Z T 0 i T m F 2 a W d h d G l v b l N 0 Z X B O Y W 1 l I i B W Y W x 1 Z T 0 i c 0 5 h d m l n Y X R p b 2 4 i I C 8 + P E V u d H J 5 I F R 5 c G U 9 I k Z p b G x M Y X N 0 V X B k Y X R l Z C I g V m F s d W U 9 I m Q y M D I 1 L T A z L T E 5 V D A x O j Q 3 O j I 5 L j Q x N T k 1 N D d a I i A v P j x F b n R y e S B U e X B l P S J G a W x s R X J y b 3 J D b 3 V u d C I g V m F s d W U 9 I m w w I i A v P j x F b n R y e S B U e X B l P S J G a W x s Q 2 9 s d W 1 u V H l w Z X M i I F Z h b H V l P S J z Q m d R R U J B U U V C Q T 0 9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s 1 I E R h e S B N b 3 Y g Q X Z n J n F 1 b 3 Q 7 L C Z x d W 9 0 O z I w I E R h e S B N b 3 Y g Q X Z n J n F 1 b 3 Q 7 L C Z x d W 9 0 O z U w I E R h e S B N b 3 Y g Q X Z n J n F 1 b 3 Q 7 L C Z x d W 9 0 O z E w M C B E Y X k g T W 9 2 I E F 2 Z y Z x d W 9 0 O y w m c X V v d D s x N T A g R G F 5 I E 1 v d i B B d m c m c X V v d D s s J n F 1 b 3 Q 7 M j A w I E R h e S B N b 3 Y g Q X Z n J n F 1 b 3 Q 7 X S I g L z 4 8 R W 5 0 c n k g V H l w Z T 0 i R m l s b F N 0 Y X R 1 c y I g V m F s d W U 9 I n N D b 2 1 w b G V 0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e W x l c y B h Y m 9 2 Z S B N Q X M v Q X V 0 b 1 J l b W 9 2 Z W R D b 2 x 1 b W 5 z M S 5 7 T m F t Z S w w f S Z x d W 9 0 O y w m c X V v d D t T Z W N 0 a W 9 u M S 9 T d H l s Z X M g Y W J v d m U g T U F z L 0 F 1 d G 9 S Z W 1 v d m V k Q 2 9 s d W 1 u c z E u e z U g R G F 5 I E 1 v d i B B d m c s M X 0 m c X V v d D s s J n F 1 b 3 Q 7 U 2 V j d G l v b j E v U 3 R 5 b G V z I G F i b 3 Z l I E 1 B c y 9 B d X R v U m V t b 3 Z l Z E N v b H V t b n M x L n s y M C B E Y X k g T W 9 2 I E F 2 Z y w y f S Z x d W 9 0 O y w m c X V v d D t T Z W N 0 a W 9 u M S 9 T d H l s Z X M g Y W J v d m U g T U F z L 0 F 1 d G 9 S Z W 1 v d m V k Q 2 9 s d W 1 u c z E u e z U w I E R h e S B N b 3 Y g Q X Z n L D N 9 J n F 1 b 3 Q 7 L C Z x d W 9 0 O 1 N l Y 3 R p b 2 4 x L 1 N 0 e W x l c y B h Y m 9 2 Z S B N Q X M v Q X V 0 b 1 J l b W 9 2 Z W R D b 2 x 1 b W 5 z M S 5 7 M T A w I E R h e S B N b 3 Y g Q X Z n L D R 9 J n F 1 b 3 Q 7 L C Z x d W 9 0 O 1 N l Y 3 R p b 2 4 x L 1 N 0 e W x l c y B h Y m 9 2 Z S B N Q X M v Q X V 0 b 1 J l b W 9 2 Z W R D b 2 x 1 b W 5 z M S 5 7 M T U w I E R h e S B N b 3 Y g Q X Z n L D V 9 J n F 1 b 3 Q 7 L C Z x d W 9 0 O 1 N l Y 3 R p b 2 4 x L 1 N 0 e W x l c y B h Y m 9 2 Z S B N Q X M v Q X V 0 b 1 J l b W 9 2 Z W R D b 2 x 1 b W 5 z M S 5 7 M j A w I E R h e S B N b 3 Y g Q X Z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0 e W x l c y B h Y m 9 2 Z S B N Q X M v Q X V 0 b 1 J l b W 9 2 Z W R D b 2 x 1 b W 5 z M S 5 7 T m F t Z S w w f S Z x d W 9 0 O y w m c X V v d D t T Z W N 0 a W 9 u M S 9 T d H l s Z X M g Y W J v d m U g T U F z L 0 F 1 d G 9 S Z W 1 v d m V k Q 2 9 s d W 1 u c z E u e z U g R G F 5 I E 1 v d i B B d m c s M X 0 m c X V v d D s s J n F 1 b 3 Q 7 U 2 V j d G l v b j E v U 3 R 5 b G V z I G F i b 3 Z l I E 1 B c y 9 B d X R v U m V t b 3 Z l Z E N v b H V t b n M x L n s y M C B E Y X k g T W 9 2 I E F 2 Z y w y f S Z x d W 9 0 O y w m c X V v d D t T Z W N 0 a W 9 u M S 9 T d H l s Z X M g Y W J v d m U g T U F z L 0 F 1 d G 9 S Z W 1 v d m V k Q 2 9 s d W 1 u c z E u e z U w I E R h e S B N b 3 Y g Q X Z n L D N 9 J n F 1 b 3 Q 7 L C Z x d W 9 0 O 1 N l Y 3 R p b 2 4 x L 1 N 0 e W x l c y B h Y m 9 2 Z S B N Q X M v Q X V 0 b 1 J l b W 9 2 Z W R D b 2 x 1 b W 5 z M S 5 7 M T A w I E R h e S B N b 3 Y g Q X Z n L D R 9 J n F 1 b 3 Q 7 L C Z x d W 9 0 O 1 N l Y 3 R p b 2 4 x L 1 N 0 e W x l c y B h Y m 9 2 Z S B N Q X M v Q X V 0 b 1 J l b W 9 2 Z W R D b 2 x 1 b W 5 z M S 5 7 M T U w I E R h e S B N b 3 Y g Q X Z n L D V 9 J n F 1 b 3 Q 7 L C Z x d W 9 0 O 1 N l Y 3 R p b 2 4 x L 1 N 0 e W x l c y B h Y m 9 2 Z S B N Q X M v Q X V 0 b 1 J l b W 9 2 Z W R D b 2 x 1 b W 5 z M S 5 7 M j A w I E R h e S B N b 3 Y g Q X Z n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0 e W x l c y U y M G F i b 3 Z l J T I w T U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e W x l c y U y M G F i b 3 Z l J T I w T U F z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5 b G V z J T I w Y W J v d m U l M j B N Q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W F s b C U y M G N h c H M l M j B h Y m 9 2 Z S U y M E 1 B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U Y W J s Z S A x I i A v P j x F b n R y e S B U e X B l P S J S Z W N v d m V y e V R h c m d l d E N v b H V t b i I g V m F s d W U 9 I m w x I i A v P j x F b n R y e S B U e X B l P S J S Z W N v d m V y e V R h c m d l d F J v d y I g V m F s d W U 9 I m w 0 M i I g L z 4 8 R W 5 0 c n k g V H l w Z T 0 i R m l s b F R h c m d l d C I g V m F s d W U 9 I n N U Y W J s Z V 9 T b W F s b F 9 j Y X B z X 2 F i b 3 Z l X 0 1 B c y I g L z 4 8 R W 5 0 c n k g V H l w Z T 0 i R m l s b G V k Q 2 9 t c G x l d G V S Z X N 1 b H R U b 1 d v c m t z a G V l d C I g V m F s d W U 9 I m w x I i A v P j x F b n R y e S B U e X B l P S J R d W V y e U l E I i B W Y W x 1 Z T 0 i c z M x Z G Y 2 O G Q 4 L W E 1 N D c t N D M w M S 1 i Y m Y y L T R i M T c w M T c z N z V k Z S I g L z 4 8 R W 5 0 c n k g V H l w Z T 0 i R m l s b E x h c 3 R V c G R h d G V k I i B W Y W x 1 Z T 0 i Z D I w M j U t M D M t M T l U M D E 6 N D c 6 M j k u N D Y 2 N z A 5 N 1 o i I C 8 + P E V u d H J 5 I F R 5 c G U 9 I k Z p b G x F c n J v c k N v d W 5 0 I i B W Y W x 1 Z T 0 i b D A i I C 8 + P E V u d H J 5 I F R 5 c G U 9 I k Z p b G x D b 2 x 1 b W 5 U e X B l c y I g V m F s d W U 9 I n N C Z 1 F F Q k F R R U J B P T 0 i I C 8 + P E V u d H J 5 I F R 5 c G U 9 I k Z p b G x F c n J v c k N v Z G U i I F Z h b H V l P S J z V W 5 r b m 9 3 b i I g L z 4 8 R W 5 0 c n k g V H l w Z T 0 i R m l s b E N v b H V t b k 5 h b W V z I i B W Y W x 1 Z T 0 i c 1 s m c X V v d D t O Y W 1 l J n F 1 b 3 Q 7 L C Z x d W 9 0 O z U g R G F 5 I E 1 v d i B B d m c m c X V v d D s s J n F 1 b 3 Q 7 M j A g R G F 5 I E 1 v d i B B d m c m c X V v d D s s J n F 1 b 3 Q 7 N T A g R G F 5 I E 1 v d i B B d m c m c X V v d D s s J n F 1 b 3 Q 7 M T A w I E R h e S B N b 3 Y g Q X Z n J n F 1 b 3 Q 7 L C Z x d W 9 0 O z E 1 M C B E Y X k g T W 9 2 I E F 2 Z y Z x d W 9 0 O y w m c X V v d D s y M D A g R G F 5 I E 1 v d i B B d m c m c X V v d D t d I i A v P j x F b n R y e S B U e X B l P S J G a W x s U 3 R h d H V z I i B W Y W x 1 Z T 0 i c 0 N v b X B s Z X R l I i A v P j x F b n R y e S B U e X B l P S J G a W x s Q 2 9 1 b n Q i I F Z h b H V l P S J s M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1 h b G w g Y 2 F w c y B h Y m 9 2 Z S B N Q X M v Q X V 0 b 1 J l b W 9 2 Z W R D b 2 x 1 b W 5 z M S 5 7 T m F t Z S w w f S Z x d W 9 0 O y w m c X V v d D t T Z W N 0 a W 9 u M S 9 T b W F s b C B j Y X B z I G F i b 3 Z l I E 1 B c y 9 B d X R v U m V t b 3 Z l Z E N v b H V t b n M x L n s 1 I E R h e S B N b 3 Y g Q X Z n L D F 9 J n F 1 b 3 Q 7 L C Z x d W 9 0 O 1 N l Y 3 R p b 2 4 x L 1 N t Y W x s I G N h c H M g Y W J v d m U g T U F z L 0 F 1 d G 9 S Z W 1 v d m V k Q 2 9 s d W 1 u c z E u e z I w I E R h e S B N b 3 Y g Q X Z n L D J 9 J n F 1 b 3 Q 7 L C Z x d W 9 0 O 1 N l Y 3 R p b 2 4 x L 1 N t Y W x s I G N h c H M g Y W J v d m U g T U F z L 0 F 1 d G 9 S Z W 1 v d m V k Q 2 9 s d W 1 u c z E u e z U w I E R h e S B N b 3 Y g Q X Z n L D N 9 J n F 1 b 3 Q 7 L C Z x d W 9 0 O 1 N l Y 3 R p b 2 4 x L 1 N t Y W x s I G N h c H M g Y W J v d m U g T U F z L 0 F 1 d G 9 S Z W 1 v d m V k Q 2 9 s d W 1 u c z E u e z E w M C B E Y X k g T W 9 2 I E F 2 Z y w 0 f S Z x d W 9 0 O y w m c X V v d D t T Z W N 0 a W 9 u M S 9 T b W F s b C B j Y X B z I G F i b 3 Z l I E 1 B c y 9 B d X R v U m V t b 3 Z l Z E N v b H V t b n M x L n s x N T A g R G F 5 I E 1 v d i B B d m c s N X 0 m c X V v d D s s J n F 1 b 3 Q 7 U 2 V j d G l v b j E v U 2 1 h b G w g Y 2 F w c y B h Y m 9 2 Z S B N Q X M v Q X V 0 b 1 J l b W 9 2 Z W R D b 2 x 1 b W 5 z M S 5 7 M j A w I E R h e S B N b 3 Y g Q X Z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t Y W x s I G N h c H M g Y W J v d m U g T U F z L 0 F 1 d G 9 S Z W 1 v d m V k Q 2 9 s d W 1 u c z E u e 0 5 h b W U s M H 0 m c X V v d D s s J n F 1 b 3 Q 7 U 2 V j d G l v b j E v U 2 1 h b G w g Y 2 F w c y B h Y m 9 2 Z S B N Q X M v Q X V 0 b 1 J l b W 9 2 Z W R D b 2 x 1 b W 5 z M S 5 7 N S B E Y X k g T W 9 2 I E F 2 Z y w x f S Z x d W 9 0 O y w m c X V v d D t T Z W N 0 a W 9 u M S 9 T b W F s b C B j Y X B z I G F i b 3 Z l I E 1 B c y 9 B d X R v U m V t b 3 Z l Z E N v b H V t b n M x L n s y M C B E Y X k g T W 9 2 I E F 2 Z y w y f S Z x d W 9 0 O y w m c X V v d D t T Z W N 0 a W 9 u M S 9 T b W F s b C B j Y X B z I G F i b 3 Z l I E 1 B c y 9 B d X R v U m V t b 3 Z l Z E N v b H V t b n M x L n s 1 M C B E Y X k g T W 9 2 I E F 2 Z y w z f S Z x d W 9 0 O y w m c X V v d D t T Z W N 0 a W 9 u M S 9 T b W F s b C B j Y X B z I G F i b 3 Z l I E 1 B c y 9 B d X R v U m V t b 3 Z l Z E N v b H V t b n M x L n s x M D A g R G F 5 I E 1 v d i B B d m c s N H 0 m c X V v d D s s J n F 1 b 3 Q 7 U 2 V j d G l v b j E v U 2 1 h b G w g Y 2 F w c y B h Y m 9 2 Z S B N Q X M v Q X V 0 b 1 J l b W 9 2 Z W R D b 2 x 1 b W 5 z M S 5 7 M T U w I E R h e S B N b 3 Y g Q X Z n L D V 9 J n F 1 b 3 Q 7 L C Z x d W 9 0 O 1 N l Y 3 R p b 2 4 x L 1 N t Y W x s I G N h c H M g Y W J v d m U g T U F z L 0 F 1 d G 9 S Z W 1 v d m V k Q 2 9 s d W 1 u c z E u e z I w M C B E Y X k g T W 9 2 I E F 2 Z y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W F s b C U y M G N h c H M l M j B h Y m 9 2 Z S U y M E 1 B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W F s b C U y M G N h c H M l M j B h Y m 9 2 Z S U y M E 1 B c y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t Y W x s J T I w Y 2 F w c y U y M G F i b 3 Z l J T I w T U F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3 J T I w Y W J v d m U l M j B N Q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V G F i b G U g M S I g L z 4 8 R W 5 0 c n k g V H l w Z T 0 i U m V j b 3 Z l c n l U Y X J n Z X R D b 2 x 1 b W 4 i I F Z h b H V l P S J s M S I g L z 4 8 R W 5 0 c n k g V H l w Z T 0 i U m V j b 3 Z l c n l U Y X J n Z X R S b 3 c i I F Z h b H V l P S J s N D c i I C 8 + P E V u d H J 5 I F R 5 c G U 9 I k Z p b G x U Y X J n Z X Q i I F Z h b H V l P S J z V G F i b G V f R G 9 3 X 2 F i b 3 Z l X 0 1 B c y I g L z 4 8 R W 5 0 c n k g V H l w Z T 0 i R m l s b G V k Q 2 9 t c G x l d G V S Z X N 1 b H R U b 1 d v c m t z a G V l d C I g V m F s d W U 9 I m w x I i A v P j x F b n R y e S B U e X B l P S J R d W V y e U l E I i B W Y W x 1 Z T 0 i c z Y 3 O T Y y M m E x L T E 1 Y T g t N G I 0 M i 0 5 Z D Z h L T Q 3 M D c w M j F h Z m R h M y I g L z 4 8 R W 5 0 c n k g V H l w Z T 0 i R m l s b E x h c 3 R V c G R h d G V k I i B W Y W x 1 Z T 0 i Z D I w M j U t M D M t M T l U M D E 6 N D c 6 M j Q u M D U y N T g 0 N F o i I C 8 + P E V u d H J 5 I F R 5 c G U 9 I k Z p b G x F c n J v c k N v d W 5 0 I i B W Y W x 1 Z T 0 i b D A i I C 8 + P E V u d H J 5 I F R 5 c G U 9 I k Z p b G x D b 2 x 1 b W 5 U e X B l c y I g V m F s d W U 9 I n N C Z 1 F F Q k F R R U J B P T 0 i I C 8 + P E V u d H J 5 I F R 5 c G U 9 I k Z p b G x F c n J v c k N v Z G U i I F Z h b H V l P S J z V W 5 r b m 9 3 b i I g L z 4 8 R W 5 0 c n k g V H l w Z T 0 i R m l s b E N v b H V t b k 5 h b W V z I i B W Y W x 1 Z T 0 i c 1 s m c X V v d D t O Y W 1 l J n F 1 b 3 Q 7 L C Z x d W 9 0 O z U g R G F 5 I E 1 v d i B B d m c m c X V v d D s s J n F 1 b 3 Q 7 M j A g R G F 5 I E 1 v d i B B d m c m c X V v d D s s J n F 1 b 3 Q 7 N T A g R G F 5 I E 1 v d i B B d m c m c X V v d D s s J n F 1 b 3 Q 7 M T A w I E R h e S B N b 3 Y g Q X Z n J n F 1 b 3 Q 7 L C Z x d W 9 0 O z E 1 M C B E Y X k g T W 9 2 I E F 2 Z y Z x d W 9 0 O y w m c X V v d D s y M D A g R G F 5 I E 1 v d i B B d m c m c X V v d D t d I i A v P j x F b n R y e S B U e X B l P S J G a W x s U 3 R h d H V z I i B W Y W x 1 Z T 0 i c 0 N v b X B s Z X R l I i A v P j x F b n R y e S B U e X B l P S J G a W x s Q 2 9 1 b n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3 I G F i b 3 Z l I E 1 B c y 9 B d X R v U m V t b 3 Z l Z E N v b H V t b n M x L n t O Y W 1 l L D B 9 J n F 1 b 3 Q 7 L C Z x d W 9 0 O 1 N l Y 3 R p b 2 4 x L 0 R v d y B h Y m 9 2 Z S B N Q X M v Q X V 0 b 1 J l b W 9 2 Z W R D b 2 x 1 b W 5 z M S 5 7 N S B E Y X k g T W 9 2 I E F 2 Z y w x f S Z x d W 9 0 O y w m c X V v d D t T Z W N 0 a W 9 u M S 9 E b 3 c g Y W J v d m U g T U F z L 0 F 1 d G 9 S Z W 1 v d m V k Q 2 9 s d W 1 u c z E u e z I w I E R h e S B N b 3 Y g Q X Z n L D J 9 J n F 1 b 3 Q 7 L C Z x d W 9 0 O 1 N l Y 3 R p b 2 4 x L 0 R v d y B h Y m 9 2 Z S B N Q X M v Q X V 0 b 1 J l b W 9 2 Z W R D b 2 x 1 b W 5 z M S 5 7 N T A g R G F 5 I E 1 v d i B B d m c s M 3 0 m c X V v d D s s J n F 1 b 3 Q 7 U 2 V j d G l v b j E v R G 9 3 I G F i b 3 Z l I E 1 B c y 9 B d X R v U m V t b 3 Z l Z E N v b H V t b n M x L n s x M D A g R G F 5 I E 1 v d i B B d m c s N H 0 m c X V v d D s s J n F 1 b 3 Q 7 U 2 V j d G l v b j E v R G 9 3 I G F i b 3 Z l I E 1 B c y 9 B d X R v U m V t b 3 Z l Z E N v b H V t b n M x L n s x N T A g R G F 5 I E 1 v d i B B d m c s N X 0 m c X V v d D s s J n F 1 b 3 Q 7 U 2 V j d G l v b j E v R G 9 3 I G F i b 3 Z l I E 1 B c y 9 B d X R v U m V t b 3 Z l Z E N v b H V t b n M x L n s y M D A g R G F 5 I E 1 v d i B B d m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9 3 I G F i b 3 Z l I E 1 B c y 9 B d X R v U m V t b 3 Z l Z E N v b H V t b n M x L n t O Y W 1 l L D B 9 J n F 1 b 3 Q 7 L C Z x d W 9 0 O 1 N l Y 3 R p b 2 4 x L 0 R v d y B h Y m 9 2 Z S B N Q X M v Q X V 0 b 1 J l b W 9 2 Z W R D b 2 x 1 b W 5 z M S 5 7 N S B E Y X k g T W 9 2 I E F 2 Z y w x f S Z x d W 9 0 O y w m c X V v d D t T Z W N 0 a W 9 u M S 9 E b 3 c g Y W J v d m U g T U F z L 0 F 1 d G 9 S Z W 1 v d m V k Q 2 9 s d W 1 u c z E u e z I w I E R h e S B N b 3 Y g Q X Z n L D J 9 J n F 1 b 3 Q 7 L C Z x d W 9 0 O 1 N l Y 3 R p b 2 4 x L 0 R v d y B h Y m 9 2 Z S B N Q X M v Q X V 0 b 1 J l b W 9 2 Z W R D b 2 x 1 b W 5 z M S 5 7 N T A g R G F 5 I E 1 v d i B B d m c s M 3 0 m c X V v d D s s J n F 1 b 3 Q 7 U 2 V j d G l v b j E v R G 9 3 I G F i b 3 Z l I E 1 B c y 9 B d X R v U m V t b 3 Z l Z E N v b H V t b n M x L n s x M D A g R G F 5 I E 1 v d i B B d m c s N H 0 m c X V v d D s s J n F 1 b 3 Q 7 U 2 V j d G l v b j E v R G 9 3 I G F i b 3 Z l I E 1 B c y 9 B d X R v U m V t b 3 Z l Z E N v b H V t b n M x L n s x N T A g R G F 5 I E 1 v d i B B d m c s N X 0 m c X V v d D s s J n F 1 b 3 Q 7 U 2 V j d G l v b j E v R G 9 3 I G F i b 3 Z l I E 1 B c y 9 B d X R v U m V t b 3 Z l Z E N v b H V t b n M x L n s y M D A g R G F 5 I E 1 v d i B B d m c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3 J T I w Y W J v d m U l M j B N Q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3 J T I w Y W J v d m U l M j B N Q X M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c l M j B h Y m 9 2 Z S U y M E 1 B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c 2 R h c S U y M G F i b 3 Z l J T I w T U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G F i b G U g M S I g L z 4 8 R W 5 0 c n k g V H l w Z T 0 i U m V j b 3 Z l c n l U Y X J n Z X R D b 2 x 1 b W 4 i I F Z h b H V l P S J s M S I g L z 4 8 R W 5 0 c n k g V H l w Z T 0 i U m V j b 3 Z l c n l U Y X J n Z X R S b 3 c i I F Z h b H V l P S J s N T M i I C 8 + P E V u d H J 5 I F R 5 c G U 9 I k Z p b G x U Y X J n Z X Q i I F Z h b H V l P S J z V G F i b G V f T m F z Z G F x X 2 F i b 3 Z l X 0 1 B c y I g L z 4 8 R W 5 0 c n k g V H l w Z T 0 i R m l s b G V k Q 2 9 t c G x l d G V S Z X N 1 b H R U b 1 d v c m t z a G V l d C I g V m F s d W U 9 I m w x I i A v P j x F b n R y e S B U e X B l P S J R d W V y e U l E I i B W Y W x 1 Z T 0 i c z F h M z J k Y z l h L W R m N T c t N D M 2 M S 0 4 N D M 5 L T c w O W Y 5 M j N l M m E 5 Y y I g L z 4 8 R W 5 0 c n k g V H l w Z T 0 i T m F 2 a W d h d G l v b l N 0 Z X B O Y W 1 l I i B W Y W x 1 Z T 0 i c 0 5 h d m l n Y X R p b 2 4 i I C 8 + P E V u d H J 5 I F R 5 c G U 9 I k Z p b G x M Y X N 0 V X B k Y X R l Z C I g V m F s d W U 9 I m Q y M D I 1 L T A z L T E 5 V D A x O j Q 3 O j I 0 L j A 2 N j E 5 N T V a I i A v P j x F b n R y e S B U e X B l P S J G a W x s R X J y b 3 J D b 3 V u d C I g V m F s d W U 9 I m w w I i A v P j x F b n R y e S B U e X B l P S J G a W x s Q 2 9 s d W 1 u V H l w Z X M i I F Z h b H V l P S J z Q m d R R U J B U U V C Q T 0 9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s 1 I E R h e S B N b 3 Y g Q X Z n J n F 1 b 3 Q 7 L C Z x d W 9 0 O z I w I E R h e S B N b 3 Y g Q X Z n J n F 1 b 3 Q 7 L C Z x d W 9 0 O z U w I E R h e S B N b 3 Y g Q X Z n J n F 1 b 3 Q 7 L C Z x d W 9 0 O z E w M C B E Y X k g T W 9 2 I E F 2 Z y Z x d W 9 0 O y w m c X V v d D s x N T A g R G F 5 I E 1 v d i B B d m c m c X V v d D s s J n F 1 b 3 Q 7 M j A w I E R h e S B N b 3 Y g Q X Z n J n F 1 b 3 Q 7 X S I g L z 4 8 R W 5 0 c n k g V H l w Z T 0 i R m l s b F N 0 Y X R 1 c y I g V m F s d W U 9 I n N D b 2 1 w b G V 0 Z S I g L z 4 8 R W 5 0 c n k g V H l w Z T 0 i R m l s b E N v d W 5 0 I i B W Y W x 1 Z T 0 i b D I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c 2 R h c S B h Y m 9 2 Z S B N Q X M v Q X V 0 b 1 J l b W 9 2 Z W R D b 2 x 1 b W 5 z M S 5 7 T m F t Z S w w f S Z x d W 9 0 O y w m c X V v d D t T Z W N 0 a W 9 u M S 9 O Y X N k Y X E g Y W J v d m U g T U F z L 0 F 1 d G 9 S Z W 1 v d m V k Q 2 9 s d W 1 u c z E u e z U g R G F 5 I E 1 v d i B B d m c s M X 0 m c X V v d D s s J n F 1 b 3 Q 7 U 2 V j d G l v b j E v T m F z Z G F x I G F i b 3 Z l I E 1 B c y 9 B d X R v U m V t b 3 Z l Z E N v b H V t b n M x L n s y M C B E Y X k g T W 9 2 I E F 2 Z y w y f S Z x d W 9 0 O y w m c X V v d D t T Z W N 0 a W 9 u M S 9 O Y X N k Y X E g Y W J v d m U g T U F z L 0 F 1 d G 9 S Z W 1 v d m V k Q 2 9 s d W 1 u c z E u e z U w I E R h e S B N b 3 Y g Q X Z n L D N 9 J n F 1 b 3 Q 7 L C Z x d W 9 0 O 1 N l Y 3 R p b 2 4 x L 0 5 h c 2 R h c S B h Y m 9 2 Z S B N Q X M v Q X V 0 b 1 J l b W 9 2 Z W R D b 2 x 1 b W 5 z M S 5 7 M T A w I E R h e S B N b 3 Y g Q X Z n L D R 9 J n F 1 b 3 Q 7 L C Z x d W 9 0 O 1 N l Y 3 R p b 2 4 x L 0 5 h c 2 R h c S B h Y m 9 2 Z S B N Q X M v Q X V 0 b 1 J l b W 9 2 Z W R D b 2 x 1 b W 5 z M S 5 7 M T U w I E R h e S B N b 3 Y g Q X Z n L D V 9 J n F 1 b 3 Q 7 L C Z x d W 9 0 O 1 N l Y 3 R p b 2 4 x L 0 5 h c 2 R h c S B h Y m 9 2 Z S B N Q X M v Q X V 0 b 1 J l b W 9 2 Z W R D b 2 x 1 b W 5 z M S 5 7 M j A w I E R h e S B N b 3 Y g Q X Z n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5 h c 2 R h c S B h Y m 9 2 Z S B N Q X M v Q X V 0 b 1 J l b W 9 2 Z W R D b 2 x 1 b W 5 z M S 5 7 T m F t Z S w w f S Z x d W 9 0 O y w m c X V v d D t T Z W N 0 a W 9 u M S 9 O Y X N k Y X E g Y W J v d m U g T U F z L 0 F 1 d G 9 S Z W 1 v d m V k Q 2 9 s d W 1 u c z E u e z U g R G F 5 I E 1 v d i B B d m c s M X 0 m c X V v d D s s J n F 1 b 3 Q 7 U 2 V j d G l v b j E v T m F z Z G F x I G F i b 3 Z l I E 1 B c y 9 B d X R v U m V t b 3 Z l Z E N v b H V t b n M x L n s y M C B E Y X k g T W 9 2 I E F 2 Z y w y f S Z x d W 9 0 O y w m c X V v d D t T Z W N 0 a W 9 u M S 9 O Y X N k Y X E g Y W J v d m U g T U F z L 0 F 1 d G 9 S Z W 1 v d m V k Q 2 9 s d W 1 u c z E u e z U w I E R h e S B N b 3 Y g Q X Z n L D N 9 J n F 1 b 3 Q 7 L C Z x d W 9 0 O 1 N l Y 3 R p b 2 4 x L 0 5 h c 2 R h c S B h Y m 9 2 Z S B N Q X M v Q X V 0 b 1 J l b W 9 2 Z W R D b 2 x 1 b W 5 z M S 5 7 M T A w I E R h e S B N b 3 Y g Q X Z n L D R 9 J n F 1 b 3 Q 7 L C Z x d W 9 0 O 1 N l Y 3 R p b 2 4 x L 0 5 h c 2 R h c S B h Y m 9 2 Z S B N Q X M v Q X V 0 b 1 J l b W 9 2 Z W R D b 2 x 1 b W 5 z M S 5 7 M T U w I E R h e S B N b 3 Y g Q X Z n L D V 9 J n F 1 b 3 Q 7 L C Z x d W 9 0 O 1 N l Y 3 R p b 2 4 x L 0 5 h c 2 R h c S B h Y m 9 2 Z S B N Q X M v Q X V 0 b 1 J l b W 9 2 Z W R D b 2 x 1 b W 5 z M S 5 7 M j A w I E R h e S B N b 3 Y g Q X Z n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h c 2 R h c S U y M G F i b 3 Z l J T I w T U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c 2 R h c S U y M G F i b 3 Z l J T I w T U F z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z Z G F x J T I w Y W J v d m U l M j B N Q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S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a W 5 k d X N 0 c n l f Z G F 0 Y S I g L z 4 8 R W 5 0 c n k g V H l w Z T 0 i R m l s b G V k Q 2 9 t c G x l d G V S Z X N 1 b H R U b 1 d v c m t z a G V l d C I g V m F s d W U 9 I m w x I i A v P j x F b n R y e S B U e X B l P S J G a W x s Q 2 9 s d W 1 u V H l w Z X M i I F Z h b H V l P S J z Q X d Z R U J B U U V C Q V F F Q l F V R k J R V U d C U V l G Q l F V R 0 J B W U d C Z z 0 9 I i A v P j x F b n R y e S B U e X B l P S J R d W V y e U l E I i B W Y W x 1 Z T 0 i c 2 Y 3 Y T V m N 2 F i L T l k Y 2 M t N G E 5 Z i 1 i M z B l L T Q 5 Z W V h Y j d h Y z U x Z i I g L z 4 8 R W 5 0 c n k g V H l w Z T 0 i R m l s b E N v b H V t b k 5 h b W V z I i B W Y W x 1 Z T 0 i c 1 s m c X V v d D t O b y 4 m c X V v d D s s J n F 1 b 3 Q 7 T m F t Z S Z x d W 9 0 O y w m c X V v d D t D a G F u Z 2 U m c X V v d D s s J n F 1 b 3 Q 7 U G V y Z i B X Z W V r J n F 1 b 3 Q 7 L C Z x d W 9 0 O 1 B l c m Y g T W 9 u d G g m c X V v d D s s J n F 1 b 3 Q 7 U G V y Z i B R d W F y d C Z x d W 9 0 O y w m c X V v d D t Q Z X J m I E h h b G Y m c X V v d D s s J n F 1 b 3 Q 7 U G V y Z i B Z Z W F y J n F 1 b 3 Q 7 L C Z x d W 9 0 O 1 B l c m Y g W V R E J n F 1 b 3 Q 7 L C Z x d W 9 0 O 1 J l Y 2 9 t J n F 1 b 3 Q 7 L C Z x d W 9 0 O 0 F 2 Z y B W b 2 x 1 b W U m c X V v d D s s J n F 1 b 3 Q 7 U m V s I F Z v b H V t Z S Z x d W 9 0 O y w m c X V v d D t W b 2 x 1 b W U m c X V v d D s s J n F 1 b 3 Q 7 V G F i b G U g M C A o M i k u T W F y a 2 V 0 I E N h c C Z x d W 9 0 O y w m c X V v d D t U Y W J s Z S A w I C g y K S 5 Q L 0 U m c X V v d D s s J n F 1 b 3 Q 7 V G F i b G U g M C A o M i k u R n d k I F A v R S Z x d W 9 0 O y w m c X V v d D t U Y W J s Z S A w I C g y K S 5 Q R U c m c X V v d D s s J n F 1 b 3 Q 7 V G F i b G U g M C A o M i k u U C 9 T J n F 1 b 3 Q 7 L C Z x d W 9 0 O 1 R h Y m x l I D A g K D I p L l A v Q i Z x d W 9 0 O y w m c X V v d D t U Y W J s Z S A w I C g y K S 5 Q L 0 M m c X V v d D s s J n F 1 b 3 Q 7 V G F i b G U g M C A o M i k u U C 9 G Q 0 Y m c X V v d D s s J n F 1 b 3 Q 7 V G F i b G U g M C A o M i k u R V B T I H B h c 3 Q g N V k m c X V v d D s s J n F 1 b 3 Q 7 V G F i b G U g M C A o M i k u R V B T I G 5 l e H Q g N V k m c X V v d D s s J n F 1 b 3 Q 7 V G F i b G U g M C A o M i k u U 2 F s Z X M g c G F z d C A 1 W S Z x d W 9 0 O y w m c X V v d D t U Y W J s Z S A w I C g y K S 5 W b 2 x 1 b W U m c X V v d D t d I i A v P j x F b n R y e S B U e X B l P S J G a W x s V G 9 E Y X R h T W 9 k Z W x F b m F i b G V k I i B W Y W x 1 Z T 0 i b D A i I C 8 + P E V u d H J 5 I F R 5 c G U 9 I k Z p b G x M Y X N 0 V X B k Y X R l Z C I g V m F s d W U 9 I m Q y M D I 1 L T A z L T E 5 V D A x O j Q 3 O j I 0 L j E 2 M T k 4 N D R a I i A v P j x F b n R y e S B U e X B l P S J G a W x s T 2 J q Z W N 0 V H l w Z S I g V m F s d W U 9 I n N U Y W J s Z S I g L z 4 8 R W 5 0 c n k g V H l w Z T 0 i R m l s b E V y c m 9 y Q 2 9 1 b n Q i I F Z h b H V l P S J s N y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Q 3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d X N 0 c n k g Z G F 0 Y S 9 B d X R v U m V t b 3 Z l Z E N v b H V t b n M x L n t O b y 4 s M H 0 m c X V v d D s s J n F 1 b 3 Q 7 U 2 V j d G l v b j E v a W 5 k d X N 0 c n k g Z G F 0 Y S 9 B d X R v U m V t b 3 Z l Z E N v b H V t b n M x L n t O Y W 1 l L D F 9 J n F 1 b 3 Q 7 L C Z x d W 9 0 O 1 N l Y 3 R p b 2 4 x L 2 l u Z H V z d H J 5 I G R h d G E v Q X V 0 b 1 J l b W 9 2 Z W R D b 2 x 1 b W 5 z M S 5 7 Q 2 h h b m d l L D J 9 J n F 1 b 3 Q 7 L C Z x d W 9 0 O 1 N l Y 3 R p b 2 4 x L 2 l u Z H V z d H J 5 I G R h d G E v Q X V 0 b 1 J l b W 9 2 Z W R D b 2 x 1 b W 5 z M S 5 7 U G V y Z i B X Z W V r L D N 9 J n F 1 b 3 Q 7 L C Z x d W 9 0 O 1 N l Y 3 R p b 2 4 x L 2 l u Z H V z d H J 5 I G R h d G E v Q X V 0 b 1 J l b W 9 2 Z W R D b 2 x 1 b W 5 z M S 5 7 U G V y Z i B N b 2 5 0 a C w 0 f S Z x d W 9 0 O y w m c X V v d D t T Z W N 0 a W 9 u M S 9 p b m R 1 c 3 R y e S B k Y X R h L 0 F 1 d G 9 S Z W 1 v d m V k Q 2 9 s d W 1 u c z E u e 1 B l c m Y g U X V h c n Q s N X 0 m c X V v d D s s J n F 1 b 3 Q 7 U 2 V j d G l v b j E v a W 5 k d X N 0 c n k g Z G F 0 Y S 9 B d X R v U m V t b 3 Z l Z E N v b H V t b n M x L n t Q Z X J m I E h h b G Y s N n 0 m c X V v d D s s J n F 1 b 3 Q 7 U 2 V j d G l v b j E v a W 5 k d X N 0 c n k g Z G F 0 Y S 9 B d X R v U m V t b 3 Z l Z E N v b H V t b n M x L n t Q Z X J m I F l l Y X I s N 3 0 m c X V v d D s s J n F 1 b 3 Q 7 U 2 V j d G l v b j E v a W 5 k d X N 0 c n k g Z G F 0 Y S 9 B d X R v U m V t b 3 Z l Z E N v b H V t b n M x L n t Q Z X J m I F l U R C w 4 f S Z x d W 9 0 O y w m c X V v d D t T Z W N 0 a W 9 u M S 9 p b m R 1 c 3 R y e S B k Y X R h L 0 F 1 d G 9 S Z W 1 v d m V k Q 2 9 s d W 1 u c z E u e 1 J l Y 2 9 t L D l 9 J n F 1 b 3 Q 7 L C Z x d W 9 0 O 1 N l Y 3 R p b 2 4 x L 2 l u Z H V z d H J 5 I G R h d G E v Q X V 0 b 1 J l b W 9 2 Z W R D b 2 x 1 b W 5 z M S 5 7 Q X Z n I F Z v b H V t Z S w x M H 0 m c X V v d D s s J n F 1 b 3 Q 7 U 2 V j d G l v b j E v a W 5 k d X N 0 c n k g Z G F 0 Y S 9 B d X R v U m V t b 3 Z l Z E N v b H V t b n M x L n t S Z W w g V m 9 s d W 1 l L D E x f S Z x d W 9 0 O y w m c X V v d D t T Z W N 0 a W 9 u M S 9 p b m R 1 c 3 R y e S B k Y X R h L 0 F 1 d G 9 S Z W 1 v d m V k Q 2 9 s d W 1 u c z E u e 1 Z v b H V t Z S w x M n 0 m c X V v d D s s J n F 1 b 3 Q 7 U 2 V j d G l v b j E v a W 5 k d X N 0 c n k g Z G F 0 Y S 9 B d X R v U m V t b 3 Z l Z E N v b H V t b n M x L n t U Y W J s Z S A w I C g y K S 5 N Y X J r Z X Q g Q 2 F w L D E z f S Z x d W 9 0 O y w m c X V v d D t T Z W N 0 a W 9 u M S 9 p b m R 1 c 3 R y e S B k Y X R h L 0 F 1 d G 9 S Z W 1 v d m V k Q 2 9 s d W 1 u c z E u e 1 R h Y m x l I D A g K D I p L l A v R S w x N H 0 m c X V v d D s s J n F 1 b 3 Q 7 U 2 V j d G l v b j E v a W 5 k d X N 0 c n k g Z G F 0 Y S 9 B d X R v U m V t b 3 Z l Z E N v b H V t b n M x L n t U Y W J s Z S A w I C g y K S 5 G d 2 Q g U C 9 F L D E 1 f S Z x d W 9 0 O y w m c X V v d D t T Z W N 0 a W 9 u M S 9 p b m R 1 c 3 R y e S B k Y X R h L 0 F 1 d G 9 S Z W 1 v d m V k Q 2 9 s d W 1 u c z E u e 1 R h Y m x l I D A g K D I p L l B F R y w x N n 0 m c X V v d D s s J n F 1 b 3 Q 7 U 2 V j d G l v b j E v a W 5 k d X N 0 c n k g Z G F 0 Y S 9 B d X R v U m V t b 3 Z l Z E N v b H V t b n M x L n t U Y W J s Z S A w I C g y K S 5 Q L 1 M s M T d 9 J n F 1 b 3 Q 7 L C Z x d W 9 0 O 1 N l Y 3 R p b 2 4 x L 2 l u Z H V z d H J 5 I G R h d G E v Q X V 0 b 1 J l b W 9 2 Z W R D b 2 x 1 b W 5 z M S 5 7 V G F i b G U g M C A o M i k u U C 9 C L D E 4 f S Z x d W 9 0 O y w m c X V v d D t T Z W N 0 a W 9 u M S 9 p b m R 1 c 3 R y e S B k Y X R h L 0 F 1 d G 9 S Z W 1 v d m V k Q 2 9 s d W 1 u c z E u e 1 R h Y m x l I D A g K D I p L l A v Q y w x O X 0 m c X V v d D s s J n F 1 b 3 Q 7 U 2 V j d G l v b j E v a W 5 k d X N 0 c n k g Z G F 0 Y S 9 B d X R v U m V t b 3 Z l Z E N v b H V t b n M x L n t U Y W J s Z S A w I C g y K S 5 Q L 0 Z D R i w y M H 0 m c X V v d D s s J n F 1 b 3 Q 7 U 2 V j d G l v b j E v a W 5 k d X N 0 c n k g Z G F 0 Y S 9 B d X R v U m V t b 3 Z l Z E N v b H V t b n M x L n t U Y W J s Z S A w I C g y K S 5 F U F M g c G F z d C A 1 W S w y M X 0 m c X V v d D s s J n F 1 b 3 Q 7 U 2 V j d G l v b j E v a W 5 k d X N 0 c n k g Z G F 0 Y S 9 B d X R v U m V t b 3 Z l Z E N v b H V t b n M x L n t U Y W J s Z S A w I C g y K S 5 F U F M g b m V 4 d C A 1 W S w y M n 0 m c X V v d D s s J n F 1 b 3 Q 7 U 2 V j d G l v b j E v a W 5 k d X N 0 c n k g Z G F 0 Y S 9 B d X R v U m V t b 3 Z l Z E N v b H V t b n M x L n t U Y W J s Z S A w I C g y K S 5 T Y W x l c y B w Y X N 0 I D V Z L D I z f S Z x d W 9 0 O y w m c X V v d D t T Z W N 0 a W 9 u M S 9 p b m R 1 c 3 R y e S B k Y X R h L 0 F 1 d G 9 S Z W 1 v d m V k Q 2 9 s d W 1 u c z E u e 1 R h Y m x l I D A g K D I p L l Z v b H V t Z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2 l u Z H V z d H J 5 I G R h d G E v Q X V 0 b 1 J l b W 9 2 Z W R D b 2 x 1 b W 5 z M S 5 7 T m 8 u L D B 9 J n F 1 b 3 Q 7 L C Z x d W 9 0 O 1 N l Y 3 R p b 2 4 x L 2 l u Z H V z d H J 5 I G R h d G E v Q X V 0 b 1 J l b W 9 2 Z W R D b 2 x 1 b W 5 z M S 5 7 T m F t Z S w x f S Z x d W 9 0 O y w m c X V v d D t T Z W N 0 a W 9 u M S 9 p b m R 1 c 3 R y e S B k Y X R h L 0 F 1 d G 9 S Z W 1 v d m V k Q 2 9 s d W 1 u c z E u e 0 N o Y W 5 n Z S w y f S Z x d W 9 0 O y w m c X V v d D t T Z W N 0 a W 9 u M S 9 p b m R 1 c 3 R y e S B k Y X R h L 0 F 1 d G 9 S Z W 1 v d m V k Q 2 9 s d W 1 u c z E u e 1 B l c m Y g V 2 V l a y w z f S Z x d W 9 0 O y w m c X V v d D t T Z W N 0 a W 9 u M S 9 p b m R 1 c 3 R y e S B k Y X R h L 0 F 1 d G 9 S Z W 1 v d m V k Q 2 9 s d W 1 u c z E u e 1 B l c m Y g T W 9 u d G g s N H 0 m c X V v d D s s J n F 1 b 3 Q 7 U 2 V j d G l v b j E v a W 5 k d X N 0 c n k g Z G F 0 Y S 9 B d X R v U m V t b 3 Z l Z E N v b H V t b n M x L n t Q Z X J m I F F 1 Y X J 0 L D V 9 J n F 1 b 3 Q 7 L C Z x d W 9 0 O 1 N l Y 3 R p b 2 4 x L 2 l u Z H V z d H J 5 I G R h d G E v Q X V 0 b 1 J l b W 9 2 Z W R D b 2 x 1 b W 5 z M S 5 7 U G V y Z i B I Y W x m L D Z 9 J n F 1 b 3 Q 7 L C Z x d W 9 0 O 1 N l Y 3 R p b 2 4 x L 2 l u Z H V z d H J 5 I G R h d G E v Q X V 0 b 1 J l b W 9 2 Z W R D b 2 x 1 b W 5 z M S 5 7 U G V y Z i B Z Z W F y L D d 9 J n F 1 b 3 Q 7 L C Z x d W 9 0 O 1 N l Y 3 R p b 2 4 x L 2 l u Z H V z d H J 5 I G R h d G E v Q X V 0 b 1 J l b W 9 2 Z W R D b 2 x 1 b W 5 z M S 5 7 U G V y Z i B Z V E Q s O H 0 m c X V v d D s s J n F 1 b 3 Q 7 U 2 V j d G l v b j E v a W 5 k d X N 0 c n k g Z G F 0 Y S 9 B d X R v U m V t b 3 Z l Z E N v b H V t b n M x L n t S Z W N v b S w 5 f S Z x d W 9 0 O y w m c X V v d D t T Z W N 0 a W 9 u M S 9 p b m R 1 c 3 R y e S B k Y X R h L 0 F 1 d G 9 S Z W 1 v d m V k Q 2 9 s d W 1 u c z E u e 0 F 2 Z y B W b 2 x 1 b W U s M T B 9 J n F 1 b 3 Q 7 L C Z x d W 9 0 O 1 N l Y 3 R p b 2 4 x L 2 l u Z H V z d H J 5 I G R h d G E v Q X V 0 b 1 J l b W 9 2 Z W R D b 2 x 1 b W 5 z M S 5 7 U m V s I F Z v b H V t Z S w x M X 0 m c X V v d D s s J n F 1 b 3 Q 7 U 2 V j d G l v b j E v a W 5 k d X N 0 c n k g Z G F 0 Y S 9 B d X R v U m V t b 3 Z l Z E N v b H V t b n M x L n t W b 2 x 1 b W U s M T J 9 J n F 1 b 3 Q 7 L C Z x d W 9 0 O 1 N l Y 3 R p b 2 4 x L 2 l u Z H V z d H J 5 I G R h d G E v Q X V 0 b 1 J l b W 9 2 Z W R D b 2 x 1 b W 5 z M S 5 7 V G F i b G U g M C A o M i k u T W F y a 2 V 0 I E N h c C w x M 3 0 m c X V v d D s s J n F 1 b 3 Q 7 U 2 V j d G l v b j E v a W 5 k d X N 0 c n k g Z G F 0 Y S 9 B d X R v U m V t b 3 Z l Z E N v b H V t b n M x L n t U Y W J s Z S A w I C g y K S 5 Q L 0 U s M T R 9 J n F 1 b 3 Q 7 L C Z x d W 9 0 O 1 N l Y 3 R p b 2 4 x L 2 l u Z H V z d H J 5 I G R h d G E v Q X V 0 b 1 J l b W 9 2 Z W R D b 2 x 1 b W 5 z M S 5 7 V G F i b G U g M C A o M i k u R n d k I F A v R S w x N X 0 m c X V v d D s s J n F 1 b 3 Q 7 U 2 V j d G l v b j E v a W 5 k d X N 0 c n k g Z G F 0 Y S 9 B d X R v U m V t b 3 Z l Z E N v b H V t b n M x L n t U Y W J s Z S A w I C g y K S 5 Q R U c s M T Z 9 J n F 1 b 3 Q 7 L C Z x d W 9 0 O 1 N l Y 3 R p b 2 4 x L 2 l u Z H V z d H J 5 I G R h d G E v Q X V 0 b 1 J l b W 9 2 Z W R D b 2 x 1 b W 5 z M S 5 7 V G F i b G U g M C A o M i k u U C 9 T L D E 3 f S Z x d W 9 0 O y w m c X V v d D t T Z W N 0 a W 9 u M S 9 p b m R 1 c 3 R y e S B k Y X R h L 0 F 1 d G 9 S Z W 1 v d m V k Q 2 9 s d W 1 u c z E u e 1 R h Y m x l I D A g K D I p L l A v Q i w x O H 0 m c X V v d D s s J n F 1 b 3 Q 7 U 2 V j d G l v b j E v a W 5 k d X N 0 c n k g Z G F 0 Y S 9 B d X R v U m V t b 3 Z l Z E N v b H V t b n M x L n t U Y W J s Z S A w I C g y K S 5 Q L 0 M s M T l 9 J n F 1 b 3 Q 7 L C Z x d W 9 0 O 1 N l Y 3 R p b 2 4 x L 2 l u Z H V z d H J 5 I G R h d G E v Q X V 0 b 1 J l b W 9 2 Z W R D b 2 x 1 b W 5 z M S 5 7 V G F i b G U g M C A o M i k u U C 9 G Q 0 Y s M j B 9 J n F 1 b 3 Q 7 L C Z x d W 9 0 O 1 N l Y 3 R p b 2 4 x L 2 l u Z H V z d H J 5 I G R h d G E v Q X V 0 b 1 J l b W 9 2 Z W R D b 2 x 1 b W 5 z M S 5 7 V G F i b G U g M C A o M i k u R V B T I H B h c 3 Q g N V k s M j F 9 J n F 1 b 3 Q 7 L C Z x d W 9 0 O 1 N l Y 3 R p b 2 4 x L 2 l u Z H V z d H J 5 I G R h d G E v Q X V 0 b 1 J l b W 9 2 Z W R D b 2 x 1 b W 5 z M S 5 7 V G F i b G U g M C A o M i k u R V B T I G 5 l e H Q g N V k s M j J 9 J n F 1 b 3 Q 7 L C Z x d W 9 0 O 1 N l Y 3 R p b 2 4 x L 2 l u Z H V z d H J 5 I G R h d G E v Q X V 0 b 1 J l b W 9 2 Z W R D b 2 x 1 b W 5 z M S 5 7 V G F i b G U g M C A o M i k u U 2 F s Z X M g c G F z d C A 1 W S w y M 3 0 m c X V v d D s s J n F 1 b 3 Q 7 U 2 V j d G l v b j E v a W 5 k d X N 0 c n k g Z G F 0 Y S 9 B d X R v U m V t b 3 Z l Z E N v b H V t b n M x L n t U Y W J s Z S A w I C g y K S 5 W b 2 x 1 b W U s M j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Z H V z d H J 5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S U y M G R h d G E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S U y M G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1 c 3 R y e S U y M G R h d G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5 J T I w Z G F 0 Y S 9 F e H B h b m R l Z C U y M F R h Y m x l J T I w M C U y M C g y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5 J T I w Z G F 0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l c m F s b C U y M G 1 h c m t l d C U y M G F i b 3 Z l J T I w T U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J v d y I g V m F s d W U 9 I m w x I i A v P j x F b n R y e S B U e X B l P S J S Z W N v d m V y e V R h c m d l d E N v b H V t b i I g V m F s d W U 9 I m w 4 I i A v P j x F b n R y e S B U e X B l P S J S Z W N v d m V y e V R h c m d l d F N o Z W V 0 I i B W Y W x 1 Z T 0 i c 1 R h Y m x l I D E i I C 8 + P E V u d H J 5 I F R 5 c G U 9 I k Z p b G x U Y X J n Z X Q i I F Z h b H V l P S J z V G F i b G V f b 3 Z l c m F s b F 9 t Y X J r Z X R f Y W J v d m V f T U F z I i A v P j x F b n R y e S B U e X B l P S J G a W x s Z W R D b 2 1 w b G V 0 Z V J l c 3 V s d F R v V 2 9 y a 3 N o Z W V 0 I i B W Y W x 1 Z T 0 i b D E i I C 8 + P E V u d H J 5 I F R 5 c G U 9 I l F 1 Z X J 5 S U Q i I F Z h b H V l P S J z O T F i Y 2 Y 2 N z c t O D U z Y S 0 0 O T l i L T k y N m E t Y m R k Z D k 5 M G Z i Z D N k I i A v P j x F b n R y e S B U e X B l P S J G a W x s T G F z d F V w Z G F 0 Z W Q i I F Z h b H V l P S J k M j A y N S 0 w M y 0 x O V Q w M T o 0 N z o y O S 4 z O D k y M j U w W i I g L z 4 8 R W 5 0 c n k g V H l w Z T 0 i R m l s b E V y c m 9 y Q 2 9 1 b n Q i I F Z h b H V l P S J s M C I g L z 4 8 R W 5 0 c n k g V H l w Z T 0 i R m l s b E N v b H V t b l R 5 c G V z I i B W Y W x 1 Z T 0 i c 0 J n U U V C Q V F F Q k E 9 P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N S 1 E Y X k g T U E m c X V v d D s s J n F 1 b 3 Q 7 M j A t R G F 5 I E 1 B J n F 1 b 3 Q 7 L C Z x d W 9 0 O z U w L U R h e S B N Q S Z x d W 9 0 O y w m c X V v d D s x M D A t R G F 5 I E 1 B J n F 1 b 3 Q 7 L C Z x d W 9 0 O z E 1 M C 1 E Y X k g T U E m c X V v d D s s J n F 1 b 3 Q 7 M j A w L U R h e S B N Q S Z x d W 9 0 O 1 0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V y Y W x s I G 1 h c m t l d C B h Y m 9 2 Z S B N Q X M v Q X V 0 b 1 J l b W 9 2 Z W R D b 2 x 1 b W 5 z M S 5 7 Q 2 9 s d W 1 u M S w w f S Z x d W 9 0 O y w m c X V v d D t T Z W N 0 a W 9 u M S 9 v d m V y Y W x s I G 1 h c m t l d C B h Y m 9 2 Z S B N Q X M v Q X V 0 b 1 J l b W 9 2 Z W R D b 2 x 1 b W 5 z M S 5 7 N S 1 E Y X k g T U E s M X 0 m c X V v d D s s J n F 1 b 3 Q 7 U 2 V j d G l v b j E v b 3 Z l c m F s b C B t Y X J r Z X Q g Y W J v d m U g T U F z L 0 F 1 d G 9 S Z W 1 v d m V k Q 2 9 s d W 1 u c z E u e z I w L U R h e S B N Q S w y f S Z x d W 9 0 O y w m c X V v d D t T Z W N 0 a W 9 u M S 9 v d m V y Y W x s I G 1 h c m t l d C B h Y m 9 2 Z S B N Q X M v Q X V 0 b 1 J l b W 9 2 Z W R D b 2 x 1 b W 5 z M S 5 7 N T A t R G F 5 I E 1 B L D N 9 J n F 1 b 3 Q 7 L C Z x d W 9 0 O 1 N l Y 3 R p b 2 4 x L 2 9 2 Z X J h b G w g b W F y a 2 V 0 I G F i b 3 Z l I E 1 B c y 9 B d X R v U m V t b 3 Z l Z E N v b H V t b n M x L n s x M D A t R G F 5 I E 1 B L D R 9 J n F 1 b 3 Q 7 L C Z x d W 9 0 O 1 N l Y 3 R p b 2 4 x L 2 9 2 Z X J h b G w g b W F y a 2 V 0 I G F i b 3 Z l I E 1 B c y 9 B d X R v U m V t b 3 Z l Z E N v b H V t b n M x L n s x N T A t R G F 5 I E 1 B L D V 9 J n F 1 b 3 Q 7 L C Z x d W 9 0 O 1 N l Y 3 R p b 2 4 x L 2 9 2 Z X J h b G w g b W F y a 2 V 0 I G F i b 3 Z l I E 1 B c y 9 B d X R v U m V t b 3 Z l Z E N v b H V t b n M x L n s y M D A t R G F 5 I E 1 B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9 2 Z X J h b G w g b W F y a 2 V 0 I G F i b 3 Z l I E 1 B c y 9 B d X R v U m V t b 3 Z l Z E N v b H V t b n M x L n t D b 2 x 1 b W 4 x L D B 9 J n F 1 b 3 Q 7 L C Z x d W 9 0 O 1 N l Y 3 R p b 2 4 x L 2 9 2 Z X J h b G w g b W F y a 2 V 0 I G F i b 3 Z l I E 1 B c y 9 B d X R v U m V t b 3 Z l Z E N v b H V t b n M x L n s 1 L U R h e S B N Q S w x f S Z x d W 9 0 O y w m c X V v d D t T Z W N 0 a W 9 u M S 9 v d m V y Y W x s I G 1 h c m t l d C B h Y m 9 2 Z S B N Q X M v Q X V 0 b 1 J l b W 9 2 Z W R D b 2 x 1 b W 5 z M S 5 7 M j A t R G F 5 I E 1 B L D J 9 J n F 1 b 3 Q 7 L C Z x d W 9 0 O 1 N l Y 3 R p b 2 4 x L 2 9 2 Z X J h b G w g b W F y a 2 V 0 I G F i b 3 Z l I E 1 B c y 9 B d X R v U m V t b 3 Z l Z E N v b H V t b n M x L n s 1 M C 1 E Y X k g T U E s M 3 0 m c X V v d D s s J n F 1 b 3 Q 7 U 2 V j d G l v b j E v b 3 Z l c m F s b C B t Y X J r Z X Q g Y W J v d m U g T U F z L 0 F 1 d G 9 S Z W 1 v d m V k Q 2 9 s d W 1 u c z E u e z E w M C 1 E Y X k g T U E s N H 0 m c X V v d D s s J n F 1 b 3 Q 7 U 2 V j d G l v b j E v b 3 Z l c m F s b C B t Y X J r Z X Q g Y W J v d m U g T U F z L 0 F 1 d G 9 S Z W 1 v d m V k Q 2 9 s d W 1 u c z E u e z E 1 M C 1 E Y X k g T U E s N X 0 m c X V v d D s s J n F 1 b 3 Q 7 U 2 V j d G l v b j E v b 3 Z l c m F s b C B t Y X J r Z X Q g Y W J v d m U g T U F z L 0 F 1 d G 9 S Z W 1 v d m V k Q 2 9 s d W 1 u c z E u e z I w M C 1 E Y X k g T U E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Z l c m F s b C U y M G 1 h c m t l d C U y M G F i b 3 Z l J T I w T U F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w l M j B t Y X J r Z X Q l M j B h Y m 9 2 Z S U y M E 1 B c y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Z X J h b G w l M j B t Y X J r Z X Q l M j B h Y m 9 2 Z S U y M E 1 B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1 h c m t l d C B C c m V h Z H R o I i A v P j x F b n R y e S B U e X B l P S J S Z W N v d m V y e V R h c m d l d E N v b H V t b i I g V m F s d W U 9 I m w 5 I i A v P j x F b n R y e S B U e X B l P S J S Z W N v d m V y e V R h c m d l d F J v d y I g V m F s d W U 9 I m w 4 I i A v P j x F b n R y e S B U e X B l P S J G a W x s V G F y Z 2 V 0 I i B W Y W x 1 Z T 0 i c 1 R h Y m x l X 1 R h Y m x l X z A i I C 8 + P E V u d H J 5 I F R 5 c G U 9 I k Z p b G x l Z E N v b X B s Z X R l U m V z d W x 0 V G 9 X b 3 J r c 2 h l Z X Q i I F Z h b H V l P S J s M S I g L z 4 8 R W 5 0 c n k g V H l w Z T 0 i U X V l c n l J R C I g V m F s d W U 9 I n M 3 Y j M z M j N l Y S 0 w M D E 0 L T Q z N m M t Y T B k M y 1 j Z T h h M 2 Q 4 M 2 J k Z G M i I C 8 + P E V u d H J 5 I F R 5 c G U 9 I k 5 h d m l n Y X R p b 2 5 T d G V w T m F t Z S I g V m F s d W U 9 I n N O Y X Z p Z 2 F 0 a W 9 u I i A v P j x F b n R y e S B U e X B l P S J G a W x s T G F z d F V w Z G F 0 Z W Q i I F Z h b H V l P S J k M j A y N S 0 w M y 0 x O V Q w M T o 0 N z o y O S 4 2 M T A 0 M j c w W i I g L z 4 8 R W 5 0 c n k g V H l w Z T 0 i R m l s b E V y c m 9 y Q 2 9 1 b n Q i I F Z h b H V l P S J s M C I g L z 4 8 R W 5 0 c n k g V H l w Z T 0 i R m l s b E N v b H V t b l R 5 c G V z I i B W Y W x 1 Z T 0 i c 0 J n T U R B d 0 1 E Q X d N R E F 3 T T 0 i I C 8 + P E V u d H J 5 I F R 5 c G U 9 I k Z p b G x F c n J v c k N v Z G U i I F Z h b H V l P S J z V W 5 r b m 9 3 b i I g L z 4 8 R W 5 0 c n k g V H l w Z T 0 i R m l s b E N v b H V t b k 5 h b W V z I i B W Y W x 1 Z T 0 i c 1 s m c X V v d D t Q Z X J p b 2 Q m c X V v d D s s J n F 1 b 3 Q 7 T 1 Z F U k F M T C Z x d W 9 0 O y w m c X V v d D t O W V N F J n F 1 b 3 Q 7 L C Z x d W 9 0 O 0 5 B U 0 R B U S Z x d W 9 0 O y w m c X V v d D t O W V N F I E F y Y 2 E m c X V v d D s s J n F 1 b 3 Q 7 R V R G c y Z x d W 9 0 O y w m c X V v d D t P V E M t V V M m c X V v d D s s J n F 1 b 3 Q 7 U F J J Q 0 U g X H U w M D N j I C Q x M C Z x d W 9 0 O y w m c X V v d D t Q U k l D R S B c d T A w M 2 U g J D E w J n F 1 b 3 Q 7 L C Z x d W 9 0 O 1 Z P T C B c d T A w M 2 M g M T A w S y Z x d W 9 0 O y w m c X V v d D t W T 0 w g X H U w M D N l I D E w M E s m c X V v d D t d I i A v P j x F b n R y e S B U e X B l P S J G a W x s U 3 R h d H V z I i B W Y W x 1 Z T 0 i c 0 N v b X B s Z X R l I i A v P j x F b n R y e S B U e X B l P S J G a W x s Q 2 9 1 b n Q i I F Z h b H V l P S J s M j I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1 B l c m l v Z C w w f S Z x d W 9 0 O y w m c X V v d D t T Z W N 0 a W 9 u M S 9 U Y W J s Z S A w L 0 F 1 d G 9 S Z W 1 v d m V k Q 2 9 s d W 1 u c z E u e 0 9 W R V J B T E w s M X 0 m c X V v d D s s J n F 1 b 3 Q 7 U 2 V j d G l v b j E v V G F i b G U g M C 9 B d X R v U m V t b 3 Z l Z E N v b H V t b n M x L n t O W V N F L D J 9 J n F 1 b 3 Q 7 L C Z x d W 9 0 O 1 N l Y 3 R p b 2 4 x L 1 R h Y m x l I D A v Q X V 0 b 1 J l b W 9 2 Z W R D b 2 x 1 b W 5 z M S 5 7 T k F T R E F R L D N 9 J n F 1 b 3 Q 7 L C Z x d W 9 0 O 1 N l Y 3 R p b 2 4 x L 1 R h Y m x l I D A v Q X V 0 b 1 J l b W 9 2 Z W R D b 2 x 1 b W 5 z M S 5 7 T l l T R S B B c m N h L D R 9 J n F 1 b 3 Q 7 L C Z x d W 9 0 O 1 N l Y 3 R p b 2 4 x L 1 R h Y m x l I D A v Q X V 0 b 1 J l b W 9 2 Z W R D b 2 x 1 b W 5 z M S 5 7 R V R G c y w 1 f S Z x d W 9 0 O y w m c X V v d D t T Z W N 0 a W 9 u M S 9 U Y W J s Z S A w L 0 F 1 d G 9 S Z W 1 v d m V k Q 2 9 s d W 1 u c z E u e 0 9 U Q y 1 V U y w 2 f S Z x d W 9 0 O y w m c X V v d D t T Z W N 0 a W 9 u M S 9 U Y W J s Z S A w L 0 F 1 d G 9 S Z W 1 v d m V k Q 2 9 s d W 1 u c z E u e 1 B S S U N F I F x 1 M D A z Y y A k M T A s N 3 0 m c X V v d D s s J n F 1 b 3 Q 7 U 2 V j d G l v b j E v V G F i b G U g M C 9 B d X R v U m V t b 3 Z l Z E N v b H V t b n M x L n t Q U k l D R S B c d T A w M 2 U g J D E w L D h 9 J n F 1 b 3 Q 7 L C Z x d W 9 0 O 1 N l Y 3 R p b 2 4 x L 1 R h Y m x l I D A v Q X V 0 b 1 J l b W 9 2 Z W R D b 2 x 1 b W 5 z M S 5 7 V k 9 M I F x 1 M D A z Y y A x M D B L L D l 9 J n F 1 b 3 Q 7 L C Z x d W 9 0 O 1 N l Y 3 R p b 2 4 x L 1 R h Y m x l I D A v Q X V 0 b 1 J l b W 9 2 Z W R D b 2 x 1 b W 5 z M S 5 7 V k 9 M I F x 1 M D A z Z S A x M D B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Q Z X J p b 2 Q s M H 0 m c X V v d D s s J n F 1 b 3 Q 7 U 2 V j d G l v b j E v V G F i b G U g M C 9 B d X R v U m V t b 3 Z l Z E N v b H V t b n M x L n t P V k V S Q U x M L D F 9 J n F 1 b 3 Q 7 L C Z x d W 9 0 O 1 N l Y 3 R p b 2 4 x L 1 R h Y m x l I D A v Q X V 0 b 1 J l b W 9 2 Z W R D b 2 x 1 b W 5 z M S 5 7 T l l T R S w y f S Z x d W 9 0 O y w m c X V v d D t T Z W N 0 a W 9 u M S 9 U Y W J s Z S A w L 0 F 1 d G 9 S Z W 1 v d m V k Q 2 9 s d W 1 u c z E u e 0 5 B U 0 R B U S w z f S Z x d W 9 0 O y w m c X V v d D t T Z W N 0 a W 9 u M S 9 U Y W J s Z S A w L 0 F 1 d G 9 S Z W 1 v d m V k Q 2 9 s d W 1 u c z E u e 0 5 Z U 0 U g Q X J j Y S w 0 f S Z x d W 9 0 O y w m c X V v d D t T Z W N 0 a W 9 u M S 9 U Y W J s Z S A w L 0 F 1 d G 9 S Z W 1 v d m V k Q 2 9 s d W 1 u c z E u e 0 V U R n M s N X 0 m c X V v d D s s J n F 1 b 3 Q 7 U 2 V j d G l v b j E v V G F i b G U g M C 9 B d X R v U m V t b 3 Z l Z E N v b H V t b n M x L n t P V E M t V V M s N n 0 m c X V v d D s s J n F 1 b 3 Q 7 U 2 V j d G l v b j E v V G F i b G U g M C 9 B d X R v U m V t b 3 Z l Z E N v b H V t b n M x L n t Q U k l D R S B c d T A w M 2 M g J D E w L D d 9 J n F 1 b 3 Q 7 L C Z x d W 9 0 O 1 N l Y 3 R p b 2 4 x L 1 R h Y m x l I D A v Q X V 0 b 1 J l b W 9 2 Z W R D b 2 x 1 b W 5 z M S 5 7 U F J J Q 0 U g X H U w M D N l I C Q x M C w 4 f S Z x d W 9 0 O y w m c X V v d D t T Z W N 0 a W 9 u M S 9 U Y W J s Z S A w L 0 F 1 d G 9 S Z W 1 v d m V k Q 2 9 s d W 1 u c z E u e 1 Z P T C B c d T A w M 2 M g M T A w S y w 5 f S Z x d W 9 0 O y w m c X V v d D t T Z W N 0 a W 9 u M S 9 U Y W J s Z S A w L 0 F 1 d G 9 S Z W 1 v d m V k Q 2 9 s d W 1 u c z E u e 1 Z P T C B c d T A w M 2 U g M T A w S y w x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5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U m V j b 3 Z l c n l U Y X J n Z X R T a G V l d C I g V m F s d W U 9 I n N N Y X J r Z X Q g Q n J l Y W R 0 a C I g L z 4 8 R W 5 0 c n k g V H l w Z T 0 i U m V j b 3 Z l c n l U Y X J n Z X R D b 2 x 1 b W 4 i I F Z h b H V l P S J s O S I g L z 4 8 R W 5 0 c n k g V H l w Z T 0 i U m V j b 3 Z l c n l U Y X J n Z X R S b 3 c i I F Z h b H V l P S J s M z I i I C 8 + P E V u d H J 5 I F R 5 c G U 9 I k Z p b G x l Z E N v b X B s Z X R l U m V z d W x 0 V G 9 X b 3 J r c 2 h l Z X Q i I F Z h b H V l P S J s M C I g L z 4 8 R W 5 0 c n k g V H l w Z T 0 i R m l s b E N v b H V t b l R 5 c G V z I i B W Y W x 1 Z T 0 i c 0 J n U U U i I C 8 + P E V u d H J 5 I F R 5 c G U 9 I k Z p b G x M Y X N 0 V X B k Y X R l Z C I g V m F s d W U 9 I m Q y M D I 1 L T A z L T E 5 V D A x O j Q 3 O j E 4 L j M 2 N T M 4 N T d a I i A v P j x F b n R y e S B U e X B l P S J R d W V y e U l E I i B W Y W x 1 Z T 0 i c z J j M D Y y Z W N k L T k w N W M t N D M y M S 1 h N z l j L W Q x Y W Z h M T J j N 2 I w M i I g L z 4 8 R W 5 0 c n k g V H l w Z T 0 i R m l s b E N v b H V t b k 5 h b W V z I i B W Y W x 1 Z T 0 i c 1 s m c X V v d D t Q Z X J p b 2 Q m c X V v d D s s J n F 1 b 3 Q 7 U G V y Z m 9 y b W F u Y 2 U u M S Z x d W 9 0 O y w m c X V v d D t Q Z X J m b 3 J t Y W 5 j Z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Q X V 0 b 1 J l b W 9 2 Z W R D b 2 x 1 b W 5 z M S 5 7 U G V y a W 9 k L D B 9 J n F 1 b 3 Q 7 L C Z x d W 9 0 O 1 N l Y 3 R p b 2 4 x L 1 R h Y m x l I D A g K D M p L 0 F 1 d G 9 S Z W 1 v d m V k Q 2 9 s d W 1 u c z E u e 1 B l c m Z v c m 1 h b m N l L j E s M X 0 m c X V v d D s s J n F 1 b 3 Q 7 U 2 V j d G l v b j E v V G F i b G U g M C A o M y k v Q X V 0 b 1 J l b W 9 2 Z W R D b 2 x 1 b W 5 z M S 5 7 U G V y Z m 9 y b W F u Y 2 U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I C g z K S 9 B d X R v U m V t b 3 Z l Z E N v b H V t b n M x L n t Q Z X J p b 2 Q s M H 0 m c X V v d D s s J n F 1 b 3 Q 7 U 2 V j d G l v b j E v V G F i b G U g M C A o M y k v Q X V 0 b 1 J l b W 9 2 Z W R D b 2 x 1 b W 5 z M S 5 7 U G V y Z m 9 y b W F u Y 2 U u M S w x f S Z x d W 9 0 O y w m c X V v d D t T Z W N 0 a W 9 u M S 9 U Y W J s Z S A w I C g z K S 9 B d X R v U m V t b 3 Z l Z E N v b H V t b n M x L n t Q Z X J m b 3 J t Y W 5 j Z S 4 y L D J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X l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5 c i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5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5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5 c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l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5 c i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X l y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5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M y e X I i I C 8 + P E V u d H J 5 I F R 5 c G U 9 I k Z p b G x l Z E N v b X B s Z X R l U m V z d W x 0 V G 9 X b 3 J r c 2 h l Z X Q i I F Z h b H V l P S J s M C I g L z 4 8 R W 5 0 c n k g V H l w Z T 0 i R m l s b E N v b H V t b l R 5 c G V z I i B W Y W x 1 Z T 0 i c 0 J n U U U i I C 8 + P E V u d H J 5 I F R 5 c G U 9 I k Z p b G x M Y X N 0 V X B k Y X R l Z C I g V m F s d W U 9 I m Q y M D I 1 L T A z L T E 5 V D A x O j Q 3 O j E 4 L j M 3 M j g 3 N D d a I i A v P j x F b n R y e S B U e X B l P S J M b 2 F k Z W R U b 0 F u Y W x 5 c 2 l z U 2 V y d m l j Z X M i I F Z h b H V l P S J s M C I g L z 4 8 R W 5 0 c n k g V H l w Z T 0 i U X V l c n l J R C I g V m F s d W U 9 I n M x Y z J m Z T Q 2 Z C 1 h Y j h i L T Q 3 N D g t O G E 2 M y 0 3 Z j A y N W Z k N j Y y Z T E i I C 8 + P E V u d H J 5 I F R 5 c G U 9 I k Z p b G x D b 2 x 1 b W 5 O Y W 1 l c y I g V m F s d W U 9 I n N b J n F 1 b 3 Q 7 U G V y a W 9 k J n F 1 b 3 Q 7 L C Z x d W 9 0 O 1 B l c m Z v c m 1 h b m N l L j E m c X V v d D s s J n F 1 b 3 Q 7 U G V y Z m 9 y b W F u Y 2 U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5 c i 9 B d X R v U m V t b 3 Z l Z E N v b H V t b n M x L n t Q Z X J p b 2 Q s M H 0 m c X V v d D s s J n F 1 b 3 Q 7 U 2 V j d G l v b j E v M n l y L 0 F 1 d G 9 S Z W 1 v d m V k Q 2 9 s d W 1 u c z E u e 1 B l c m Z v c m 1 h b m N l L j E s M X 0 m c X V v d D s s J n F 1 b 3 Q 7 U 2 V j d G l v b j E v M n l y L 0 F 1 d G 9 S Z W 1 v d m V k Q 2 9 s d W 1 u c z E u e 1 B l c m Z v c m 1 h b m N l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n l y L 0 F 1 d G 9 S Z W 1 v d m V k Q 2 9 s d W 1 u c z E u e 1 B l c m l v Z C w w f S Z x d W 9 0 O y w m c X V v d D t T Z W N 0 a W 9 u M S 8 y e X I v Q X V 0 b 1 J l b W 9 2 Z W R D b 2 x 1 b W 5 z M S 5 7 U G V y Z m 9 y b W F u Y 2 U u M S w x f S Z x d W 9 0 O y w m c X V v d D t T Z W N 0 a W 9 u M S 8 y e X I v Q X V 0 b 1 J l b W 9 2 Z W R D b 2 x 1 b W 5 z M S 5 7 U G V y Z m 9 y b W F u Y 2 U u M i w y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J 5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e X I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e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e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e X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5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e X I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J 5 c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e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N X l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1 L T A z L T E 5 V D A x O j Q 3 O j E 4 L j M 4 O D M 2 M z F a I i A v P j x F b n R y e S B U e X B l P S J G a W x s Q 2 9 s d W 1 u V H l w Z X M i I F Z h b H V l P S J z Q m d R R S I g L z 4 8 R W 5 0 c n k g V H l w Z T 0 i T G 9 h Z G V k V G 9 B b m F s e X N p c 1 N l c n Z p Y 2 V z I i B W Y W x 1 Z T 0 i b D A i I C 8 + P E V u d H J 5 I F R 5 c G U 9 I l F 1 Z X J 5 S U Q i I F Z h b H V l P S J z Y T c 2 Z W R h Z T M t Z j J l Y y 0 0 N j Y x L T h l N m Y t M D R j M m Y 3 M 2 I 4 O G Q 1 I i A v P j x F b n R y e S B U e X B l P S J G a W x s Q 2 9 s d W 1 u T m F t Z X M i I F Z h b H V l P S J z W y Z x d W 9 0 O 1 B l c m l v Z C Z x d W 9 0 O y w m c X V v d D t Q Z X J m b 3 J t Y W 5 j Z S 4 x J n F 1 b 3 Q 7 L C Z x d W 9 0 O 1 B l c m Z v c m 1 h b m N l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e X I v Q X V 0 b 1 J l b W 9 2 Z W R D b 2 x 1 b W 5 z M S 5 7 U G V y a W 9 k L D B 9 J n F 1 b 3 Q 7 L C Z x d W 9 0 O 1 N l Y 3 R p b 2 4 x L z V 5 c i 9 B d X R v U m V t b 3 Z l Z E N v b H V t b n M x L n t Q Z X J m b 3 J t Y W 5 j Z S 4 x L D F 9 J n F 1 b 3 Q 7 L C Z x d W 9 0 O 1 N l Y 3 R p b 2 4 x L z V 5 c i 9 B d X R v U m V t b 3 Z l Z E N v b H V t b n M x L n t Q Z X J m b 3 J t Y W 5 j Z S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V 5 c i 9 B d X R v U m V t b 3 Z l Z E N v b H V t b n M x L n t Q Z X J p b 2 Q s M H 0 m c X V v d D s s J n F 1 b 3 Q 7 U 2 V j d G l v b j E v N X l y L 0 F 1 d G 9 S Z W 1 v d m V k Q 2 9 s d W 1 u c z E u e 1 B l c m Z v c m 1 h b m N l L j E s M X 0 m c X V v d D s s J n F 1 b 3 Q 7 U 2 V j d G l v b j E v N X l y L 0 F 1 d G 9 S Z W 1 v d m V k Q 2 9 s d W 1 u c z E u e 1 B l c m Z v c m 1 h b m N l L j I s M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1 e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l y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l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l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l y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e X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X l y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e X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5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M x M H l y I i A v P j x F b n R y e S B U e X B l P S J G a W x s Z W R D b 2 1 w b G V 0 Z V J l c 3 V s d F R v V 2 9 y a 3 N o Z W V 0 I i B W Y W x 1 Z T 0 i b D A i I C 8 + P E V u d H J 5 I F R 5 c G U 9 I k Z p b G x D b 2 x 1 b W 5 U e X B l c y I g V m F s d W U 9 I n N C Z 1 F F I i A v P j x F b n R y e S B U e X B l P S J G a W x s T G F z d F V w Z G F 0 Z W Q i I F Z h b H V l P S J k M j A y N S 0 w M y 0 x O V Q w M T o 0 N z o x O C 4 z O D A z O D Q w W i I g L z 4 8 R W 5 0 c n k g V H l w Z T 0 i T G 9 h Z G V k V G 9 B b m F s e X N p c 1 N l c n Z p Y 2 V z I i B W Y W x 1 Z T 0 i b D A i I C 8 + P E V u d H J 5 I F R 5 c G U 9 I l F 1 Z X J 5 S U Q i I F Z h b H V l P S J z Z j A 4 Z G U 1 N z Q t N T J l N S 0 0 M z c z L W J l N z U t N T c 1 N D U 1 N T c x Y z Q 3 I i A v P j x F b n R y e S B U e X B l P S J G a W x s Q 2 9 s d W 1 u T m F t Z X M i I F Z h b H V l P S J z W y Z x d W 9 0 O 1 B l c m l v Z C Z x d W 9 0 O y w m c X V v d D t Q Z X J m b 3 J t Y W 5 j Z S 4 x J n F 1 b 3 Q 7 L C Z x d W 9 0 O 1 B l c m Z v c m 1 h b m N l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l y L 0 F 1 d G 9 S Z W 1 v d m V k Q 2 9 s d W 1 u c z E u e 1 B l c m l v Z C w w f S Z x d W 9 0 O y w m c X V v d D t T Z W N 0 a W 9 u M S 8 x M H l y L 0 F 1 d G 9 S Z W 1 v d m V k Q 2 9 s d W 1 u c z E u e 1 B l c m Z v c m 1 h b m N l L j E s M X 0 m c X V v d D s s J n F 1 b 3 Q 7 U 2 V j d G l v b j E v M T B 5 c i 9 B d X R v U m V t b 3 Z l Z E N v b H V t b n M x L n t Q Z X J m b 3 J t Y W 5 j Z S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E w e X I v Q X V 0 b 1 J l b W 9 2 Z W R D b 2 x 1 b W 5 z M S 5 7 U G V y a W 9 k L D B 9 J n F 1 b 3 Q 7 L C Z x d W 9 0 O 1 N l Y 3 R p b 2 4 x L z E w e X I v Q X V 0 b 1 J l b W 9 2 Z W R D b 2 x 1 b W 5 z M S 5 7 U G V y Z m 9 y b W F u Y 2 U u M S w x f S Z x d W 9 0 O y w m c X V v d D t T Z W N 0 a W 9 u M S 8 x M H l y L 0 F 1 d G 9 S Z W 1 v d m V k Q 2 9 s d W 1 u c z E u e 1 B l c m Z v c m 1 h b m N l L j I s M n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M H l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e X I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l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5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e X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e X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5 c i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5 c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H l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z I w e X I i I C 8 + P E V u d H J 5 I F R 5 c G U 9 I k Z p b G x l Z E N v b X B s Z X R l U m V z d W x 0 V G 9 X b 3 J r c 2 h l Z X Q i I F Z h b H V l P S J s M C I g L z 4 8 R W 5 0 c n k g V H l w Z T 0 i R m l s b E N v b H V t b l R 5 c G V z I i B W Y W x 1 Z T 0 i c 0 J n U U U i I C 8 + P E V u d H J 5 I F R 5 c G U 9 I k Z p b G x M Y X N 0 V X B k Y X R l Z C I g V m F s d W U 9 I m Q y M D I 1 L T A z L T E 5 V D A x O j Q 3 O j E 4 L j Q w N z M 0 M j F a I i A v P j x F b n R y e S B U e X B l P S J M b 2 F k Z W R U b 0 F u Y W x 5 c 2 l z U 2 V y d m l j Z X M i I F Z h b H V l P S J s M C I g L z 4 8 R W 5 0 c n k g V H l w Z T 0 i U X V l c n l J R C I g V m F s d W U 9 I n N m M z M 2 N D F m N y 0 w Z D h l L T Q x M D c t Y j J j Y S 0 x Z j Q y M T A x Y T c 4 N j E i I C 8 + P E V u d H J 5 I F R 5 c G U 9 I k Z p b G x D b 2 x 1 b W 5 O Y W 1 l c y I g V m F s d W U 9 I n N b J n F 1 b 3 Q 7 U G V y a W 9 k J n F 1 b 3 Q 7 L C Z x d W 9 0 O 1 B l c m Z v c m 1 h b m N l L j E m c X V v d D s s J n F 1 b 3 Q 7 U G V y Z m 9 y b W F u Y 2 U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e X I v Q X V 0 b 1 J l b W 9 2 Z W R D b 2 x 1 b W 5 z M S 5 7 U G V y a W 9 k L D B 9 J n F 1 b 3 Q 7 L C Z x d W 9 0 O 1 N l Y 3 R p b 2 4 x L z I w e X I v Q X V 0 b 1 J l b W 9 2 Z W R D b 2 x 1 b W 5 z M S 5 7 U G V y Z m 9 y b W F u Y 2 U u M S w x f S Z x d W 9 0 O y w m c X V v d D t T Z W N 0 a W 9 u M S 8 y M H l y L 0 F 1 d G 9 S Z W 1 v d m V k Q 2 9 s d W 1 u c z E u e 1 B l c m Z v c m 1 h b m N l L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B 5 c i 9 B d X R v U m V t b 3 Z l Z E N v b H V t b n M x L n t Q Z X J p b 2 Q s M H 0 m c X V v d D s s J n F 1 b 3 Q 7 U 2 V j d G l v b j E v M j B 5 c i 9 B d X R v U m V t b 3 Z l Z E N v b H V t b n M x L n t Q Z X J m b 3 J t Y W 5 j Z S 4 x L D F 9 J n F 1 b 3 Q 7 L C Z x d W 9 0 O 1 N l Y 3 R p b 2 4 x L z I w e X I v Q X V 0 b 1 J l b W 9 2 Z W R D b 2 x 1 b W 5 z M S 5 7 U G V y Z m 9 y b W F u Y 2 U u M i w y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e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5 c i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e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H l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5 c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B 5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H l y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H l y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e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M z B 5 c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N S 0 w M y 0 x O V Q w M T o 0 N z o x O C 4 0 M T Q 4 M z I x W i I g L z 4 8 R W 5 0 c n k g V H l w Z T 0 i R m l s b E N v b H V t b l R 5 c G V z I i B W Y W x 1 Z T 0 i c 0 J n U U U i I C 8 + P E V u d H J 5 I F R 5 c G U 9 I k x v Y W R l Z F R v Q W 5 h b H l z a X N T Z X J 2 a W N l c y I g V m F s d W U 9 I m w w I i A v P j x F b n R y e S B U e X B l P S J R d W V y e U l E I i B W Y W x 1 Z T 0 i c z U 2 M j l i N D A z L W N l Y T Y t N G E w Z S 1 h M j R k L T d h N 2 U z N G M z M D Q 2 O C I g L z 4 8 R W 5 0 c n k g V H l w Z T 0 i R m l s b E N v b H V t b k 5 h b W V z I i B W Y W x 1 Z T 0 i c 1 s m c X V v d D t Q Z X J p b 2 Q m c X V v d D s s J n F 1 b 3 Q 7 U G V y Z m 9 y b W F u Y 2 U u M S Z x d W 9 0 O y w m c X V v d D t Q Z X J m b 3 J t Y W 5 j Z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B 5 c i 9 B d X R v U m V t b 3 Z l Z E N v b H V t b n M x L n t Q Z X J p b 2 Q s M H 0 m c X V v d D s s J n F 1 b 3 Q 7 U 2 V j d G l v b j E v M z B 5 c i 9 B d X R v U m V t b 3 Z l Z E N v b H V t b n M x L n t Q Z X J m b 3 J t Y W 5 j Z S 4 x L D F 9 J n F 1 b 3 Q 7 L C Z x d W 9 0 O 1 N l Y 3 R p b 2 4 x L z M w e X I v Q X V 0 b 1 J l b W 9 2 Z W R D b 2 x 1 b W 5 z M S 5 7 U G V y Z m 9 y b W F u Y 2 U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z M H l y L 0 F 1 d G 9 S Z W 1 v d m V k Q 2 9 s d W 1 u c z E u e 1 B l c m l v Z C w w f S Z x d W 9 0 O y w m c X V v d D t T Z W N 0 a W 9 u M S 8 z M H l y L 0 F 1 d G 9 S Z W 1 v d m V k Q 2 9 s d W 1 u c z E u e 1 B l c m Z v c m 1 h b m N l L j E s M X 0 m c X V v d D s s J n F 1 b 3 Q 7 U 2 V j d G l v b j E v M z B 5 c i 9 B d X R v U m V t b 3 Z l Z E N v b H V t b n M x L n t Q Z X J m b 3 J t Y W 5 j Z S 4 y L D J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z B 5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H l y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5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e X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H l y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H l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e X I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e X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U m F 0 Z X M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F 1 Z X J 5 S U Q i I F Z h b H V l P S J z Y 2 U w N z F m N m Y t N T Q y Y y 0 0 M D h h L T g w Y W Y t M j E z O G M y Z W V m N D V i I i A v P j x F b n R y e S B U e X B l P S J G a W x s T G F z d F V w Z G F 0 Z W Q i I F Z h b H V l P S J k M j A y N S 0 w M y 0 x O V Q w M T o 0 N z o z M i 4 2 N z g 0 M D c z W i I g L z 4 8 R W 5 0 c n k g V H l w Z T 0 i R m l s b E V y c m 9 y Q 2 9 1 b n Q i I F Z h b H V l P S J s M i I g L z 4 8 R W 5 0 c n k g V H l w Z T 0 i R m l s b E N v b H V t b l R 5 c G V z I i B W Y W x 1 Z T 0 i c 0 J n U U V C Q V F F Q k F R R U J B U U V C Q V F F I i A v P j x F b n R y e S B U e X B l P S J G a W x s R X J y b 3 J D b 2 R l I i B W Y W x 1 Z T 0 i c 1 V u a 2 5 v d 2 4 i I C 8 + P E V u d H J 5 I F R 5 c G U 9 I k Z p b G x D b 2 x 1 b W 5 O Y W 1 l c y I g V m F s d W U 9 I n N b J n F 1 b 3 Q 7 U G V y a W 9 k J n F 1 b 3 Q 7 L C Z x d W 9 0 O 1 B l c m Z v c m 1 h b m N l L j E m c X V v d D s s J n F 1 b 3 Q 7 U G V y Z m 9 y b W F u Y 2 U u M i Z x d W 9 0 O y w m c X V v d D s x e X I u U G V y Z m 9 y b W F u Y 2 U u M S Z x d W 9 0 O y w m c X V v d D s x e X I u U G V y Z m 9 y b W F u Y 2 U u M i Z x d W 9 0 O y w m c X V v d D s y e X I u U G V y Z m 9 y b W F u Y 2 U u M S Z x d W 9 0 O y w m c X V v d D s y e X I u U G V y Z m 9 y b W F u Y 2 U u M i Z x d W 9 0 O y w m c X V v d D s 1 e X I u U G V y Z m 9 y b W F u Y 2 U u M S Z x d W 9 0 O y w m c X V v d D s 1 e X I u U G V y Z m 9 y b W F u Y 2 U u M i Z x d W 9 0 O y w m c X V v d D s x M H l y L l B l c m Z v c m 1 h b m N l L j E m c X V v d D s s J n F 1 b 3 Q 7 M T B 5 c i 5 Q Z X J m b 3 J t Y W 5 j Z S 4 y J n F 1 b 3 Q 7 L C Z x d W 9 0 O z I w e X I u U G V y Z m 9 y b W F u Y 2 U u M S Z x d W 9 0 O y w m c X V v d D s y M H l y L l B l c m Z v c m 1 h b m N l L j I m c X V v d D s s J n F 1 b 3 Q 7 M z B 5 c i 5 Q Z X J m b 3 J t Y W 5 j Z S 4 x J n F 1 b 3 Q 7 L C Z x d W 9 0 O z M w e X I u U G V y Z m 9 y b W F u Y 2 U u M i Z x d W 9 0 O 1 0 i I C 8 + P E V u d H J 5 I F R 5 c G U 9 I k Z p b G x T d G F 0 d X M i I F Z h b H V l P S J z Q 2 9 t c G x l d G U i I C 8 + P E V u d H J 5 I F R 5 c G U 9 I k Z p b G x D b 3 V u d C I g V m F s d W U 9 I m w x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G V z L 0 F 1 d G 9 S Z W 1 v d m V k Q 2 9 s d W 1 u c z E u e 1 B l c m l v Z C w w f S Z x d W 9 0 O y w m c X V v d D t T Z W N 0 a W 9 u M S 9 S Y X R l c y 9 B d X R v U m V t b 3 Z l Z E N v b H V t b n M x L n t Q Z X J m b 3 J t Y W 5 j Z S 4 x L D F 9 J n F 1 b 3 Q 7 L C Z x d W 9 0 O 1 N l Y 3 R p b 2 4 x L 1 J h d G V z L 0 F 1 d G 9 S Z W 1 v d m V k Q 2 9 s d W 1 u c z E u e 1 B l c m Z v c m 1 h b m N l L j I s M n 0 m c X V v d D s s J n F 1 b 3 Q 7 U 2 V j d G l v b j E v U m F 0 Z X M v Q X V 0 b 1 J l b W 9 2 Z W R D b 2 x 1 b W 5 z M S 5 7 M X l y L l B l c m Z v c m 1 h b m N l L j E s M 3 0 m c X V v d D s s J n F 1 b 3 Q 7 U 2 V j d G l v b j E v U m F 0 Z X M v Q X V 0 b 1 J l b W 9 2 Z W R D b 2 x 1 b W 5 z M S 5 7 M X l y L l B l c m Z v c m 1 h b m N l L j I s N H 0 m c X V v d D s s J n F 1 b 3 Q 7 U 2 V j d G l v b j E v U m F 0 Z X M v Q X V 0 b 1 J l b W 9 2 Z W R D b 2 x 1 b W 5 z M S 5 7 M n l y L l B l c m Z v c m 1 h b m N l L j E s N X 0 m c X V v d D s s J n F 1 b 3 Q 7 U 2 V j d G l v b j E v U m F 0 Z X M v Q X V 0 b 1 J l b W 9 2 Z W R D b 2 x 1 b W 5 z M S 5 7 M n l y L l B l c m Z v c m 1 h b m N l L j I s N n 0 m c X V v d D s s J n F 1 b 3 Q 7 U 2 V j d G l v b j E v U m F 0 Z X M v Q X V 0 b 1 J l b W 9 2 Z W R D b 2 x 1 b W 5 z M S 5 7 N X l y L l B l c m Z v c m 1 h b m N l L j E s N 3 0 m c X V v d D s s J n F 1 b 3 Q 7 U 2 V j d G l v b j E v U m F 0 Z X M v Q X V 0 b 1 J l b W 9 2 Z W R D b 2 x 1 b W 5 z M S 5 7 N X l y L l B l c m Z v c m 1 h b m N l L j I s O H 0 m c X V v d D s s J n F 1 b 3 Q 7 U 2 V j d G l v b j E v U m F 0 Z X M v Q X V 0 b 1 J l b W 9 2 Z W R D b 2 x 1 b W 5 z M S 5 7 M T B 5 c i 5 Q Z X J m b 3 J t Y W 5 j Z S 4 x L D l 9 J n F 1 b 3 Q 7 L C Z x d W 9 0 O 1 N l Y 3 R p b 2 4 x L 1 J h d G V z L 0 F 1 d G 9 S Z W 1 v d m V k Q 2 9 s d W 1 u c z E u e z E w e X I u U G V y Z m 9 y b W F u Y 2 U u M i w x M H 0 m c X V v d D s s J n F 1 b 3 Q 7 U 2 V j d G l v b j E v U m F 0 Z X M v Q X V 0 b 1 J l b W 9 2 Z W R D b 2 x 1 b W 5 z M S 5 7 M j B 5 c i 5 Q Z X J m b 3 J t Y W 5 j Z S 4 x L D E x f S Z x d W 9 0 O y w m c X V v d D t T Z W N 0 a W 9 u M S 9 S Y X R l c y 9 B d X R v U m V t b 3 Z l Z E N v b H V t b n M x L n s y M H l y L l B l c m Z v c m 1 h b m N l L j I s M T J 9 J n F 1 b 3 Q 7 L C Z x d W 9 0 O 1 N l Y 3 R p b 2 4 x L 1 J h d G V z L 0 F 1 d G 9 S Z W 1 v d m V k Q 2 9 s d W 1 u c z E u e z M w e X I u U G V y Z m 9 y b W F u Y 2 U u M S w x M 3 0 m c X V v d D s s J n F 1 b 3 Q 7 U 2 V j d G l v b j E v U m F 0 Z X M v Q X V 0 b 1 J l b W 9 2 Z W R D b 2 x 1 b W 5 z M S 5 7 M z B 5 c i 5 Q Z X J m b 3 J t Y W 5 j Z S 4 y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m F 0 Z X M v Q X V 0 b 1 J l b W 9 2 Z W R D b 2 x 1 b W 5 z M S 5 7 U G V y a W 9 k L D B 9 J n F 1 b 3 Q 7 L C Z x d W 9 0 O 1 N l Y 3 R p b 2 4 x L 1 J h d G V z L 0 F 1 d G 9 S Z W 1 v d m V k Q 2 9 s d W 1 u c z E u e 1 B l c m Z v c m 1 h b m N l L j E s M X 0 m c X V v d D s s J n F 1 b 3 Q 7 U 2 V j d G l v b j E v U m F 0 Z X M v Q X V 0 b 1 J l b W 9 2 Z W R D b 2 x 1 b W 5 z M S 5 7 U G V y Z m 9 y b W F u Y 2 U u M i w y f S Z x d W 9 0 O y w m c X V v d D t T Z W N 0 a W 9 u M S 9 S Y X R l c y 9 B d X R v U m V t b 3 Z l Z E N v b H V t b n M x L n s x e X I u U G V y Z m 9 y b W F u Y 2 U u M S w z f S Z x d W 9 0 O y w m c X V v d D t T Z W N 0 a W 9 u M S 9 S Y X R l c y 9 B d X R v U m V t b 3 Z l Z E N v b H V t b n M x L n s x e X I u U G V y Z m 9 y b W F u Y 2 U u M i w 0 f S Z x d W 9 0 O y w m c X V v d D t T Z W N 0 a W 9 u M S 9 S Y X R l c y 9 B d X R v U m V t b 3 Z l Z E N v b H V t b n M x L n s y e X I u U G V y Z m 9 y b W F u Y 2 U u M S w 1 f S Z x d W 9 0 O y w m c X V v d D t T Z W N 0 a W 9 u M S 9 S Y X R l c y 9 B d X R v U m V t b 3 Z l Z E N v b H V t b n M x L n s y e X I u U G V y Z m 9 y b W F u Y 2 U u M i w 2 f S Z x d W 9 0 O y w m c X V v d D t T Z W N 0 a W 9 u M S 9 S Y X R l c y 9 B d X R v U m V t b 3 Z l Z E N v b H V t b n M x L n s 1 e X I u U G V y Z m 9 y b W F u Y 2 U u M S w 3 f S Z x d W 9 0 O y w m c X V v d D t T Z W N 0 a W 9 u M S 9 S Y X R l c y 9 B d X R v U m V t b 3 Z l Z E N v b H V t b n M x L n s 1 e X I u U G V y Z m 9 y b W F u Y 2 U u M i w 4 f S Z x d W 9 0 O y w m c X V v d D t T Z W N 0 a W 9 u M S 9 S Y X R l c y 9 B d X R v U m V t b 3 Z l Z E N v b H V t b n M x L n s x M H l y L l B l c m Z v c m 1 h b m N l L j E s O X 0 m c X V v d D s s J n F 1 b 3 Q 7 U 2 V j d G l v b j E v U m F 0 Z X M v Q X V 0 b 1 J l b W 9 2 Z W R D b 2 x 1 b W 5 z M S 5 7 M T B 5 c i 5 Q Z X J m b 3 J t Y W 5 j Z S 4 y L D E w f S Z x d W 9 0 O y w m c X V v d D t T Z W N 0 a W 9 u M S 9 S Y X R l c y 9 B d X R v U m V t b 3 Z l Z E N v b H V t b n M x L n s y M H l y L l B l c m Z v c m 1 h b m N l L j E s M T F 9 J n F 1 b 3 Q 7 L C Z x d W 9 0 O 1 N l Y 3 R p b 2 4 x L 1 J h d G V z L 0 F 1 d G 9 S Z W 1 v d m V k Q 2 9 s d W 1 u c z E u e z I w e X I u U G V y Z m 9 y b W F u Y 2 U u M i w x M n 0 m c X V v d D s s J n F 1 b 3 Q 7 U 2 V j d G l v b j E v U m F 0 Z X M v Q X V 0 b 1 J l b W 9 2 Z W R D b 2 x 1 b W 5 z M S 5 7 M z B 5 c i 5 Q Z X J m b 3 J t Y W 5 j Z S 4 x L D E z f S Z x d W 9 0 O y w m c X V v d D t T Z W N 0 a W 9 u M S 9 S Y X R l c y 9 B d X R v U m V t b 3 Z l Z E N v b H V t b n M x L n s z M H l y L l B l c m Z v c m 1 h b m N l L j I s M T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V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y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V z L 0 V 4 c G F u Z G V k J T I w M X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X M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y 9 F e H B h b m R l Z C U y M D J 5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V z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X M v R X h w Y W 5 k Z W Q l M j A 1 e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y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V z L 0 V 4 c G F u Z G V k J T I w M T B 5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G V z L 0 1 l c m d l Z C U y M F F 1 Z X J p Z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X M v R X h w Y W 5 k Z W Q l M j A y M H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0 Z X M v T W V y Z 2 V k J T I w U X V l c m l l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y 9 F e H B h b m R l Z C U y M D M w e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m F 0 Z X M i I C 8 + P E V u d H J 5 I F R 5 c G U 9 I l J l Y 2 9 2 Z X J 5 V G F y Z 2 V 0 Q 2 9 s d W 1 u I i B W Y W x 1 Z T 0 i b D E i I C 8 + P E V u d H J 5 I F R 5 c G U 9 I l J l Y 2 9 2 Z X J 5 V G F y Z 2 V 0 U m 9 3 I i B W Y W x 1 Z T 0 i b D E 2 I i A v P j x F b n R y e S B U e X B l P S J G a W x s V G F y Z 2 V 0 I i B W Y W x 1 Z T 0 i c 1 R h Y m x l X 1 R h Y m x l X z B f X z M i I C 8 + P E V u d H J 5 I F R 5 c G U 9 I k Z p b G x l Z E N v b X B s Z X R l U m V z d W x 0 V G 9 X b 3 J r c 2 h l Z X Q i I F Z h b H V l P S J s M S I g L z 4 8 R W 5 0 c n k g V H l w Z T 0 i U X V l c n l J R C I g V m F s d W U 9 I n M w Y z M w M j c x N S 1 i N j Q w L T Q 2 Y z Y t O G U 4 Y S 0 y O W I z Z m E 4 M D g 3 Y T Q i I C 8 + P E V u d H J 5 I F R 5 c G U 9 I k Z p b G x M Y X N 0 V X B k Y X R l Z C I g V m F s d W U 9 I m Q y M D I 1 L T A z L T E 5 V D A x O j Q 3 O j I 0 L j A w M T E w O D d a I i A v P j x F b n R y e S B U e X B l P S J G a W x s Q 2 9 s d W 1 u V H l w Z X M i I F Z h b H V l P S J z Q 1 F Z R 0 J n V U Z C U V V G Q l F V P S I g L z 4 8 R W 5 0 c n k g V H l w Z T 0 i R m l s b E V y c m 9 y Q 2 9 1 b n Q i I F Z h b H V l P S J s M C I g L z 4 8 R W 5 0 c n k g V H l w Z T 0 i R m l s b E N v b H V t b k 5 h b W V z I i B W Y W x 1 Z T 0 i c 1 s m c X V v d D t E Y X R l J n F 1 b 3 Q 7 L C Z x d W 9 0 O z Y g V 0 V F S 1 M g Q k F O S y B E S V N D T 1 V O V C Z x d W 9 0 O y w m c X V v d D t D T 1 V Q T 0 4 g R V F V S V Z B T E V O V D Q m c X V v d D s s J n F 1 b 3 Q 7 M S 4 1 I E 1 v J n F 1 b 3 Q 7 L C Z x d W 9 0 O z M g T W 8 m c X V v d D s s J n F 1 b 3 Q 7 M S B Z c i Z x d W 9 0 O y w m c X V v d D s y I F l y J n F 1 b 3 Q 7 L C Z x d W 9 0 O z U g W X I m c X V v d D s s J n F 1 b 3 Q 7 M T A g W X I m c X V v d D s s J n F 1 b 3 Q 7 M j A g W X I u M S Z x d W 9 0 O y w m c X V v d D s z M C B Z c i 4 x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z K S 9 B d X R v U m V t b 3 Z l Z E N v b H V t b n M x L n t E Y X R l L D B 9 J n F 1 b 3 Q 7 L C Z x d W 9 0 O 1 N l Y 3 R p b 2 4 x L 1 R h Y m x l I D A g K D M p L 0 F 1 d G 9 S Z W 1 v d m V k Q 2 9 s d W 1 u c z E u e z Y g V 0 V F S 1 M g Q k F O S y B E S V N D T 1 V O V C w x f S Z x d W 9 0 O y w m c X V v d D t T Z W N 0 a W 9 u M S 9 U Y W J s Z S A w I C g z K S 9 B d X R v U m V t b 3 Z l Z E N v b H V t b n M x L n t D T 1 V Q T 0 4 g R V F V S V Z B T E V O V D Q s M n 0 m c X V v d D s s J n F 1 b 3 Q 7 U 2 V j d G l v b j E v V G F i b G U g M C A o M y k v Q X V 0 b 1 J l b W 9 2 Z W R D b 2 x 1 b W 5 z M S 5 7 M S 4 1 I E 1 v L D N 9 J n F 1 b 3 Q 7 L C Z x d W 9 0 O 1 N l Y 3 R p b 2 4 x L 1 R h Y m x l I D A g K D M p L 0 F 1 d G 9 S Z W 1 v d m V k Q 2 9 s d W 1 u c z E u e z M g T W 8 s N H 0 m c X V v d D s s J n F 1 b 3 Q 7 U 2 V j d G l v b j E v V G F i b G U g M C A o M y k v Q X V 0 b 1 J l b W 9 2 Z W R D b 2 x 1 b W 5 z M S 5 7 M S B Z c i w 1 f S Z x d W 9 0 O y w m c X V v d D t T Z W N 0 a W 9 u M S 9 U Y W J s Z S A w I C g z K S 9 B d X R v U m V t b 3 Z l Z E N v b H V t b n M x L n s y I F l y L D Z 9 J n F 1 b 3 Q 7 L C Z x d W 9 0 O 1 N l Y 3 R p b 2 4 x L 1 R h Y m x l I D A g K D M p L 0 F 1 d G 9 S Z W 1 v d m V k Q 2 9 s d W 1 u c z E u e z U g W X I s N 3 0 m c X V v d D s s J n F 1 b 3 Q 7 U 2 V j d G l v b j E v V G F i b G U g M C A o M y k v Q X V 0 b 1 J l b W 9 2 Z W R D b 2 x 1 b W 5 z M S 5 7 M T A g W X I s O H 0 m c X V v d D s s J n F 1 b 3 Q 7 U 2 V j d G l v b j E v V G F i b G U g M C A o M y k v Q X V 0 b 1 J l b W 9 2 Z W R D b 2 x 1 b W 5 z M S 5 7 M j A g W X I u M S w 5 f S Z x d W 9 0 O y w m c X V v d D t T Z W N 0 a W 9 u M S 9 U Y W J s Z S A w I C g z K S 9 B d X R v U m V t b 3 Z l Z E N v b H V t b n M x L n s z M C B Z c i 4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g M C A o M y k v Q X V 0 b 1 J l b W 9 2 Z W R D b 2 x 1 b W 5 z M S 5 7 R G F 0 Z S w w f S Z x d W 9 0 O y w m c X V v d D t T Z W N 0 a W 9 u M S 9 U Y W J s Z S A w I C g z K S 9 B d X R v U m V t b 3 Z l Z E N v b H V t b n M x L n s 2 I F d F R U t T I E J B T k s g R E l T Q 0 9 V T l Q s M X 0 m c X V v d D s s J n F 1 b 3 Q 7 U 2 V j d G l v b j E v V G F i b G U g M C A o M y k v Q X V 0 b 1 J l b W 9 2 Z W R D b 2 x 1 b W 5 z M S 5 7 Q 0 9 V U E 9 O I E V R V U l W Q U x F T l Q 0 L D J 9 J n F 1 b 3 Q 7 L C Z x d W 9 0 O 1 N l Y 3 R p b 2 4 x L 1 R h Y m x l I D A g K D M p L 0 F 1 d G 9 S Z W 1 v d m V k Q 2 9 s d W 1 u c z E u e z E u N S B N b y w z f S Z x d W 9 0 O y w m c X V v d D t T Z W N 0 a W 9 u M S 9 U Y W J s Z S A w I C g z K S 9 B d X R v U m V t b 3 Z l Z E N v b H V t b n M x L n s z I E 1 v L D R 9 J n F 1 b 3 Q 7 L C Z x d W 9 0 O 1 N l Y 3 R p b 2 4 x L 1 R h Y m x l I D A g K D M p L 0 F 1 d G 9 S Z W 1 v d m V k Q 2 9 s d W 1 u c z E u e z E g W X I s N X 0 m c X V v d D s s J n F 1 b 3 Q 7 U 2 V j d G l v b j E v V G F i b G U g M C A o M y k v Q X V 0 b 1 J l b W 9 2 Z W R D b 2 x 1 b W 5 z M S 5 7 M i B Z c i w 2 f S Z x d W 9 0 O y w m c X V v d D t T Z W N 0 a W 9 u M S 9 U Y W J s Z S A w I C g z K S 9 B d X R v U m V t b 3 Z l Z E N v b H V t b n M x L n s 1 I F l y L D d 9 J n F 1 b 3 Q 7 L C Z x d W 9 0 O 1 N l Y 3 R p b 2 4 x L 1 R h Y m x l I D A g K D M p L 0 F 1 d G 9 S Z W 1 v d m V k Q 2 9 s d W 1 u c z E u e z E w I F l y L D h 9 J n F 1 b 3 Q 7 L C Z x d W 9 0 O 1 N l Y 3 R p b 2 4 x L 1 R h Y m x l I D A g K D M p L 0 F 1 d G 9 S Z W 1 v d m V k Q 2 9 s d W 1 u c z E u e z I w I F l y L j E s O X 0 m c X V v d D s s J n F 1 b 3 Q 7 U 2 V j d G l v b j E v V G F i b G U g M C A o M y k v Q X V 0 b 1 J l b W 9 2 Z W R D b 2 x 1 b W 5 z M S 5 7 M z A g W X I u M S w x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H V z d H J 5 J T I w Z G F 0 Y S 9 F e H R y Y W N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n k l M j B k Y X R h L 0 V 4 d H J h Y 3 R l Z C U y M F R l e H Q l M j B C Z W Z v c m U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n k l M j B k Y X R h L 0 V 4 d H J h Y 3 R l Z C U y M F R l e H Q l M j B C Z W Z v c m U l M j B E Z W x p b W l 0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d X N 0 c n k l M j B k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V k M m U 1 M j Z m L T U 5 N G U t N G V l O S 1 h Z m I 5 L W Q y Y W V h N m F k O T l k N C I g L z 4 8 R W 5 0 c n k g V H l w Z T 0 i R m l s b F N 0 Y X R 1 c y I g V m F s d W U 9 I n N D b 2 1 w b G V 0 Z S I g L z 4 8 R W 5 0 c n k g V H l w Z T 0 i R m l s b E x h c 3 R V c G R h d G V k I i B W Y W x 1 Z T 0 i Z D I w M j U t M D M t M T l U M D E 6 N D c 6 M T g u N D I y M z M 3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J b m R 1 c 3 R y e S 1 T Z W N 0 b 3 I i I C 8 + P E V u d H J 5 I F R 5 c G U 9 I l J l Y 2 9 2 Z X J 5 V G F y Z 2 V 0 Q 2 9 s d W 1 u I i B W Y W x 1 Z T 0 i b D E i I C 8 + P E V u d H J 5 I F R 5 c G U 9 I l J l Y 2 9 2 Z X J 5 V G F y Z 2 V 0 U m 9 3 I i B W Y W x 1 Z T 0 i b D E 1 N S I g L z 4 8 R W 5 0 c n k g V H l w Z T 0 i R m l s b F R h c m d l d C I g V m F s d W U 9 I n N U Y W J s Z V 9 U Y W J s Z V 8 w X 1 8 1 I i A v P j x F b n R y e S B U e X B l P S J G a W x s Z W R D b 2 1 w b G V 0 Z V J l c 3 V s d F R v V 2 9 y a 3 N o Z W V 0 I i B W Y W x 1 Z T 0 i b D E i I C 8 + P E V u d H J 5 I F R 5 c G U 9 I l F 1 Z X J 5 S U Q i I F Z h b H V l P S J z O G V j M D M 3 Z G E t Y T J i Z S 0 0 M j h i L T k 5 Y j k t Y T J h O W Q x N W V l N m Y x I i A v P j x F b n R y e S B U e X B l P S J G a W x s T G F z d F V w Z G F 0 Z W Q i I F Z h b H V l P S J k M j A y N S 0 w M y 0 x O V Q w M T o 1 M z o 0 N S 4 5 M D k 0 N T g 5 W i I g L z 4 8 R W 5 0 c n k g V H l w Z T 0 i R m l s b E N v b H V t b l R 5 c G V z I i B W Y W x 1 Z T 0 i c 0 F 3 W U d C U V V G Q l F V R k J R U U V C Q V F H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Y W 1 l J n F 1 b 3 Q 7 L C Z x d W 9 0 O 0 1 h c m t l d C B D Y X A m c X V v d D s s J n F 1 b 3 Q 7 U C 9 F J n F 1 b 3 Q 7 L C Z x d W 9 0 O 0 Z 3 Z C B Q L 0 U m c X V v d D s s J n F 1 b 3 Q 7 U E V H J n F 1 b 3 Q 7 L C Z x d W 9 0 O 1 A v U y Z x d W 9 0 O y w m c X V v d D t Q L 0 I m c X V v d D s s J n F 1 b 3 Q 7 U C 9 D J n F 1 b 3 Q 7 L C Z x d W 9 0 O 1 A v R k N G J n F 1 b 3 Q 7 L C Z x d W 9 0 O 0 V Q U y B w Y X N 0 I D V Z J n F 1 b 3 Q 7 L C Z x d W 9 0 O 0 V Q U y B u Z X h 0 I D V Z J n F 1 b 3 Q 7 L C Z x d W 9 0 O 1 N h b G V z I H B h c 3 Q g N V k m c X V v d D s s J n F 1 b 3 Q 7 Q 2 h h b m d l J n F 1 b 3 Q 7 L C Z x d W 9 0 O 1 Z v b H V t Z S Z x d W 9 0 O 1 0 i I C 8 + P E V u d H J 5 I F R 5 c G U 9 I k Z p b G x F c n J v c k N v Z G U i I F Z h b H V l P S J z V W 5 r b m 9 3 b i I g L z 4 8 R W 5 0 c n k g V H l w Z T 0 i R m l s b E N v d W 5 0 I i B W Y W x 1 Z T 0 i b D E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1 K S 9 B d X R v U m V t b 3 Z l Z E N v b H V t b n M x L n t O b y 4 s M H 0 m c X V v d D s s J n F 1 b 3 Q 7 U 2 V j d G l v b j E v V G F i b G U g M C A o N S k v Q X V 0 b 1 J l b W 9 2 Z W R D b 2 x 1 b W 5 z M S 5 7 T m F t Z S w x f S Z x d W 9 0 O y w m c X V v d D t T Z W N 0 a W 9 u M S 9 U Y W J s Z S A w I C g 1 K S 9 B d X R v U m V t b 3 Z l Z E N v b H V t b n M x L n t N Y X J r Z X Q g Q 2 F w L D J 9 J n F 1 b 3 Q 7 L C Z x d W 9 0 O 1 N l Y 3 R p b 2 4 x L 1 R h Y m x l I D A g K D U p L 0 F 1 d G 9 S Z W 1 v d m V k Q 2 9 s d W 1 u c z E u e 1 A v R S w z f S Z x d W 9 0 O y w m c X V v d D t T Z W N 0 a W 9 u M S 9 U Y W J s Z S A w I C g 1 K S 9 B d X R v U m V t b 3 Z l Z E N v b H V t b n M x L n t G d 2 Q g U C 9 F L D R 9 J n F 1 b 3 Q 7 L C Z x d W 9 0 O 1 N l Y 3 R p b 2 4 x L 1 R h Y m x l I D A g K D U p L 0 F 1 d G 9 S Z W 1 v d m V k Q 2 9 s d W 1 u c z E u e 1 B F R y w 1 f S Z x d W 9 0 O y w m c X V v d D t T Z W N 0 a W 9 u M S 9 U Y W J s Z S A w I C g 1 K S 9 B d X R v U m V t b 3 Z l Z E N v b H V t b n M x L n t Q L 1 M s N n 0 m c X V v d D s s J n F 1 b 3 Q 7 U 2 V j d G l v b j E v V G F i b G U g M C A o N S k v Q X V 0 b 1 J l b W 9 2 Z W R D b 2 x 1 b W 5 z M S 5 7 U C 9 C L D d 9 J n F 1 b 3 Q 7 L C Z x d W 9 0 O 1 N l Y 3 R p b 2 4 x L 1 R h Y m x l I D A g K D U p L 0 F 1 d G 9 S Z W 1 v d m V k Q 2 9 s d W 1 u c z E u e 1 A v Q y w 4 f S Z x d W 9 0 O y w m c X V v d D t T Z W N 0 a W 9 u M S 9 U Y W J s Z S A w I C g 1 K S 9 B d X R v U m V t b 3 Z l Z E N v b H V t b n M x L n t Q L 0 Z D R i w 5 f S Z x d W 9 0 O y w m c X V v d D t T Z W N 0 a W 9 u M S 9 U Y W J s Z S A w I C g 1 K S 9 B d X R v U m V t b 3 Z l Z E N v b H V t b n M x L n t F U F M g c G F z d C A 1 W S w x M H 0 m c X V v d D s s J n F 1 b 3 Q 7 U 2 V j d G l v b j E v V G F i b G U g M C A o N S k v Q X V 0 b 1 J l b W 9 2 Z W R D b 2 x 1 b W 5 z M S 5 7 R V B T I G 5 l e H Q g N V k s M T F 9 J n F 1 b 3 Q 7 L C Z x d W 9 0 O 1 N l Y 3 R p b 2 4 x L 1 R h Y m x l I D A g K D U p L 0 F 1 d G 9 S Z W 1 v d m V k Q 2 9 s d W 1 u c z E u e 1 N h b G V z I H B h c 3 Q g N V k s M T J 9 J n F 1 b 3 Q 7 L C Z x d W 9 0 O 1 N l Y 3 R p b 2 4 x L 1 R h Y m x l I D A g K D U p L 0 F 1 d G 9 S Z W 1 v d m V k Q 2 9 s d W 1 u c z E u e 0 N o Y W 5 n Z S w x M 3 0 m c X V v d D s s J n F 1 b 3 Q 7 U 2 V j d G l v b j E v V G F i b G U g M C A o N S k v Q X V 0 b 1 J l b W 9 2 Z W R D b 2 x 1 b W 5 z M S 5 7 V m 9 s d W 1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V G F i b G U g M C A o N S k v Q X V 0 b 1 J l b W 9 2 Z W R D b 2 x 1 b W 5 z M S 5 7 T m 8 u L D B 9 J n F 1 b 3 Q 7 L C Z x d W 9 0 O 1 N l Y 3 R p b 2 4 x L 1 R h Y m x l I D A g K D U p L 0 F 1 d G 9 S Z W 1 v d m V k Q 2 9 s d W 1 u c z E u e 0 5 h b W U s M X 0 m c X V v d D s s J n F 1 b 3 Q 7 U 2 V j d G l v b j E v V G F i b G U g M C A o N S k v Q X V 0 b 1 J l b W 9 2 Z W R D b 2 x 1 b W 5 z M S 5 7 T W F y a 2 V 0 I E N h c C w y f S Z x d W 9 0 O y w m c X V v d D t T Z W N 0 a W 9 u M S 9 U Y W J s Z S A w I C g 1 K S 9 B d X R v U m V t b 3 Z l Z E N v b H V t b n M x L n t Q L 0 U s M 3 0 m c X V v d D s s J n F 1 b 3 Q 7 U 2 V j d G l v b j E v V G F i b G U g M C A o N S k v Q X V 0 b 1 J l b W 9 2 Z W R D b 2 x 1 b W 5 z M S 5 7 R n d k I F A v R S w 0 f S Z x d W 9 0 O y w m c X V v d D t T Z W N 0 a W 9 u M S 9 U Y W J s Z S A w I C g 1 K S 9 B d X R v U m V t b 3 Z l Z E N v b H V t b n M x L n t Q R U c s N X 0 m c X V v d D s s J n F 1 b 3 Q 7 U 2 V j d G l v b j E v V G F i b G U g M C A o N S k v Q X V 0 b 1 J l b W 9 2 Z W R D b 2 x 1 b W 5 z M S 5 7 U C 9 T L D Z 9 J n F 1 b 3 Q 7 L C Z x d W 9 0 O 1 N l Y 3 R p b 2 4 x L 1 R h Y m x l I D A g K D U p L 0 F 1 d G 9 S Z W 1 v d m V k Q 2 9 s d W 1 u c z E u e 1 A v Q i w 3 f S Z x d W 9 0 O y w m c X V v d D t T Z W N 0 a W 9 u M S 9 U Y W J s Z S A w I C g 1 K S 9 B d X R v U m V t b 3 Z l Z E N v b H V t b n M x L n t Q L 0 M s O H 0 m c X V v d D s s J n F 1 b 3 Q 7 U 2 V j d G l v b j E v V G F i b G U g M C A o N S k v Q X V 0 b 1 J l b W 9 2 Z W R D b 2 x 1 b W 5 z M S 5 7 U C 9 G Q 0 Y s O X 0 m c X V v d D s s J n F 1 b 3 Q 7 U 2 V j d G l v b j E v V G F i b G U g M C A o N S k v Q X V 0 b 1 J l b W 9 2 Z W R D b 2 x 1 b W 5 z M S 5 7 R V B T I H B h c 3 Q g N V k s M T B 9 J n F 1 b 3 Q 7 L C Z x d W 9 0 O 1 N l Y 3 R p b 2 4 x L 1 R h Y m x l I D A g K D U p L 0 F 1 d G 9 S Z W 1 v d m V k Q 2 9 s d W 1 u c z E u e 0 V Q U y B u Z X h 0 I D V Z L D E x f S Z x d W 9 0 O y w m c X V v d D t T Z W N 0 a W 9 u M S 9 U Y W J s Z S A w I C g 1 K S 9 B d X R v U m V t b 3 Z l Z E N v b H V t b n M x L n t T Y W x l c y B w Y X N 0 I D V Z L D E y f S Z x d W 9 0 O y w m c X V v d D t T Z W N 0 a W 9 u M S 9 U Y W J s Z S A w I C g 1 K S 9 B d X R v U m V t b 3 Z l Z E N v b H V t b n M x L n t D a G F u Z 2 U s M T N 9 J n F 1 b 3 Q 7 L C Z x d W 9 0 O 1 N l Y 3 R p b 2 4 x L 1 R h Y m x l I D A g K D U p L 0 F 1 d G 9 S Z W 1 v d m V k Q 2 9 s d W 1 u c z E u e 1 Z v b H V t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S k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S 9 F e H R y Y W N 0 Z W Q l M j B U Z X h 0 J T I w Q m V m b 3 J l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S 9 F e H R y Y W N 0 Z W Q l M j B U Z X h 0 J T I w Q m V m b 3 J l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U Y W J s Z V 8 x I i A v P j x F b n R y e S B U e X B l P S J G a W x s Z W R D b 2 1 w b G V 0 Z V J l c 3 V s d F R v V 2 9 y a 3 N o Z W V 0 I i B W Y W x 1 Z T 0 i b D E i I C 8 + P E V u d H J 5 I F R 5 c G U 9 I l F 1 Z X J 5 S U Q i I F Z h b H V l P S J z M T E 4 M z E 5 N D Y t M T I y Y S 0 0 Z W Q 2 L T g 0 N j k t Y T U 3 Y j M z M z N m Z j U 1 I i A v P j x F b n R y e S B U e X B l P S J S Z W N v d m V y e V R h c m d l d F N o Z W V 0 I i B W Y W x 1 Z T 0 i c 0 1 h c m t l d C B C c m V h Z H R o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S 0 w M y 0 x O V Q w M T o 0 N z o y N C 4 w O T Y 3 M T U 1 W i I g L z 4 8 R W 5 0 c n k g V H l w Z T 0 i R m l s b E N v b H V t b l R 5 c G V z I i B W Y W x 1 Z T 0 i c 0 J n W U d C Z 1 l H Q m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9 2 Z X J h b G w g K D U y M T g g V G 9 0 Y W w g Q 2 9 t c G 9 u Z W 5 0 c y k m c X V v d D s s J n F 1 b 3 Q 7 N S 1 E Y X k m c X V v d D s s J n F 1 b 3 Q 7 M S 1 N b 2 5 0 a C Z x d W 9 0 O y w m c X V v d D s z L U 1 v b n R o J n F 1 b 3 Q 7 L C Z x d W 9 0 O z Y t T W 9 u d G g m c X V v d D s s J n F 1 b 3 Q 7 N T I t V 2 V l a y Z x d W 9 0 O y w m c X V v d D t Z Z W F y L X R v L U R h d G U m c X V v d D t d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T 3 Z l c m F s b C A o N T I x O C B U b 3 R h b C B D b 2 1 w b 2 5 l b n R z K S w w f S Z x d W 9 0 O y w m c X V v d D t T Z W N 0 a W 9 u M S 9 U Y W J s Z S A x L 0 F 1 d G 9 S Z W 1 v d m V k Q 2 9 s d W 1 u c z E u e z U t R G F 5 L D F 9 J n F 1 b 3 Q 7 L C Z x d W 9 0 O 1 N l Y 3 R p b 2 4 x L 1 R h Y m x l I D E v Q X V 0 b 1 J l b W 9 2 Z W R D b 2 x 1 b W 5 z M S 5 7 M S 1 N b 2 5 0 a C w y f S Z x d W 9 0 O y w m c X V v d D t T Z W N 0 a W 9 u M S 9 U Y W J s Z S A x L 0 F 1 d G 9 S Z W 1 v d m V k Q 2 9 s d W 1 u c z E u e z M t T W 9 u d G g s M 3 0 m c X V v d D s s J n F 1 b 3 Q 7 U 2 V j d G l v b j E v V G F i b G U g M S 9 B d X R v U m V t b 3 Z l Z E N v b H V t b n M x L n s 2 L U 1 v b n R o L D R 9 J n F 1 b 3 Q 7 L C Z x d W 9 0 O 1 N l Y 3 R p b 2 4 x L 1 R h Y m x l I D E v Q X V 0 b 1 J l b W 9 2 Z W R D b 2 x 1 b W 5 z M S 5 7 N T I t V 2 V l a y w 1 f S Z x d W 9 0 O y w m c X V v d D t T Z W N 0 a W 9 u M S 9 U Y W J s Z S A x L 0 F 1 d G 9 S Z W 1 v d m V k Q 2 9 s d W 1 u c z E u e 1 l l Y X I t d G 8 t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x L 0 F 1 d G 9 S Z W 1 v d m V k Q 2 9 s d W 1 u c z E u e 0 9 2 Z X J h b G w g K D U y M T g g V G 9 0 Y W w g Q 2 9 t c G 9 u Z W 5 0 c y k s M H 0 m c X V v d D s s J n F 1 b 3 Q 7 U 2 V j d G l v b j E v V G F i b G U g M S 9 B d X R v U m V t b 3 Z l Z E N v b H V t b n M x L n s 1 L U R h e S w x f S Z x d W 9 0 O y w m c X V v d D t T Z W N 0 a W 9 u M S 9 U Y W J s Z S A x L 0 F 1 d G 9 S Z W 1 v d m V k Q 2 9 s d W 1 u c z E u e z E t T W 9 u d G g s M n 0 m c X V v d D s s J n F 1 b 3 Q 7 U 2 V j d G l v b j E v V G F i b G U g M S 9 B d X R v U m V t b 3 Z l Z E N v b H V t b n M x L n s z L U 1 v b n R o L D N 9 J n F 1 b 3 Q 7 L C Z x d W 9 0 O 1 N l Y 3 R p b 2 4 x L 1 R h Y m x l I D E v Q X V 0 b 1 J l b W 9 2 Z W R D b 2 x 1 b W 5 z M S 5 7 N i 1 N b 2 5 0 a C w 0 f S Z x d W 9 0 O y w m c X V v d D t T Z W N 0 a W 9 u M S 9 U Y W J s Z S A x L 0 F 1 d G 9 S Z W 1 v d m V k Q 2 9 s d W 1 u c z E u e z U y L V d l Z W s s N X 0 m c X V v d D s s J n F 1 b 3 Q 7 U 2 V j d G l v b j E v V G F i b G U g M S 9 B d X R v U m V t b 3 Z l Z E N v b H V t b n M x L n t Z Z W F y L X R v L U R h d G U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1 c 3 R v b T E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C j 1 d H f 7 Z O l X o N 3 V 5 U 2 w s A A A A A A g A A A A A A E G Y A A A A B A A A g A A A A n 8 L o d / t k M 2 u g v 1 m C j U p 2 M 4 6 u A g 9 v Z O i o H v 7 V L t b f / e Y A A A A A D o A A A A A C A A A g A A A A 8 h / v Q 3 a E E Q 7 + p z z n D U 2 U 7 I b t K O u Z V v q F k u I x 2 y q L 6 6 Z Q A A A A 8 j D Z Z F b 1 4 c e F m 0 j + S W E 2 T 0 G h P G v j A 1 D K 4 e Y 0 X B U F N 8 X K f 9 9 E v B R J h o 3 S l T J h f f i U k / d 4 l N T B 2 0 V 6 5 9 T W A n f E H Z 1 3 A F f O u / W E 9 Z A F l f 8 1 8 4 t A A A A A 1 b y Y 2 e a M Y k o 8 a I Y W 8 d Q L X o 6 W d i l H Q c D N G n i 8 d G I q e r M D S K O g + a S n D + m D K U I t L f U f Q 0 J u F h 4 b 0 t 4 F K Z T 2 3 S T p e w = = < / D a t a M a s h u p > 
</file>

<file path=customXml/itemProps1.xml><?xml version="1.0" encoding="utf-8"?>
<ds:datastoreItem xmlns:ds="http://schemas.openxmlformats.org/officeDocument/2006/customXml" ds:itemID="{67AB54C9-88A7-4E56-BF82-8AB22ED061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Overall</vt:lpstr>
      <vt:lpstr>Equities</vt:lpstr>
      <vt:lpstr>Industry-Sector</vt:lpstr>
      <vt:lpstr>Rates</vt:lpstr>
      <vt:lpstr>Market Breadth</vt:lpstr>
      <vt:lpstr>Data</vt:lpstr>
      <vt:lpstr>FRED - Data</vt:lpstr>
      <vt:lpstr>nhnl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Grayson Harper</dc:creator>
  <cp:lastModifiedBy>Grayson Harper</cp:lastModifiedBy>
  <dcterms:created xsi:type="dcterms:W3CDTF">2023-05-15T00:21:10Z</dcterms:created>
  <dcterms:modified xsi:type="dcterms:W3CDTF">2025-03-19T02:22:41Z</dcterms:modified>
</cp:coreProperties>
</file>