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4439\Grayson\Desktop\Investing\"/>
    </mc:Choice>
  </mc:AlternateContent>
  <xr:revisionPtr revIDLastSave="0" documentId="13_ncr:1_{BCEB5EFB-CAE8-4FBA-B3D8-55A5421A0666}" xr6:coauthVersionLast="47" xr6:coauthVersionMax="47" xr10:uidLastSave="{00000000-0000-0000-0000-000000000000}"/>
  <bookViews>
    <workbookView xWindow="-113" yWindow="-113" windowWidth="24267" windowHeight="13023" xr2:uid="{367436C2-3748-4945-86BA-EDDFB0EB3E57}"/>
  </bookViews>
  <sheets>
    <sheet name="Cover" sheetId="14" r:id="rId1"/>
    <sheet name="Overall" sheetId="7" r:id="rId2"/>
    <sheet name="Equities" sheetId="1" r:id="rId3"/>
    <sheet name="Industry-Sector" sheetId="11" state="hidden" r:id="rId4"/>
    <sheet name="Rates" sheetId="12" state="hidden" r:id="rId5"/>
    <sheet name="Market Breadth" sheetId="9" state="hidden" r:id="rId6"/>
    <sheet name="Data" sheetId="3" state="hidden" r:id="rId7"/>
    <sheet name="FRED - Data" sheetId="6" state="hidden" r:id="rId8"/>
    <sheet name="nhnl" sheetId="13" state="hidden" r:id="rId9"/>
  </sheets>
  <definedNames>
    <definedName name="_xlnm._FilterDatabase" localSheetId="2" hidden="1">Equities!$C$104:$S$250</definedName>
    <definedName name="_xlnm._FilterDatabase" localSheetId="1" hidden="1">Overall!$D$10:$AD$21</definedName>
    <definedName name="ExternalData_1" localSheetId="6" hidden="1">Data!$A$1:$DP$255</definedName>
    <definedName name="ExternalData_1" localSheetId="3" hidden="1">'Industry-Sector'!$A$155:$O$166</definedName>
    <definedName name="ExternalData_1" localSheetId="8" hidden="1">nhnl!$A$1:$K$23</definedName>
    <definedName name="ExternalData_10" localSheetId="3" hidden="1">'Industry-Sector'!$A$1:$Y$147</definedName>
    <definedName name="ExternalData_10" localSheetId="5" hidden="1">'Market Breadth'!$H$1:$K$16</definedName>
    <definedName name="ExternalData_11" localSheetId="5" hidden="1">'Market Breadth'!$L$1:$R$16</definedName>
    <definedName name="ExternalData_12" localSheetId="4" hidden="1">Rates!$A$1:$R$12</definedName>
    <definedName name="ExternalData_13" localSheetId="4" hidden="1">Rates!$A$16:$K$37</definedName>
    <definedName name="ExternalData_3" localSheetId="5" hidden="1">'Market Breadth'!$A$1:$G$5</definedName>
    <definedName name="ExternalData_4" localSheetId="5" hidden="1">'Market Breadth'!$A$19:$G$31</definedName>
    <definedName name="ExternalData_5" localSheetId="5" hidden="1">'Market Breadth'!$A$33:$G$40</definedName>
    <definedName name="ExternalData_6" localSheetId="5" hidden="1">'Market Breadth'!$A$42:$G$45</definedName>
    <definedName name="ExternalData_7" localSheetId="5" hidden="1">'Market Breadth'!$A$47:$G$48</definedName>
    <definedName name="ExternalData_8" localSheetId="5" hidden="1">'Market Breadth'!$A$50:$G$52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3" i="7" l="1"/>
  <c r="U2" i="7"/>
  <c r="K51" i="7"/>
  <c r="N74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4" i="1"/>
  <c r="O25" i="1"/>
  <c r="O26" i="1"/>
  <c r="O27" i="1"/>
  <c r="O28" i="1"/>
  <c r="O29" i="1"/>
  <c r="O30" i="1"/>
  <c r="O31" i="1"/>
  <c r="O32" i="1"/>
  <c r="O33" i="1"/>
  <c r="O35" i="1"/>
  <c r="O36" i="1"/>
  <c r="O37" i="1"/>
  <c r="O38" i="1"/>
  <c r="O39" i="1"/>
  <c r="O40" i="1"/>
  <c r="O42" i="1"/>
  <c r="O43" i="1"/>
  <c r="O44" i="1"/>
  <c r="O45" i="1"/>
  <c r="O46" i="1"/>
  <c r="O48" i="1"/>
  <c r="O49" i="1"/>
  <c r="O50" i="1"/>
  <c r="O51" i="1"/>
  <c r="O52" i="1"/>
  <c r="O54" i="1"/>
  <c r="O55" i="1"/>
  <c r="O56" i="1"/>
  <c r="O57" i="1"/>
  <c r="O58" i="1"/>
  <c r="O59" i="1"/>
  <c r="O61" i="1"/>
  <c r="O62" i="1"/>
  <c r="O63" i="1"/>
  <c r="O64" i="1"/>
  <c r="O65" i="1"/>
  <c r="O66" i="1"/>
  <c r="O67" i="1"/>
  <c r="O69" i="1"/>
  <c r="O70" i="1"/>
  <c r="O71" i="1"/>
  <c r="O72" i="1"/>
  <c r="O73" i="1"/>
  <c r="O74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3" i="1"/>
  <c r="O94" i="1"/>
  <c r="O95" i="1"/>
  <c r="O96" i="1"/>
  <c r="O97" i="1"/>
  <c r="O98" i="1"/>
  <c r="O99" i="1"/>
  <c r="O100" i="1"/>
  <c r="O101" i="1"/>
  <c r="O102" i="1"/>
  <c r="O2" i="1"/>
  <c r="N24" i="1"/>
  <c r="N25" i="1"/>
  <c r="N26" i="1"/>
  <c r="N27" i="1"/>
  <c r="N28" i="1"/>
  <c r="N29" i="1"/>
  <c r="N30" i="1"/>
  <c r="N31" i="1"/>
  <c r="N32" i="1"/>
  <c r="N33" i="1"/>
  <c r="N35" i="1"/>
  <c r="N36" i="1"/>
  <c r="N37" i="1"/>
  <c r="N38" i="1"/>
  <c r="N39" i="1"/>
  <c r="N40" i="1"/>
  <c r="N42" i="1"/>
  <c r="N43" i="1"/>
  <c r="N44" i="1"/>
  <c r="N45" i="1"/>
  <c r="N46" i="1"/>
  <c r="N48" i="1"/>
  <c r="N49" i="1"/>
  <c r="N50" i="1"/>
  <c r="N51" i="1"/>
  <c r="N52" i="1"/>
  <c r="N54" i="1"/>
  <c r="N55" i="1"/>
  <c r="N56" i="1"/>
  <c r="N57" i="1"/>
  <c r="N58" i="1"/>
  <c r="N59" i="1"/>
  <c r="N61" i="1"/>
  <c r="N62" i="1"/>
  <c r="N63" i="1"/>
  <c r="N64" i="1"/>
  <c r="N65" i="1"/>
  <c r="N66" i="1"/>
  <c r="N67" i="1"/>
  <c r="N69" i="1"/>
  <c r="N70" i="1"/>
  <c r="N71" i="1"/>
  <c r="N72" i="1"/>
  <c r="N73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3" i="1"/>
  <c r="N94" i="1"/>
  <c r="N95" i="1"/>
  <c r="N96" i="1"/>
  <c r="N97" i="1"/>
  <c r="N98" i="1"/>
  <c r="N99" i="1"/>
  <c r="N100" i="1"/>
  <c r="N101" i="1"/>
  <c r="N102" i="1"/>
  <c r="U13" i="7"/>
  <c r="Q34" i="7"/>
  <c r="P34" i="7"/>
  <c r="O34" i="7"/>
  <c r="Q35" i="7"/>
  <c r="P35" i="7"/>
  <c r="O35" i="7"/>
  <c r="T17" i="12"/>
  <c r="T18" i="12" s="1"/>
  <c r="S17" i="12"/>
  <c r="S19" i="12" s="1"/>
  <c r="R17" i="12"/>
  <c r="R19" i="12" s="1"/>
  <c r="Q17" i="12"/>
  <c r="Q18" i="12" s="1"/>
  <c r="P17" i="12"/>
  <c r="P19" i="12" s="1"/>
  <c r="O17" i="12"/>
  <c r="O18" i="12" s="1"/>
  <c r="N17" i="12"/>
  <c r="N19" i="12" s="1"/>
  <c r="Q36" i="7"/>
  <c r="P36" i="7"/>
  <c r="O36" i="7"/>
  <c r="O47" i="7"/>
  <c r="P47" i="7"/>
  <c r="Q47" i="7"/>
  <c r="O46" i="7"/>
  <c r="P46" i="7"/>
  <c r="Q46" i="7"/>
  <c r="O41" i="7"/>
  <c r="P41" i="7"/>
  <c r="Q41" i="7"/>
  <c r="O45" i="7"/>
  <c r="P45" i="7"/>
  <c r="Q45" i="7"/>
  <c r="O39" i="7"/>
  <c r="P39" i="7"/>
  <c r="Q39" i="7"/>
  <c r="O43" i="7"/>
  <c r="P43" i="7"/>
  <c r="Q43" i="7"/>
  <c r="O40" i="7"/>
  <c r="P40" i="7"/>
  <c r="Q40" i="7"/>
  <c r="P44" i="7"/>
  <c r="Q44" i="7"/>
  <c r="O44" i="7"/>
  <c r="O6" i="7"/>
  <c r="P6" i="7"/>
  <c r="Q6" i="7"/>
  <c r="U6" i="7"/>
  <c r="V6" i="7"/>
  <c r="W6" i="7"/>
  <c r="X6" i="7"/>
  <c r="P28" i="7"/>
  <c r="P31" i="7"/>
  <c r="P32" i="7"/>
  <c r="P33" i="7"/>
  <c r="P27" i="7"/>
  <c r="P25" i="7"/>
  <c r="P26" i="7"/>
  <c r="P24" i="7"/>
  <c r="P30" i="7"/>
  <c r="P29" i="7"/>
  <c r="P20" i="7"/>
  <c r="P13" i="7"/>
  <c r="P17" i="7"/>
  <c r="P11" i="7"/>
  <c r="P19" i="7"/>
  <c r="P18" i="7"/>
  <c r="P21" i="7"/>
  <c r="P15" i="7"/>
  <c r="P16" i="7"/>
  <c r="P12" i="7"/>
  <c r="P14" i="7"/>
  <c r="P5" i="7"/>
  <c r="P42" i="7"/>
  <c r="P2" i="7"/>
  <c r="P4" i="7"/>
  <c r="P8" i="7"/>
  <c r="P3" i="7"/>
  <c r="P7" i="7"/>
  <c r="F64" i="7"/>
  <c r="F63" i="7"/>
  <c r="F62" i="7"/>
  <c r="F61" i="7"/>
  <c r="F60" i="7"/>
  <c r="F59" i="7"/>
  <c r="F58" i="7"/>
  <c r="E64" i="7"/>
  <c r="E63" i="7"/>
  <c r="E62" i="7"/>
  <c r="E61" i="7"/>
  <c r="E60" i="7"/>
  <c r="E59" i="7"/>
  <c r="E58" i="7"/>
  <c r="O28" i="7"/>
  <c r="O31" i="7"/>
  <c r="O32" i="7"/>
  <c r="O33" i="7"/>
  <c r="O27" i="7"/>
  <c r="O25" i="7"/>
  <c r="O26" i="7"/>
  <c r="O24" i="7"/>
  <c r="O30" i="7"/>
  <c r="O29" i="7"/>
  <c r="O20" i="7"/>
  <c r="O17" i="7"/>
  <c r="O11" i="7"/>
  <c r="O19" i="7"/>
  <c r="O18" i="7"/>
  <c r="O21" i="7"/>
  <c r="O15" i="7"/>
  <c r="O16" i="7"/>
  <c r="O12" i="7"/>
  <c r="O14" i="7"/>
  <c r="P10" i="1"/>
  <c r="P11" i="1"/>
  <c r="P12" i="1"/>
  <c r="P13" i="1"/>
  <c r="P14" i="1"/>
  <c r="P15" i="1"/>
  <c r="P16" i="1"/>
  <c r="P17" i="1"/>
  <c r="P18" i="1"/>
  <c r="P19" i="1"/>
  <c r="P20" i="1"/>
  <c r="P21" i="1"/>
  <c r="N21" i="1"/>
  <c r="O5" i="7"/>
  <c r="O42" i="7"/>
  <c r="O2" i="7"/>
  <c r="O4" i="7"/>
  <c r="O8" i="7"/>
  <c r="O3" i="7"/>
  <c r="O7" i="7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" i="1"/>
  <c r="V5" i="7"/>
  <c r="W5" i="7"/>
  <c r="X5" i="7"/>
  <c r="U5" i="7"/>
  <c r="Q5" i="7"/>
  <c r="K52" i="7"/>
  <c r="O51" i="7"/>
  <c r="P51" i="7"/>
  <c r="Q51" i="7"/>
  <c r="R51" i="7"/>
  <c r="S51" i="7"/>
  <c r="O52" i="7"/>
  <c r="P52" i="7"/>
  <c r="Q52" i="7"/>
  <c r="R52" i="7"/>
  <c r="S52" i="7"/>
  <c r="O53" i="7"/>
  <c r="P53" i="7"/>
  <c r="Q53" i="7"/>
  <c r="R53" i="7"/>
  <c r="S53" i="7"/>
  <c r="O54" i="7"/>
  <c r="P54" i="7"/>
  <c r="Q54" i="7"/>
  <c r="R54" i="7"/>
  <c r="S54" i="7"/>
  <c r="N52" i="7"/>
  <c r="N53" i="7"/>
  <c r="N54" i="7"/>
  <c r="N51" i="7"/>
  <c r="J51" i="7"/>
  <c r="J52" i="7"/>
  <c r="F52" i="7"/>
  <c r="G52" i="7"/>
  <c r="H52" i="7"/>
  <c r="I52" i="7"/>
  <c r="E52" i="7"/>
  <c r="F51" i="7"/>
  <c r="G51" i="7"/>
  <c r="H51" i="7"/>
  <c r="I51" i="7"/>
  <c r="E51" i="7"/>
  <c r="J254" i="1"/>
  <c r="K254" i="1"/>
  <c r="L254" i="1"/>
  <c r="M254" i="1"/>
  <c r="Y12" i="7" s="1"/>
  <c r="N254" i="1"/>
  <c r="Z12" i="7" s="1"/>
  <c r="O254" i="1"/>
  <c r="AA12" i="7" s="1"/>
  <c r="P254" i="1"/>
  <c r="AB12" i="7" s="1"/>
  <c r="Q254" i="1"/>
  <c r="AC12" i="7" s="1"/>
  <c r="R254" i="1"/>
  <c r="AD12" i="7" s="1"/>
  <c r="S254" i="1"/>
  <c r="J255" i="1"/>
  <c r="K255" i="1"/>
  <c r="L255" i="1"/>
  <c r="M255" i="1"/>
  <c r="Y14" i="7" s="1"/>
  <c r="N255" i="1"/>
  <c r="Z14" i="7" s="1"/>
  <c r="O255" i="1"/>
  <c r="AA14" i="7" s="1"/>
  <c r="P255" i="1"/>
  <c r="AB14" i="7" s="1"/>
  <c r="Q255" i="1"/>
  <c r="AC14" i="7" s="1"/>
  <c r="R255" i="1"/>
  <c r="AD14" i="7" s="1"/>
  <c r="S255" i="1"/>
  <c r="J256" i="1"/>
  <c r="K256" i="1"/>
  <c r="L256" i="1"/>
  <c r="M256" i="1"/>
  <c r="Y20" i="7" s="1"/>
  <c r="N256" i="1"/>
  <c r="Z20" i="7" s="1"/>
  <c r="O256" i="1"/>
  <c r="AA20" i="7" s="1"/>
  <c r="P256" i="1"/>
  <c r="AB20" i="7" s="1"/>
  <c r="Q256" i="1"/>
  <c r="AC20" i="7" s="1"/>
  <c r="R256" i="1"/>
  <c r="AD20" i="7" s="1"/>
  <c r="S256" i="1"/>
  <c r="J257" i="1"/>
  <c r="K257" i="1"/>
  <c r="L257" i="1"/>
  <c r="M257" i="1"/>
  <c r="Y11" i="7" s="1"/>
  <c r="N257" i="1"/>
  <c r="Z11" i="7" s="1"/>
  <c r="O257" i="1"/>
  <c r="AA11" i="7" s="1"/>
  <c r="P257" i="1"/>
  <c r="AB11" i="7" s="1"/>
  <c r="Q257" i="1"/>
  <c r="AC11" i="7" s="1"/>
  <c r="R257" i="1"/>
  <c r="AD11" i="7" s="1"/>
  <c r="S257" i="1"/>
  <c r="J258" i="1"/>
  <c r="K258" i="1"/>
  <c r="L258" i="1"/>
  <c r="M258" i="1"/>
  <c r="Y17" i="7" s="1"/>
  <c r="N258" i="1"/>
  <c r="Z17" i="7" s="1"/>
  <c r="O258" i="1"/>
  <c r="AA17" i="7" s="1"/>
  <c r="P258" i="1"/>
  <c r="AB17" i="7" s="1"/>
  <c r="Q258" i="1"/>
  <c r="AC17" i="7" s="1"/>
  <c r="R258" i="1"/>
  <c r="AD17" i="7" s="1"/>
  <c r="S258" i="1"/>
  <c r="J259" i="1"/>
  <c r="K259" i="1"/>
  <c r="L259" i="1"/>
  <c r="M259" i="1"/>
  <c r="Y16" i="7" s="1"/>
  <c r="N259" i="1"/>
  <c r="Z16" i="7" s="1"/>
  <c r="O259" i="1"/>
  <c r="AA16" i="7" s="1"/>
  <c r="P259" i="1"/>
  <c r="AB16" i="7" s="1"/>
  <c r="Q259" i="1"/>
  <c r="AC16" i="7" s="1"/>
  <c r="R259" i="1"/>
  <c r="AD16" i="7" s="1"/>
  <c r="S259" i="1"/>
  <c r="J260" i="1"/>
  <c r="K260" i="1"/>
  <c r="L260" i="1"/>
  <c r="M260" i="1"/>
  <c r="Y18" i="7" s="1"/>
  <c r="N260" i="1"/>
  <c r="Z18" i="7" s="1"/>
  <c r="O260" i="1"/>
  <c r="AA18" i="7" s="1"/>
  <c r="P260" i="1"/>
  <c r="AB18" i="7" s="1"/>
  <c r="Q260" i="1"/>
  <c r="AC18" i="7" s="1"/>
  <c r="R260" i="1"/>
  <c r="AD18" i="7" s="1"/>
  <c r="S260" i="1"/>
  <c r="J261" i="1"/>
  <c r="K261" i="1"/>
  <c r="L261" i="1"/>
  <c r="M261" i="1"/>
  <c r="Y21" i="7" s="1"/>
  <c r="N261" i="1"/>
  <c r="Z21" i="7" s="1"/>
  <c r="O261" i="1"/>
  <c r="AA21" i="7" s="1"/>
  <c r="P261" i="1"/>
  <c r="AB21" i="7" s="1"/>
  <c r="Q261" i="1"/>
  <c r="AC21" i="7" s="1"/>
  <c r="R261" i="1"/>
  <c r="AD21" i="7" s="1"/>
  <c r="S261" i="1"/>
  <c r="J262" i="1"/>
  <c r="K262" i="1"/>
  <c r="L262" i="1"/>
  <c r="M262" i="1"/>
  <c r="Y13" i="7" s="1"/>
  <c r="N262" i="1"/>
  <c r="Z13" i="7" s="1"/>
  <c r="O262" i="1"/>
  <c r="AA13" i="7" s="1"/>
  <c r="P262" i="1"/>
  <c r="AB13" i="7" s="1"/>
  <c r="Q262" i="1"/>
  <c r="AC13" i="7" s="1"/>
  <c r="R262" i="1"/>
  <c r="AD13" i="7" s="1"/>
  <c r="S262" i="1"/>
  <c r="J263" i="1"/>
  <c r="K263" i="1"/>
  <c r="L263" i="1"/>
  <c r="M263" i="1"/>
  <c r="Y15" i="7" s="1"/>
  <c r="N263" i="1"/>
  <c r="Z15" i="7" s="1"/>
  <c r="O263" i="1"/>
  <c r="AA15" i="7" s="1"/>
  <c r="P263" i="1"/>
  <c r="AB15" i="7" s="1"/>
  <c r="Q263" i="1"/>
  <c r="AC15" i="7" s="1"/>
  <c r="R263" i="1"/>
  <c r="AD15" i="7" s="1"/>
  <c r="S263" i="1"/>
  <c r="S253" i="1"/>
  <c r="R253" i="1"/>
  <c r="AD19" i="7" s="1"/>
  <c r="Q253" i="1"/>
  <c r="AC19" i="7" s="1"/>
  <c r="O253" i="1"/>
  <c r="AA19" i="7" s="1"/>
  <c r="P253" i="1"/>
  <c r="AB19" i="7" s="1"/>
  <c r="N253" i="1"/>
  <c r="Z19" i="7" s="1"/>
  <c r="M253" i="1"/>
  <c r="Y19" i="7" s="1"/>
  <c r="L253" i="1"/>
  <c r="K253" i="1"/>
  <c r="J253" i="1"/>
  <c r="E254" i="1"/>
  <c r="F254" i="1"/>
  <c r="G254" i="1"/>
  <c r="H254" i="1"/>
  <c r="I254" i="1"/>
  <c r="E255" i="1"/>
  <c r="F255" i="1"/>
  <c r="G255" i="1"/>
  <c r="H255" i="1"/>
  <c r="I255" i="1"/>
  <c r="E256" i="1"/>
  <c r="F256" i="1"/>
  <c r="G256" i="1"/>
  <c r="H256" i="1"/>
  <c r="I256" i="1"/>
  <c r="E257" i="1"/>
  <c r="F257" i="1"/>
  <c r="G257" i="1"/>
  <c r="H257" i="1"/>
  <c r="I257" i="1"/>
  <c r="E258" i="1"/>
  <c r="F258" i="1"/>
  <c r="G258" i="1"/>
  <c r="H258" i="1"/>
  <c r="I258" i="1"/>
  <c r="E259" i="1"/>
  <c r="F259" i="1"/>
  <c r="G259" i="1"/>
  <c r="H259" i="1"/>
  <c r="I259" i="1"/>
  <c r="E260" i="1"/>
  <c r="F260" i="1"/>
  <c r="G260" i="1"/>
  <c r="H260" i="1"/>
  <c r="I260" i="1"/>
  <c r="E261" i="1"/>
  <c r="F261" i="1"/>
  <c r="G261" i="1"/>
  <c r="H261" i="1"/>
  <c r="I261" i="1"/>
  <c r="E262" i="1"/>
  <c r="F262" i="1"/>
  <c r="G262" i="1"/>
  <c r="H262" i="1"/>
  <c r="I262" i="1"/>
  <c r="E263" i="1"/>
  <c r="F263" i="1"/>
  <c r="G263" i="1"/>
  <c r="H263" i="1"/>
  <c r="I263" i="1"/>
  <c r="F253" i="1"/>
  <c r="G253" i="1"/>
  <c r="H253" i="1"/>
  <c r="I253" i="1"/>
  <c r="E253" i="1"/>
  <c r="D254" i="1"/>
  <c r="D255" i="1"/>
  <c r="D256" i="1"/>
  <c r="D257" i="1"/>
  <c r="D258" i="1"/>
  <c r="D259" i="1"/>
  <c r="D260" i="1"/>
  <c r="D261" i="1"/>
  <c r="D262" i="1"/>
  <c r="D263" i="1"/>
  <c r="D253" i="1"/>
  <c r="C254" i="1"/>
  <c r="C255" i="1"/>
  <c r="C256" i="1"/>
  <c r="C257" i="1"/>
  <c r="C258" i="1"/>
  <c r="C259" i="1"/>
  <c r="C260" i="1"/>
  <c r="C261" i="1"/>
  <c r="C262" i="1"/>
  <c r="C263" i="1"/>
  <c r="C253" i="1"/>
  <c r="J141" i="1"/>
  <c r="K141" i="1"/>
  <c r="L141" i="1"/>
  <c r="M141" i="1"/>
  <c r="N141" i="1"/>
  <c r="O141" i="1"/>
  <c r="P141" i="1"/>
  <c r="Q141" i="1"/>
  <c r="R141" i="1"/>
  <c r="S141" i="1"/>
  <c r="J136" i="1"/>
  <c r="K136" i="1"/>
  <c r="L136" i="1"/>
  <c r="M136" i="1"/>
  <c r="N136" i="1"/>
  <c r="O136" i="1"/>
  <c r="P136" i="1"/>
  <c r="Q136" i="1"/>
  <c r="R136" i="1"/>
  <c r="S136" i="1"/>
  <c r="J242" i="1"/>
  <c r="K242" i="1"/>
  <c r="L242" i="1"/>
  <c r="M242" i="1"/>
  <c r="N242" i="1"/>
  <c r="O242" i="1"/>
  <c r="P242" i="1"/>
  <c r="Q242" i="1"/>
  <c r="R242" i="1"/>
  <c r="S242" i="1"/>
  <c r="J199" i="1"/>
  <c r="K199" i="1"/>
  <c r="L199" i="1"/>
  <c r="M199" i="1"/>
  <c r="N199" i="1"/>
  <c r="O199" i="1"/>
  <c r="P199" i="1"/>
  <c r="Q199" i="1"/>
  <c r="R199" i="1"/>
  <c r="S199" i="1"/>
  <c r="J215" i="1"/>
  <c r="K215" i="1"/>
  <c r="L215" i="1"/>
  <c r="M215" i="1"/>
  <c r="N215" i="1"/>
  <c r="O215" i="1"/>
  <c r="P215" i="1"/>
  <c r="Q215" i="1"/>
  <c r="R215" i="1"/>
  <c r="S215" i="1"/>
  <c r="J165" i="1"/>
  <c r="K165" i="1"/>
  <c r="L165" i="1"/>
  <c r="M165" i="1"/>
  <c r="N165" i="1"/>
  <c r="O165" i="1"/>
  <c r="P165" i="1"/>
  <c r="Q165" i="1"/>
  <c r="R165" i="1"/>
  <c r="S165" i="1"/>
  <c r="J167" i="1"/>
  <c r="K167" i="1"/>
  <c r="L167" i="1"/>
  <c r="M167" i="1"/>
  <c r="N167" i="1"/>
  <c r="O167" i="1"/>
  <c r="P167" i="1"/>
  <c r="Q167" i="1"/>
  <c r="R167" i="1"/>
  <c r="S167" i="1"/>
  <c r="J201" i="1"/>
  <c r="K201" i="1"/>
  <c r="L201" i="1"/>
  <c r="M201" i="1"/>
  <c r="N201" i="1"/>
  <c r="O201" i="1"/>
  <c r="P201" i="1"/>
  <c r="Q201" i="1"/>
  <c r="R201" i="1"/>
  <c r="S201" i="1"/>
  <c r="J219" i="1"/>
  <c r="K219" i="1"/>
  <c r="L219" i="1"/>
  <c r="M219" i="1"/>
  <c r="N219" i="1"/>
  <c r="O219" i="1"/>
  <c r="P219" i="1"/>
  <c r="Q219" i="1"/>
  <c r="R219" i="1"/>
  <c r="S219" i="1"/>
  <c r="J241" i="1"/>
  <c r="K241" i="1"/>
  <c r="L241" i="1"/>
  <c r="M241" i="1"/>
  <c r="N241" i="1"/>
  <c r="O241" i="1"/>
  <c r="P241" i="1"/>
  <c r="Q241" i="1"/>
  <c r="R241" i="1"/>
  <c r="S241" i="1"/>
  <c r="J238" i="1"/>
  <c r="K238" i="1"/>
  <c r="L238" i="1"/>
  <c r="M238" i="1"/>
  <c r="N238" i="1"/>
  <c r="O238" i="1"/>
  <c r="P238" i="1"/>
  <c r="Q238" i="1"/>
  <c r="R238" i="1"/>
  <c r="S238" i="1"/>
  <c r="J160" i="1"/>
  <c r="K160" i="1"/>
  <c r="L160" i="1"/>
  <c r="M160" i="1"/>
  <c r="N160" i="1"/>
  <c r="O160" i="1"/>
  <c r="P160" i="1"/>
  <c r="Q160" i="1"/>
  <c r="R160" i="1"/>
  <c r="S160" i="1"/>
  <c r="J216" i="1"/>
  <c r="K216" i="1"/>
  <c r="L216" i="1"/>
  <c r="M216" i="1"/>
  <c r="N216" i="1"/>
  <c r="O216" i="1"/>
  <c r="P216" i="1"/>
  <c r="Q216" i="1"/>
  <c r="R216" i="1"/>
  <c r="S216" i="1"/>
  <c r="J147" i="1"/>
  <c r="K147" i="1"/>
  <c r="L147" i="1"/>
  <c r="M147" i="1"/>
  <c r="N147" i="1"/>
  <c r="O147" i="1"/>
  <c r="P147" i="1"/>
  <c r="Q147" i="1"/>
  <c r="R147" i="1"/>
  <c r="S147" i="1"/>
  <c r="J131" i="1"/>
  <c r="K131" i="1"/>
  <c r="L131" i="1"/>
  <c r="M131" i="1"/>
  <c r="N131" i="1"/>
  <c r="O131" i="1"/>
  <c r="P131" i="1"/>
  <c r="Q131" i="1"/>
  <c r="R131" i="1"/>
  <c r="S131" i="1"/>
  <c r="J139" i="1"/>
  <c r="K139" i="1"/>
  <c r="L139" i="1"/>
  <c r="M139" i="1"/>
  <c r="N139" i="1"/>
  <c r="O139" i="1"/>
  <c r="P139" i="1"/>
  <c r="Q139" i="1"/>
  <c r="R139" i="1"/>
  <c r="S139" i="1"/>
  <c r="J123" i="1"/>
  <c r="K123" i="1"/>
  <c r="L123" i="1"/>
  <c r="M123" i="1"/>
  <c r="N123" i="1"/>
  <c r="O123" i="1"/>
  <c r="P123" i="1"/>
  <c r="Q123" i="1"/>
  <c r="R123" i="1"/>
  <c r="S123" i="1"/>
  <c r="J133" i="1"/>
  <c r="K133" i="1"/>
  <c r="L133" i="1"/>
  <c r="M133" i="1"/>
  <c r="N133" i="1"/>
  <c r="O133" i="1"/>
  <c r="P133" i="1"/>
  <c r="Q133" i="1"/>
  <c r="R133" i="1"/>
  <c r="S133" i="1"/>
  <c r="J202" i="1"/>
  <c r="K202" i="1"/>
  <c r="L202" i="1"/>
  <c r="M202" i="1"/>
  <c r="N202" i="1"/>
  <c r="O202" i="1"/>
  <c r="P202" i="1"/>
  <c r="Q202" i="1"/>
  <c r="R202" i="1"/>
  <c r="S202" i="1"/>
  <c r="J229" i="1"/>
  <c r="K229" i="1"/>
  <c r="L229" i="1"/>
  <c r="M229" i="1"/>
  <c r="N229" i="1"/>
  <c r="O229" i="1"/>
  <c r="P229" i="1"/>
  <c r="Q229" i="1"/>
  <c r="R229" i="1"/>
  <c r="S229" i="1"/>
  <c r="J224" i="1"/>
  <c r="K224" i="1"/>
  <c r="L224" i="1"/>
  <c r="M224" i="1"/>
  <c r="N224" i="1"/>
  <c r="O224" i="1"/>
  <c r="P224" i="1"/>
  <c r="Q224" i="1"/>
  <c r="R224" i="1"/>
  <c r="S224" i="1"/>
  <c r="J170" i="1"/>
  <c r="K170" i="1"/>
  <c r="L170" i="1"/>
  <c r="M170" i="1"/>
  <c r="N170" i="1"/>
  <c r="O170" i="1"/>
  <c r="P170" i="1"/>
  <c r="Q170" i="1"/>
  <c r="R170" i="1"/>
  <c r="S170" i="1"/>
  <c r="J222" i="1"/>
  <c r="K222" i="1"/>
  <c r="L222" i="1"/>
  <c r="M222" i="1"/>
  <c r="N222" i="1"/>
  <c r="O222" i="1"/>
  <c r="P222" i="1"/>
  <c r="Q222" i="1"/>
  <c r="R222" i="1"/>
  <c r="S222" i="1"/>
  <c r="J179" i="1"/>
  <c r="K179" i="1"/>
  <c r="L179" i="1"/>
  <c r="M179" i="1"/>
  <c r="N179" i="1"/>
  <c r="O179" i="1"/>
  <c r="P179" i="1"/>
  <c r="Q179" i="1"/>
  <c r="R179" i="1"/>
  <c r="S179" i="1"/>
  <c r="J206" i="1"/>
  <c r="K206" i="1"/>
  <c r="L206" i="1"/>
  <c r="M206" i="1"/>
  <c r="N206" i="1"/>
  <c r="O206" i="1"/>
  <c r="P206" i="1"/>
  <c r="Q206" i="1"/>
  <c r="R206" i="1"/>
  <c r="S206" i="1"/>
  <c r="J225" i="1"/>
  <c r="K225" i="1"/>
  <c r="L225" i="1"/>
  <c r="M225" i="1"/>
  <c r="N225" i="1"/>
  <c r="O225" i="1"/>
  <c r="P225" i="1"/>
  <c r="Q225" i="1"/>
  <c r="R225" i="1"/>
  <c r="S225" i="1"/>
  <c r="J118" i="1"/>
  <c r="K118" i="1"/>
  <c r="L118" i="1"/>
  <c r="M118" i="1"/>
  <c r="N118" i="1"/>
  <c r="O118" i="1"/>
  <c r="P118" i="1"/>
  <c r="Q118" i="1"/>
  <c r="R118" i="1"/>
  <c r="S118" i="1"/>
  <c r="J178" i="1"/>
  <c r="K178" i="1"/>
  <c r="L178" i="1"/>
  <c r="M178" i="1"/>
  <c r="N178" i="1"/>
  <c r="O178" i="1"/>
  <c r="P178" i="1"/>
  <c r="Q178" i="1"/>
  <c r="R178" i="1"/>
  <c r="S178" i="1"/>
  <c r="J176" i="1"/>
  <c r="K176" i="1"/>
  <c r="L176" i="1"/>
  <c r="M176" i="1"/>
  <c r="N176" i="1"/>
  <c r="O176" i="1"/>
  <c r="P176" i="1"/>
  <c r="Q176" i="1"/>
  <c r="R176" i="1"/>
  <c r="S176" i="1"/>
  <c r="J209" i="1"/>
  <c r="K209" i="1"/>
  <c r="L209" i="1"/>
  <c r="M209" i="1"/>
  <c r="N209" i="1"/>
  <c r="O209" i="1"/>
  <c r="P209" i="1"/>
  <c r="Q209" i="1"/>
  <c r="R209" i="1"/>
  <c r="S209" i="1"/>
  <c r="J208" i="1"/>
  <c r="K208" i="1"/>
  <c r="L208" i="1"/>
  <c r="M208" i="1"/>
  <c r="N208" i="1"/>
  <c r="O208" i="1"/>
  <c r="P208" i="1"/>
  <c r="Q208" i="1"/>
  <c r="R208" i="1"/>
  <c r="S208" i="1"/>
  <c r="J173" i="1"/>
  <c r="K173" i="1"/>
  <c r="L173" i="1"/>
  <c r="M173" i="1"/>
  <c r="N173" i="1"/>
  <c r="O173" i="1"/>
  <c r="P173" i="1"/>
  <c r="Q173" i="1"/>
  <c r="R173" i="1"/>
  <c r="S173" i="1"/>
  <c r="J200" i="1"/>
  <c r="K200" i="1"/>
  <c r="L200" i="1"/>
  <c r="M200" i="1"/>
  <c r="N200" i="1"/>
  <c r="O200" i="1"/>
  <c r="P200" i="1"/>
  <c r="Q200" i="1"/>
  <c r="R200" i="1"/>
  <c r="S200" i="1"/>
  <c r="J161" i="1"/>
  <c r="K161" i="1"/>
  <c r="L161" i="1"/>
  <c r="M161" i="1"/>
  <c r="N161" i="1"/>
  <c r="O161" i="1"/>
  <c r="P161" i="1"/>
  <c r="Q161" i="1"/>
  <c r="R161" i="1"/>
  <c r="S161" i="1"/>
  <c r="J126" i="1"/>
  <c r="K126" i="1"/>
  <c r="L126" i="1"/>
  <c r="M126" i="1"/>
  <c r="N126" i="1"/>
  <c r="O126" i="1"/>
  <c r="P126" i="1"/>
  <c r="Q126" i="1"/>
  <c r="R126" i="1"/>
  <c r="S126" i="1"/>
  <c r="J171" i="1"/>
  <c r="K171" i="1"/>
  <c r="L171" i="1"/>
  <c r="M171" i="1"/>
  <c r="N171" i="1"/>
  <c r="O171" i="1"/>
  <c r="P171" i="1"/>
  <c r="Q171" i="1"/>
  <c r="R171" i="1"/>
  <c r="S171" i="1"/>
  <c r="J172" i="1"/>
  <c r="K172" i="1"/>
  <c r="L172" i="1"/>
  <c r="M172" i="1"/>
  <c r="N172" i="1"/>
  <c r="O172" i="1"/>
  <c r="P172" i="1"/>
  <c r="Q172" i="1"/>
  <c r="R172" i="1"/>
  <c r="S172" i="1"/>
  <c r="J191" i="1"/>
  <c r="K191" i="1"/>
  <c r="L191" i="1"/>
  <c r="M191" i="1"/>
  <c r="N191" i="1"/>
  <c r="O191" i="1"/>
  <c r="P191" i="1"/>
  <c r="Q191" i="1"/>
  <c r="R191" i="1"/>
  <c r="S191" i="1"/>
  <c r="J192" i="1"/>
  <c r="K192" i="1"/>
  <c r="L192" i="1"/>
  <c r="M192" i="1"/>
  <c r="N192" i="1"/>
  <c r="O192" i="1"/>
  <c r="P192" i="1"/>
  <c r="Q192" i="1"/>
  <c r="R192" i="1"/>
  <c r="S192" i="1"/>
  <c r="J193" i="1"/>
  <c r="K193" i="1"/>
  <c r="L193" i="1"/>
  <c r="M193" i="1"/>
  <c r="N193" i="1"/>
  <c r="O193" i="1"/>
  <c r="P193" i="1"/>
  <c r="Q193" i="1"/>
  <c r="R193" i="1"/>
  <c r="S193" i="1"/>
  <c r="J250" i="1"/>
  <c r="K250" i="1"/>
  <c r="L250" i="1"/>
  <c r="M250" i="1"/>
  <c r="N250" i="1"/>
  <c r="O250" i="1"/>
  <c r="P250" i="1"/>
  <c r="Q250" i="1"/>
  <c r="R250" i="1"/>
  <c r="S250" i="1"/>
  <c r="J243" i="1"/>
  <c r="K243" i="1"/>
  <c r="L243" i="1"/>
  <c r="M243" i="1"/>
  <c r="N243" i="1"/>
  <c r="O243" i="1"/>
  <c r="P243" i="1"/>
  <c r="Q243" i="1"/>
  <c r="R243" i="1"/>
  <c r="S243" i="1"/>
  <c r="J212" i="1"/>
  <c r="K212" i="1"/>
  <c r="L212" i="1"/>
  <c r="M212" i="1"/>
  <c r="N212" i="1"/>
  <c r="O212" i="1"/>
  <c r="P212" i="1"/>
  <c r="Q212" i="1"/>
  <c r="R212" i="1"/>
  <c r="S212" i="1"/>
  <c r="J197" i="1"/>
  <c r="K197" i="1"/>
  <c r="L197" i="1"/>
  <c r="M197" i="1"/>
  <c r="N197" i="1"/>
  <c r="O197" i="1"/>
  <c r="P197" i="1"/>
  <c r="Q197" i="1"/>
  <c r="R197" i="1"/>
  <c r="S197" i="1"/>
  <c r="J235" i="1"/>
  <c r="K235" i="1"/>
  <c r="L235" i="1"/>
  <c r="M235" i="1"/>
  <c r="N235" i="1"/>
  <c r="O235" i="1"/>
  <c r="P235" i="1"/>
  <c r="Q235" i="1"/>
  <c r="R235" i="1"/>
  <c r="S235" i="1"/>
  <c r="J184" i="1"/>
  <c r="K184" i="1"/>
  <c r="L184" i="1"/>
  <c r="M184" i="1"/>
  <c r="N184" i="1"/>
  <c r="O184" i="1"/>
  <c r="P184" i="1"/>
  <c r="Q184" i="1"/>
  <c r="R184" i="1"/>
  <c r="S184" i="1"/>
  <c r="J204" i="1"/>
  <c r="K204" i="1"/>
  <c r="L204" i="1"/>
  <c r="M204" i="1"/>
  <c r="N204" i="1"/>
  <c r="O204" i="1"/>
  <c r="P204" i="1"/>
  <c r="Q204" i="1"/>
  <c r="R204" i="1"/>
  <c r="S204" i="1"/>
  <c r="J137" i="1"/>
  <c r="K137" i="1"/>
  <c r="L137" i="1"/>
  <c r="M137" i="1"/>
  <c r="N137" i="1"/>
  <c r="O137" i="1"/>
  <c r="P137" i="1"/>
  <c r="Q137" i="1"/>
  <c r="R137" i="1"/>
  <c r="S137" i="1"/>
  <c r="J186" i="1"/>
  <c r="K186" i="1"/>
  <c r="L186" i="1"/>
  <c r="M186" i="1"/>
  <c r="N186" i="1"/>
  <c r="O186" i="1"/>
  <c r="P186" i="1"/>
  <c r="Q186" i="1"/>
  <c r="R186" i="1"/>
  <c r="S186" i="1"/>
  <c r="J194" i="1"/>
  <c r="K194" i="1"/>
  <c r="L194" i="1"/>
  <c r="M194" i="1"/>
  <c r="N194" i="1"/>
  <c r="O194" i="1"/>
  <c r="P194" i="1"/>
  <c r="Q194" i="1"/>
  <c r="R194" i="1"/>
  <c r="S194" i="1"/>
  <c r="J122" i="1"/>
  <c r="K122" i="1"/>
  <c r="L122" i="1"/>
  <c r="M122" i="1"/>
  <c r="N122" i="1"/>
  <c r="O122" i="1"/>
  <c r="P122" i="1"/>
  <c r="Q122" i="1"/>
  <c r="R122" i="1"/>
  <c r="S122" i="1"/>
  <c r="J143" i="1"/>
  <c r="K143" i="1"/>
  <c r="L143" i="1"/>
  <c r="M143" i="1"/>
  <c r="N143" i="1"/>
  <c r="O143" i="1"/>
  <c r="P143" i="1"/>
  <c r="Q143" i="1"/>
  <c r="R143" i="1"/>
  <c r="S143" i="1"/>
  <c r="J168" i="1"/>
  <c r="K168" i="1"/>
  <c r="L168" i="1"/>
  <c r="M168" i="1"/>
  <c r="N168" i="1"/>
  <c r="O168" i="1"/>
  <c r="P168" i="1"/>
  <c r="Q168" i="1"/>
  <c r="R168" i="1"/>
  <c r="S168" i="1"/>
  <c r="J181" i="1"/>
  <c r="K181" i="1"/>
  <c r="L181" i="1"/>
  <c r="M181" i="1"/>
  <c r="N181" i="1"/>
  <c r="O181" i="1"/>
  <c r="P181" i="1"/>
  <c r="Q181" i="1"/>
  <c r="R181" i="1"/>
  <c r="S181" i="1"/>
  <c r="J107" i="1"/>
  <c r="K107" i="1"/>
  <c r="L107" i="1"/>
  <c r="M107" i="1"/>
  <c r="N107" i="1"/>
  <c r="O107" i="1"/>
  <c r="P107" i="1"/>
  <c r="Q107" i="1"/>
  <c r="R107" i="1"/>
  <c r="S107" i="1"/>
  <c r="J195" i="1"/>
  <c r="K195" i="1"/>
  <c r="L195" i="1"/>
  <c r="M195" i="1"/>
  <c r="N195" i="1"/>
  <c r="O195" i="1"/>
  <c r="P195" i="1"/>
  <c r="Q195" i="1"/>
  <c r="R195" i="1"/>
  <c r="S195" i="1"/>
  <c r="J155" i="1"/>
  <c r="K155" i="1"/>
  <c r="L155" i="1"/>
  <c r="M155" i="1"/>
  <c r="N155" i="1"/>
  <c r="O155" i="1"/>
  <c r="P155" i="1"/>
  <c r="Q155" i="1"/>
  <c r="R155" i="1"/>
  <c r="S155" i="1"/>
  <c r="J112" i="1"/>
  <c r="K112" i="1"/>
  <c r="L112" i="1"/>
  <c r="M112" i="1"/>
  <c r="N112" i="1"/>
  <c r="O112" i="1"/>
  <c r="P112" i="1"/>
  <c r="Q112" i="1"/>
  <c r="R112" i="1"/>
  <c r="S112" i="1"/>
  <c r="J182" i="1"/>
  <c r="K182" i="1"/>
  <c r="L182" i="1"/>
  <c r="M182" i="1"/>
  <c r="N182" i="1"/>
  <c r="O182" i="1"/>
  <c r="P182" i="1"/>
  <c r="Q182" i="1"/>
  <c r="R182" i="1"/>
  <c r="S182" i="1"/>
  <c r="J130" i="1"/>
  <c r="K130" i="1"/>
  <c r="L130" i="1"/>
  <c r="M130" i="1"/>
  <c r="N130" i="1"/>
  <c r="O130" i="1"/>
  <c r="P130" i="1"/>
  <c r="Q130" i="1"/>
  <c r="R130" i="1"/>
  <c r="S130" i="1"/>
  <c r="J213" i="1"/>
  <c r="K213" i="1"/>
  <c r="L213" i="1"/>
  <c r="M213" i="1"/>
  <c r="N213" i="1"/>
  <c r="O213" i="1"/>
  <c r="P213" i="1"/>
  <c r="Q213" i="1"/>
  <c r="R213" i="1"/>
  <c r="S213" i="1"/>
  <c r="J189" i="1"/>
  <c r="K189" i="1"/>
  <c r="L189" i="1"/>
  <c r="M189" i="1"/>
  <c r="N189" i="1"/>
  <c r="O189" i="1"/>
  <c r="P189" i="1"/>
  <c r="Q189" i="1"/>
  <c r="R189" i="1"/>
  <c r="S189" i="1"/>
  <c r="J163" i="1"/>
  <c r="K163" i="1"/>
  <c r="L163" i="1"/>
  <c r="M163" i="1"/>
  <c r="N163" i="1"/>
  <c r="O163" i="1"/>
  <c r="P163" i="1"/>
  <c r="Q163" i="1"/>
  <c r="R163" i="1"/>
  <c r="S163" i="1"/>
  <c r="J187" i="1"/>
  <c r="K187" i="1"/>
  <c r="L187" i="1"/>
  <c r="M187" i="1"/>
  <c r="N187" i="1"/>
  <c r="O187" i="1"/>
  <c r="P187" i="1"/>
  <c r="Q187" i="1"/>
  <c r="R187" i="1"/>
  <c r="S187" i="1"/>
  <c r="J109" i="1"/>
  <c r="K109" i="1"/>
  <c r="L109" i="1"/>
  <c r="M109" i="1"/>
  <c r="N109" i="1"/>
  <c r="O109" i="1"/>
  <c r="P109" i="1"/>
  <c r="Q109" i="1"/>
  <c r="R109" i="1"/>
  <c r="S109" i="1"/>
  <c r="J132" i="1"/>
  <c r="K132" i="1"/>
  <c r="L132" i="1"/>
  <c r="M132" i="1"/>
  <c r="N132" i="1"/>
  <c r="O132" i="1"/>
  <c r="P132" i="1"/>
  <c r="Q132" i="1"/>
  <c r="R132" i="1"/>
  <c r="S132" i="1"/>
  <c r="J177" i="1"/>
  <c r="K177" i="1"/>
  <c r="L177" i="1"/>
  <c r="M177" i="1"/>
  <c r="N177" i="1"/>
  <c r="O177" i="1"/>
  <c r="P177" i="1"/>
  <c r="Q177" i="1"/>
  <c r="R177" i="1"/>
  <c r="S177" i="1"/>
  <c r="J145" i="1"/>
  <c r="K145" i="1"/>
  <c r="L145" i="1"/>
  <c r="M145" i="1"/>
  <c r="N145" i="1"/>
  <c r="O145" i="1"/>
  <c r="P145" i="1"/>
  <c r="Q145" i="1"/>
  <c r="R145" i="1"/>
  <c r="S145" i="1"/>
  <c r="J210" i="1"/>
  <c r="K210" i="1"/>
  <c r="L210" i="1"/>
  <c r="M210" i="1"/>
  <c r="N210" i="1"/>
  <c r="O210" i="1"/>
  <c r="P210" i="1"/>
  <c r="Q210" i="1"/>
  <c r="R210" i="1"/>
  <c r="S210" i="1"/>
  <c r="J227" i="1"/>
  <c r="K227" i="1"/>
  <c r="L227" i="1"/>
  <c r="M227" i="1"/>
  <c r="N227" i="1"/>
  <c r="O227" i="1"/>
  <c r="P227" i="1"/>
  <c r="Q227" i="1"/>
  <c r="R227" i="1"/>
  <c r="S227" i="1"/>
  <c r="J226" i="1"/>
  <c r="K226" i="1"/>
  <c r="L226" i="1"/>
  <c r="M226" i="1"/>
  <c r="N226" i="1"/>
  <c r="O226" i="1"/>
  <c r="P226" i="1"/>
  <c r="Q226" i="1"/>
  <c r="R226" i="1"/>
  <c r="S226" i="1"/>
  <c r="J159" i="1"/>
  <c r="K159" i="1"/>
  <c r="L159" i="1"/>
  <c r="M159" i="1"/>
  <c r="N159" i="1"/>
  <c r="O159" i="1"/>
  <c r="P159" i="1"/>
  <c r="Q159" i="1"/>
  <c r="R159" i="1"/>
  <c r="S159" i="1"/>
  <c r="J237" i="1"/>
  <c r="K237" i="1"/>
  <c r="L237" i="1"/>
  <c r="M237" i="1"/>
  <c r="N237" i="1"/>
  <c r="O237" i="1"/>
  <c r="P237" i="1"/>
  <c r="Q237" i="1"/>
  <c r="R237" i="1"/>
  <c r="S237" i="1"/>
  <c r="J188" i="1"/>
  <c r="K188" i="1"/>
  <c r="L188" i="1"/>
  <c r="M188" i="1"/>
  <c r="N188" i="1"/>
  <c r="O188" i="1"/>
  <c r="P188" i="1"/>
  <c r="Q188" i="1"/>
  <c r="R188" i="1"/>
  <c r="S188" i="1"/>
  <c r="J150" i="1"/>
  <c r="K150" i="1"/>
  <c r="L150" i="1"/>
  <c r="M150" i="1"/>
  <c r="N150" i="1"/>
  <c r="O150" i="1"/>
  <c r="P150" i="1"/>
  <c r="Q150" i="1"/>
  <c r="R150" i="1"/>
  <c r="S150" i="1"/>
  <c r="J129" i="1"/>
  <c r="K129" i="1"/>
  <c r="L129" i="1"/>
  <c r="M129" i="1"/>
  <c r="N129" i="1"/>
  <c r="O129" i="1"/>
  <c r="P129" i="1"/>
  <c r="Q129" i="1"/>
  <c r="R129" i="1"/>
  <c r="S129" i="1"/>
  <c r="J127" i="1"/>
  <c r="K127" i="1"/>
  <c r="L127" i="1"/>
  <c r="M127" i="1"/>
  <c r="N127" i="1"/>
  <c r="O127" i="1"/>
  <c r="P127" i="1"/>
  <c r="Q127" i="1"/>
  <c r="R127" i="1"/>
  <c r="S127" i="1"/>
  <c r="J121" i="1"/>
  <c r="K121" i="1"/>
  <c r="L121" i="1"/>
  <c r="M121" i="1"/>
  <c r="N121" i="1"/>
  <c r="O121" i="1"/>
  <c r="P121" i="1"/>
  <c r="Q121" i="1"/>
  <c r="R121" i="1"/>
  <c r="S121" i="1"/>
  <c r="J124" i="1"/>
  <c r="K124" i="1"/>
  <c r="L124" i="1"/>
  <c r="M124" i="1"/>
  <c r="N124" i="1"/>
  <c r="O124" i="1"/>
  <c r="P124" i="1"/>
  <c r="Q124" i="1"/>
  <c r="R124" i="1"/>
  <c r="S124" i="1"/>
  <c r="J115" i="1"/>
  <c r="K115" i="1"/>
  <c r="L115" i="1"/>
  <c r="M115" i="1"/>
  <c r="N115" i="1"/>
  <c r="O115" i="1"/>
  <c r="P115" i="1"/>
  <c r="Q115" i="1"/>
  <c r="R115" i="1"/>
  <c r="S115" i="1"/>
  <c r="J244" i="1"/>
  <c r="K244" i="1"/>
  <c r="L244" i="1"/>
  <c r="M244" i="1"/>
  <c r="N244" i="1"/>
  <c r="O244" i="1"/>
  <c r="P244" i="1"/>
  <c r="Q244" i="1"/>
  <c r="R244" i="1"/>
  <c r="S244" i="1"/>
  <c r="J203" i="1"/>
  <c r="K203" i="1"/>
  <c r="L203" i="1"/>
  <c r="M203" i="1"/>
  <c r="N203" i="1"/>
  <c r="O203" i="1"/>
  <c r="P203" i="1"/>
  <c r="Q203" i="1"/>
  <c r="R203" i="1"/>
  <c r="S203" i="1"/>
  <c r="J113" i="1"/>
  <c r="K113" i="1"/>
  <c r="L113" i="1"/>
  <c r="M113" i="1"/>
  <c r="N113" i="1"/>
  <c r="O113" i="1"/>
  <c r="P113" i="1"/>
  <c r="Q113" i="1"/>
  <c r="R113" i="1"/>
  <c r="S113" i="1"/>
  <c r="J110" i="1"/>
  <c r="K110" i="1"/>
  <c r="L110" i="1"/>
  <c r="M110" i="1"/>
  <c r="N110" i="1"/>
  <c r="O110" i="1"/>
  <c r="P110" i="1"/>
  <c r="Q110" i="1"/>
  <c r="R110" i="1"/>
  <c r="S110" i="1"/>
  <c r="J116" i="1"/>
  <c r="K116" i="1"/>
  <c r="L116" i="1"/>
  <c r="M116" i="1"/>
  <c r="N116" i="1"/>
  <c r="O116" i="1"/>
  <c r="P116" i="1"/>
  <c r="Q116" i="1"/>
  <c r="R116" i="1"/>
  <c r="S116" i="1"/>
  <c r="J111" i="1"/>
  <c r="K111" i="1"/>
  <c r="L111" i="1"/>
  <c r="M111" i="1"/>
  <c r="N111" i="1"/>
  <c r="O111" i="1"/>
  <c r="P111" i="1"/>
  <c r="Q111" i="1"/>
  <c r="R111" i="1"/>
  <c r="S111" i="1"/>
  <c r="J120" i="1"/>
  <c r="K120" i="1"/>
  <c r="L120" i="1"/>
  <c r="M120" i="1"/>
  <c r="N120" i="1"/>
  <c r="O120" i="1"/>
  <c r="P120" i="1"/>
  <c r="Q120" i="1"/>
  <c r="R120" i="1"/>
  <c r="S120" i="1"/>
  <c r="J148" i="1"/>
  <c r="K148" i="1"/>
  <c r="L148" i="1"/>
  <c r="M148" i="1"/>
  <c r="N148" i="1"/>
  <c r="O148" i="1"/>
  <c r="P148" i="1"/>
  <c r="Q148" i="1"/>
  <c r="R148" i="1"/>
  <c r="S148" i="1"/>
  <c r="J157" i="1"/>
  <c r="K157" i="1"/>
  <c r="L157" i="1"/>
  <c r="M157" i="1"/>
  <c r="N157" i="1"/>
  <c r="O157" i="1"/>
  <c r="P157" i="1"/>
  <c r="Q157" i="1"/>
  <c r="R157" i="1"/>
  <c r="S157" i="1"/>
  <c r="J106" i="1"/>
  <c r="K106" i="1"/>
  <c r="L106" i="1"/>
  <c r="M106" i="1"/>
  <c r="N106" i="1"/>
  <c r="O106" i="1"/>
  <c r="P106" i="1"/>
  <c r="Q106" i="1"/>
  <c r="R106" i="1"/>
  <c r="S106" i="1"/>
  <c r="J114" i="1"/>
  <c r="K114" i="1"/>
  <c r="L114" i="1"/>
  <c r="M114" i="1"/>
  <c r="N114" i="1"/>
  <c r="O114" i="1"/>
  <c r="P114" i="1"/>
  <c r="Q114" i="1"/>
  <c r="R114" i="1"/>
  <c r="S114" i="1"/>
  <c r="J153" i="1"/>
  <c r="K153" i="1"/>
  <c r="L153" i="1"/>
  <c r="M153" i="1"/>
  <c r="N153" i="1"/>
  <c r="O153" i="1"/>
  <c r="P153" i="1"/>
  <c r="Q153" i="1"/>
  <c r="R153" i="1"/>
  <c r="S153" i="1"/>
  <c r="J108" i="1"/>
  <c r="K108" i="1"/>
  <c r="L108" i="1"/>
  <c r="M108" i="1"/>
  <c r="N108" i="1"/>
  <c r="O108" i="1"/>
  <c r="P108" i="1"/>
  <c r="Q108" i="1"/>
  <c r="R108" i="1"/>
  <c r="S108" i="1"/>
  <c r="J135" i="1"/>
  <c r="K135" i="1"/>
  <c r="L135" i="1"/>
  <c r="M135" i="1"/>
  <c r="N135" i="1"/>
  <c r="O135" i="1"/>
  <c r="P135" i="1"/>
  <c r="Q135" i="1"/>
  <c r="R135" i="1"/>
  <c r="S135" i="1"/>
  <c r="J249" i="1"/>
  <c r="K249" i="1"/>
  <c r="L249" i="1"/>
  <c r="M249" i="1"/>
  <c r="N249" i="1"/>
  <c r="O249" i="1"/>
  <c r="P249" i="1"/>
  <c r="Q249" i="1"/>
  <c r="R249" i="1"/>
  <c r="S249" i="1"/>
  <c r="J240" i="1"/>
  <c r="K240" i="1"/>
  <c r="L240" i="1"/>
  <c r="M240" i="1"/>
  <c r="N240" i="1"/>
  <c r="O240" i="1"/>
  <c r="P240" i="1"/>
  <c r="Q240" i="1"/>
  <c r="R240" i="1"/>
  <c r="S240" i="1"/>
  <c r="J158" i="1"/>
  <c r="K158" i="1"/>
  <c r="L158" i="1"/>
  <c r="M158" i="1"/>
  <c r="N158" i="1"/>
  <c r="O158" i="1"/>
  <c r="P158" i="1"/>
  <c r="Q158" i="1"/>
  <c r="R158" i="1"/>
  <c r="S158" i="1"/>
  <c r="J164" i="1"/>
  <c r="K164" i="1"/>
  <c r="L164" i="1"/>
  <c r="M164" i="1"/>
  <c r="N164" i="1"/>
  <c r="O164" i="1"/>
  <c r="P164" i="1"/>
  <c r="Q164" i="1"/>
  <c r="R164" i="1"/>
  <c r="S164" i="1"/>
  <c r="J221" i="1"/>
  <c r="K221" i="1"/>
  <c r="L221" i="1"/>
  <c r="M221" i="1"/>
  <c r="N221" i="1"/>
  <c r="O221" i="1"/>
  <c r="P221" i="1"/>
  <c r="Q221" i="1"/>
  <c r="R221" i="1"/>
  <c r="S221" i="1"/>
  <c r="J205" i="1"/>
  <c r="K205" i="1"/>
  <c r="L205" i="1"/>
  <c r="M205" i="1"/>
  <c r="N205" i="1"/>
  <c r="O205" i="1"/>
  <c r="P205" i="1"/>
  <c r="Q205" i="1"/>
  <c r="R205" i="1"/>
  <c r="S205" i="1"/>
  <c r="J228" i="1"/>
  <c r="K228" i="1"/>
  <c r="L228" i="1"/>
  <c r="M228" i="1"/>
  <c r="N228" i="1"/>
  <c r="O228" i="1"/>
  <c r="P228" i="1"/>
  <c r="Q228" i="1"/>
  <c r="R228" i="1"/>
  <c r="S228" i="1"/>
  <c r="J169" i="1"/>
  <c r="K169" i="1"/>
  <c r="L169" i="1"/>
  <c r="M169" i="1"/>
  <c r="N169" i="1"/>
  <c r="O169" i="1"/>
  <c r="P169" i="1"/>
  <c r="Q169" i="1"/>
  <c r="R169" i="1"/>
  <c r="S169" i="1"/>
  <c r="J152" i="1"/>
  <c r="K152" i="1"/>
  <c r="L152" i="1"/>
  <c r="M152" i="1"/>
  <c r="N152" i="1"/>
  <c r="O152" i="1"/>
  <c r="P152" i="1"/>
  <c r="Q152" i="1"/>
  <c r="R152" i="1"/>
  <c r="S152" i="1"/>
  <c r="J146" i="1"/>
  <c r="K146" i="1"/>
  <c r="L146" i="1"/>
  <c r="M146" i="1"/>
  <c r="N146" i="1"/>
  <c r="O146" i="1"/>
  <c r="P146" i="1"/>
  <c r="Q146" i="1"/>
  <c r="R146" i="1"/>
  <c r="S146" i="1"/>
  <c r="J220" i="1"/>
  <c r="K220" i="1"/>
  <c r="L220" i="1"/>
  <c r="M220" i="1"/>
  <c r="N220" i="1"/>
  <c r="O220" i="1"/>
  <c r="P220" i="1"/>
  <c r="Q220" i="1"/>
  <c r="R220" i="1"/>
  <c r="S220" i="1"/>
  <c r="J175" i="1"/>
  <c r="K175" i="1"/>
  <c r="L175" i="1"/>
  <c r="M175" i="1"/>
  <c r="N175" i="1"/>
  <c r="O175" i="1"/>
  <c r="P175" i="1"/>
  <c r="Q175" i="1"/>
  <c r="R175" i="1"/>
  <c r="S175" i="1"/>
  <c r="J231" i="1"/>
  <c r="K231" i="1"/>
  <c r="L231" i="1"/>
  <c r="M231" i="1"/>
  <c r="N231" i="1"/>
  <c r="O231" i="1"/>
  <c r="P231" i="1"/>
  <c r="Q231" i="1"/>
  <c r="R231" i="1"/>
  <c r="S231" i="1"/>
  <c r="J196" i="1"/>
  <c r="K196" i="1"/>
  <c r="L196" i="1"/>
  <c r="M196" i="1"/>
  <c r="N196" i="1"/>
  <c r="O196" i="1"/>
  <c r="P196" i="1"/>
  <c r="Q196" i="1"/>
  <c r="R196" i="1"/>
  <c r="S196" i="1"/>
  <c r="J174" i="1"/>
  <c r="K174" i="1"/>
  <c r="L174" i="1"/>
  <c r="M174" i="1"/>
  <c r="N174" i="1"/>
  <c r="O174" i="1"/>
  <c r="P174" i="1"/>
  <c r="Q174" i="1"/>
  <c r="R174" i="1"/>
  <c r="S174" i="1"/>
  <c r="J166" i="1"/>
  <c r="K166" i="1"/>
  <c r="L166" i="1"/>
  <c r="M166" i="1"/>
  <c r="N166" i="1"/>
  <c r="O166" i="1"/>
  <c r="P166" i="1"/>
  <c r="Q166" i="1"/>
  <c r="R166" i="1"/>
  <c r="S166" i="1"/>
  <c r="J142" i="1"/>
  <c r="K142" i="1"/>
  <c r="L142" i="1"/>
  <c r="M142" i="1"/>
  <c r="N142" i="1"/>
  <c r="O142" i="1"/>
  <c r="P142" i="1"/>
  <c r="Q142" i="1"/>
  <c r="R142" i="1"/>
  <c r="S142" i="1"/>
  <c r="J232" i="1"/>
  <c r="K232" i="1"/>
  <c r="L232" i="1"/>
  <c r="M232" i="1"/>
  <c r="N232" i="1"/>
  <c r="O232" i="1"/>
  <c r="P232" i="1"/>
  <c r="Q232" i="1"/>
  <c r="R232" i="1"/>
  <c r="S232" i="1"/>
  <c r="J128" i="1"/>
  <c r="K128" i="1"/>
  <c r="L128" i="1"/>
  <c r="M128" i="1"/>
  <c r="N128" i="1"/>
  <c r="O128" i="1"/>
  <c r="P128" i="1"/>
  <c r="Q128" i="1"/>
  <c r="R128" i="1"/>
  <c r="S128" i="1"/>
  <c r="J239" i="1"/>
  <c r="K239" i="1"/>
  <c r="L239" i="1"/>
  <c r="M239" i="1"/>
  <c r="N239" i="1"/>
  <c r="O239" i="1"/>
  <c r="P239" i="1"/>
  <c r="Q239" i="1"/>
  <c r="R239" i="1"/>
  <c r="S239" i="1"/>
  <c r="J138" i="1"/>
  <c r="K138" i="1"/>
  <c r="L138" i="1"/>
  <c r="M138" i="1"/>
  <c r="N138" i="1"/>
  <c r="O138" i="1"/>
  <c r="P138" i="1"/>
  <c r="Q138" i="1"/>
  <c r="R138" i="1"/>
  <c r="S138" i="1"/>
  <c r="J223" i="1"/>
  <c r="K223" i="1"/>
  <c r="L223" i="1"/>
  <c r="M223" i="1"/>
  <c r="N223" i="1"/>
  <c r="O223" i="1"/>
  <c r="P223" i="1"/>
  <c r="Q223" i="1"/>
  <c r="R223" i="1"/>
  <c r="S223" i="1"/>
  <c r="J218" i="1"/>
  <c r="K218" i="1"/>
  <c r="L218" i="1"/>
  <c r="M218" i="1"/>
  <c r="N218" i="1"/>
  <c r="O218" i="1"/>
  <c r="P218" i="1"/>
  <c r="Q218" i="1"/>
  <c r="R218" i="1"/>
  <c r="S218" i="1"/>
  <c r="J246" i="1"/>
  <c r="K246" i="1"/>
  <c r="L246" i="1"/>
  <c r="M246" i="1"/>
  <c r="N246" i="1"/>
  <c r="O246" i="1"/>
  <c r="P246" i="1"/>
  <c r="Q246" i="1"/>
  <c r="R246" i="1"/>
  <c r="S246" i="1"/>
  <c r="J247" i="1"/>
  <c r="K247" i="1"/>
  <c r="L247" i="1"/>
  <c r="M247" i="1"/>
  <c r="N247" i="1"/>
  <c r="O247" i="1"/>
  <c r="P247" i="1"/>
  <c r="Q247" i="1"/>
  <c r="R247" i="1"/>
  <c r="S247" i="1"/>
  <c r="J154" i="1"/>
  <c r="K154" i="1"/>
  <c r="L154" i="1"/>
  <c r="M154" i="1"/>
  <c r="N154" i="1"/>
  <c r="O154" i="1"/>
  <c r="P154" i="1"/>
  <c r="Q154" i="1"/>
  <c r="R154" i="1"/>
  <c r="S154" i="1"/>
  <c r="J105" i="1"/>
  <c r="K105" i="1"/>
  <c r="L105" i="1"/>
  <c r="M105" i="1"/>
  <c r="N105" i="1"/>
  <c r="O105" i="1"/>
  <c r="P105" i="1"/>
  <c r="Q105" i="1"/>
  <c r="R105" i="1"/>
  <c r="S105" i="1"/>
  <c r="J233" i="1"/>
  <c r="K233" i="1"/>
  <c r="L233" i="1"/>
  <c r="M233" i="1"/>
  <c r="N233" i="1"/>
  <c r="O233" i="1"/>
  <c r="P233" i="1"/>
  <c r="Q233" i="1"/>
  <c r="R233" i="1"/>
  <c r="S233" i="1"/>
  <c r="J214" i="1"/>
  <c r="K214" i="1"/>
  <c r="L214" i="1"/>
  <c r="M214" i="1"/>
  <c r="N214" i="1"/>
  <c r="O214" i="1"/>
  <c r="P214" i="1"/>
  <c r="Q214" i="1"/>
  <c r="R214" i="1"/>
  <c r="S214" i="1"/>
  <c r="J217" i="1"/>
  <c r="K217" i="1"/>
  <c r="L217" i="1"/>
  <c r="M217" i="1"/>
  <c r="N217" i="1"/>
  <c r="O217" i="1"/>
  <c r="P217" i="1"/>
  <c r="Q217" i="1"/>
  <c r="R217" i="1"/>
  <c r="S217" i="1"/>
  <c r="J183" i="1"/>
  <c r="K183" i="1"/>
  <c r="L183" i="1"/>
  <c r="M183" i="1"/>
  <c r="N183" i="1"/>
  <c r="O183" i="1"/>
  <c r="P183" i="1"/>
  <c r="Q183" i="1"/>
  <c r="R183" i="1"/>
  <c r="S183" i="1"/>
  <c r="J185" i="1"/>
  <c r="K185" i="1"/>
  <c r="L185" i="1"/>
  <c r="M185" i="1"/>
  <c r="N185" i="1"/>
  <c r="O185" i="1"/>
  <c r="P185" i="1"/>
  <c r="Q185" i="1"/>
  <c r="R185" i="1"/>
  <c r="S185" i="1"/>
  <c r="J236" i="1"/>
  <c r="K236" i="1"/>
  <c r="L236" i="1"/>
  <c r="M236" i="1"/>
  <c r="N236" i="1"/>
  <c r="O236" i="1"/>
  <c r="P236" i="1"/>
  <c r="Q236" i="1"/>
  <c r="R236" i="1"/>
  <c r="S236" i="1"/>
  <c r="J149" i="1"/>
  <c r="K149" i="1"/>
  <c r="L149" i="1"/>
  <c r="M149" i="1"/>
  <c r="N149" i="1"/>
  <c r="O149" i="1"/>
  <c r="P149" i="1"/>
  <c r="Q149" i="1"/>
  <c r="R149" i="1"/>
  <c r="S149" i="1"/>
  <c r="J180" i="1"/>
  <c r="K180" i="1"/>
  <c r="L180" i="1"/>
  <c r="M180" i="1"/>
  <c r="N180" i="1"/>
  <c r="O180" i="1"/>
  <c r="P180" i="1"/>
  <c r="Q180" i="1"/>
  <c r="R180" i="1"/>
  <c r="S180" i="1"/>
  <c r="J198" i="1"/>
  <c r="K198" i="1"/>
  <c r="L198" i="1"/>
  <c r="M198" i="1"/>
  <c r="N198" i="1"/>
  <c r="O198" i="1"/>
  <c r="P198" i="1"/>
  <c r="Q198" i="1"/>
  <c r="R198" i="1"/>
  <c r="S198" i="1"/>
  <c r="J162" i="1"/>
  <c r="K162" i="1"/>
  <c r="L162" i="1"/>
  <c r="M162" i="1"/>
  <c r="N162" i="1"/>
  <c r="O162" i="1"/>
  <c r="P162" i="1"/>
  <c r="Q162" i="1"/>
  <c r="R162" i="1"/>
  <c r="S162" i="1"/>
  <c r="J234" i="1"/>
  <c r="K234" i="1"/>
  <c r="L234" i="1"/>
  <c r="M234" i="1"/>
  <c r="N234" i="1"/>
  <c r="O234" i="1"/>
  <c r="P234" i="1"/>
  <c r="Q234" i="1"/>
  <c r="R234" i="1"/>
  <c r="S234" i="1"/>
  <c r="J134" i="1"/>
  <c r="K134" i="1"/>
  <c r="L134" i="1"/>
  <c r="M134" i="1"/>
  <c r="N134" i="1"/>
  <c r="O134" i="1"/>
  <c r="P134" i="1"/>
  <c r="Q134" i="1"/>
  <c r="R134" i="1"/>
  <c r="S134" i="1"/>
  <c r="J140" i="1"/>
  <c r="K140" i="1"/>
  <c r="L140" i="1"/>
  <c r="M140" i="1"/>
  <c r="N140" i="1"/>
  <c r="O140" i="1"/>
  <c r="P140" i="1"/>
  <c r="Q140" i="1"/>
  <c r="R140" i="1"/>
  <c r="S140" i="1"/>
  <c r="J190" i="1"/>
  <c r="K190" i="1"/>
  <c r="L190" i="1"/>
  <c r="M190" i="1"/>
  <c r="N190" i="1"/>
  <c r="O190" i="1"/>
  <c r="P190" i="1"/>
  <c r="Q190" i="1"/>
  <c r="R190" i="1"/>
  <c r="S190" i="1"/>
  <c r="J245" i="1"/>
  <c r="K245" i="1"/>
  <c r="L245" i="1"/>
  <c r="M245" i="1"/>
  <c r="N245" i="1"/>
  <c r="O245" i="1"/>
  <c r="P245" i="1"/>
  <c r="Q245" i="1"/>
  <c r="R245" i="1"/>
  <c r="S245" i="1"/>
  <c r="J248" i="1"/>
  <c r="K248" i="1"/>
  <c r="L248" i="1"/>
  <c r="M248" i="1"/>
  <c r="N248" i="1"/>
  <c r="O248" i="1"/>
  <c r="P248" i="1"/>
  <c r="Q248" i="1"/>
  <c r="R248" i="1"/>
  <c r="S248" i="1"/>
  <c r="J125" i="1"/>
  <c r="K125" i="1"/>
  <c r="L125" i="1"/>
  <c r="M125" i="1"/>
  <c r="N125" i="1"/>
  <c r="O125" i="1"/>
  <c r="P125" i="1"/>
  <c r="Q125" i="1"/>
  <c r="R125" i="1"/>
  <c r="S125" i="1"/>
  <c r="J151" i="1"/>
  <c r="K151" i="1"/>
  <c r="L151" i="1"/>
  <c r="M151" i="1"/>
  <c r="N151" i="1"/>
  <c r="O151" i="1"/>
  <c r="P151" i="1"/>
  <c r="Q151" i="1"/>
  <c r="R151" i="1"/>
  <c r="S151" i="1"/>
  <c r="J207" i="1"/>
  <c r="K207" i="1"/>
  <c r="L207" i="1"/>
  <c r="M207" i="1"/>
  <c r="N207" i="1"/>
  <c r="O207" i="1"/>
  <c r="P207" i="1"/>
  <c r="Q207" i="1"/>
  <c r="R207" i="1"/>
  <c r="S207" i="1"/>
  <c r="J117" i="1"/>
  <c r="K117" i="1"/>
  <c r="L117" i="1"/>
  <c r="M117" i="1"/>
  <c r="N117" i="1"/>
  <c r="O117" i="1"/>
  <c r="P117" i="1"/>
  <c r="Q117" i="1"/>
  <c r="R117" i="1"/>
  <c r="S117" i="1"/>
  <c r="J144" i="1"/>
  <c r="K144" i="1"/>
  <c r="L144" i="1"/>
  <c r="M144" i="1"/>
  <c r="N144" i="1"/>
  <c r="O144" i="1"/>
  <c r="P144" i="1"/>
  <c r="Q144" i="1"/>
  <c r="R144" i="1"/>
  <c r="S144" i="1"/>
  <c r="J156" i="1"/>
  <c r="K156" i="1"/>
  <c r="L156" i="1"/>
  <c r="M156" i="1"/>
  <c r="N156" i="1"/>
  <c r="O156" i="1"/>
  <c r="P156" i="1"/>
  <c r="Q156" i="1"/>
  <c r="R156" i="1"/>
  <c r="S156" i="1"/>
  <c r="J211" i="1"/>
  <c r="K211" i="1"/>
  <c r="L211" i="1"/>
  <c r="M211" i="1"/>
  <c r="N211" i="1"/>
  <c r="O211" i="1"/>
  <c r="P211" i="1"/>
  <c r="Q211" i="1"/>
  <c r="R211" i="1"/>
  <c r="S211" i="1"/>
  <c r="J119" i="1"/>
  <c r="K119" i="1"/>
  <c r="L119" i="1"/>
  <c r="M119" i="1"/>
  <c r="N119" i="1"/>
  <c r="O119" i="1"/>
  <c r="P119" i="1"/>
  <c r="Q119" i="1"/>
  <c r="R119" i="1"/>
  <c r="S119" i="1"/>
  <c r="S230" i="1"/>
  <c r="R230" i="1"/>
  <c r="Q230" i="1"/>
  <c r="P230" i="1"/>
  <c r="O230" i="1"/>
  <c r="N230" i="1"/>
  <c r="M230" i="1"/>
  <c r="L230" i="1"/>
  <c r="K230" i="1"/>
  <c r="J230" i="1"/>
  <c r="D141" i="1"/>
  <c r="E141" i="1"/>
  <c r="F141" i="1"/>
  <c r="G141" i="1"/>
  <c r="H141" i="1"/>
  <c r="I141" i="1"/>
  <c r="D136" i="1"/>
  <c r="E136" i="1"/>
  <c r="F136" i="1"/>
  <c r="G136" i="1"/>
  <c r="H136" i="1"/>
  <c r="I136" i="1"/>
  <c r="D242" i="1"/>
  <c r="E242" i="1"/>
  <c r="F242" i="1"/>
  <c r="G242" i="1"/>
  <c r="H242" i="1"/>
  <c r="I242" i="1"/>
  <c r="D199" i="1"/>
  <c r="E199" i="1"/>
  <c r="F199" i="1"/>
  <c r="G199" i="1"/>
  <c r="H199" i="1"/>
  <c r="I199" i="1"/>
  <c r="D215" i="1"/>
  <c r="E215" i="1"/>
  <c r="F215" i="1"/>
  <c r="G215" i="1"/>
  <c r="H215" i="1"/>
  <c r="I215" i="1"/>
  <c r="D165" i="1"/>
  <c r="E165" i="1"/>
  <c r="F165" i="1"/>
  <c r="G165" i="1"/>
  <c r="H165" i="1"/>
  <c r="I165" i="1"/>
  <c r="D167" i="1"/>
  <c r="E167" i="1"/>
  <c r="F167" i="1"/>
  <c r="G167" i="1"/>
  <c r="H167" i="1"/>
  <c r="I167" i="1"/>
  <c r="D201" i="1"/>
  <c r="E201" i="1"/>
  <c r="F201" i="1"/>
  <c r="G201" i="1"/>
  <c r="H201" i="1"/>
  <c r="I201" i="1"/>
  <c r="D219" i="1"/>
  <c r="E219" i="1"/>
  <c r="F219" i="1"/>
  <c r="G219" i="1"/>
  <c r="H219" i="1"/>
  <c r="I219" i="1"/>
  <c r="D241" i="1"/>
  <c r="E241" i="1"/>
  <c r="F241" i="1"/>
  <c r="G241" i="1"/>
  <c r="H241" i="1"/>
  <c r="I241" i="1"/>
  <c r="D238" i="1"/>
  <c r="E238" i="1"/>
  <c r="F238" i="1"/>
  <c r="G238" i="1"/>
  <c r="H238" i="1"/>
  <c r="I238" i="1"/>
  <c r="D160" i="1"/>
  <c r="E160" i="1"/>
  <c r="F160" i="1"/>
  <c r="G160" i="1"/>
  <c r="H160" i="1"/>
  <c r="I160" i="1"/>
  <c r="D216" i="1"/>
  <c r="E216" i="1"/>
  <c r="F216" i="1"/>
  <c r="G216" i="1"/>
  <c r="H216" i="1"/>
  <c r="I216" i="1"/>
  <c r="D147" i="1"/>
  <c r="E147" i="1"/>
  <c r="F147" i="1"/>
  <c r="G147" i="1"/>
  <c r="H147" i="1"/>
  <c r="I147" i="1"/>
  <c r="D131" i="1"/>
  <c r="E131" i="1"/>
  <c r="F131" i="1"/>
  <c r="G131" i="1"/>
  <c r="H131" i="1"/>
  <c r="I131" i="1"/>
  <c r="D139" i="1"/>
  <c r="E139" i="1"/>
  <c r="F139" i="1"/>
  <c r="G139" i="1"/>
  <c r="H139" i="1"/>
  <c r="I139" i="1"/>
  <c r="D123" i="1"/>
  <c r="E123" i="1"/>
  <c r="F123" i="1"/>
  <c r="G123" i="1"/>
  <c r="H123" i="1"/>
  <c r="I123" i="1"/>
  <c r="D133" i="1"/>
  <c r="E133" i="1"/>
  <c r="F133" i="1"/>
  <c r="G133" i="1"/>
  <c r="H133" i="1"/>
  <c r="I133" i="1"/>
  <c r="D202" i="1"/>
  <c r="E202" i="1"/>
  <c r="F202" i="1"/>
  <c r="G202" i="1"/>
  <c r="H202" i="1"/>
  <c r="I202" i="1"/>
  <c r="D229" i="1"/>
  <c r="E229" i="1"/>
  <c r="F229" i="1"/>
  <c r="G229" i="1"/>
  <c r="H229" i="1"/>
  <c r="I229" i="1"/>
  <c r="D224" i="1"/>
  <c r="E224" i="1"/>
  <c r="F224" i="1"/>
  <c r="G224" i="1"/>
  <c r="H224" i="1"/>
  <c r="I224" i="1"/>
  <c r="D170" i="1"/>
  <c r="E170" i="1"/>
  <c r="F170" i="1"/>
  <c r="G170" i="1"/>
  <c r="H170" i="1"/>
  <c r="I170" i="1"/>
  <c r="D222" i="1"/>
  <c r="E222" i="1"/>
  <c r="F222" i="1"/>
  <c r="G222" i="1"/>
  <c r="H222" i="1"/>
  <c r="I222" i="1"/>
  <c r="D179" i="1"/>
  <c r="E179" i="1"/>
  <c r="F179" i="1"/>
  <c r="G179" i="1"/>
  <c r="H179" i="1"/>
  <c r="I179" i="1"/>
  <c r="D206" i="1"/>
  <c r="E206" i="1"/>
  <c r="F206" i="1"/>
  <c r="G206" i="1"/>
  <c r="H206" i="1"/>
  <c r="I206" i="1"/>
  <c r="D225" i="1"/>
  <c r="E225" i="1"/>
  <c r="F225" i="1"/>
  <c r="G225" i="1"/>
  <c r="H225" i="1"/>
  <c r="I225" i="1"/>
  <c r="D118" i="1"/>
  <c r="E118" i="1"/>
  <c r="F118" i="1"/>
  <c r="G118" i="1"/>
  <c r="H118" i="1"/>
  <c r="I118" i="1"/>
  <c r="D178" i="1"/>
  <c r="E178" i="1"/>
  <c r="F178" i="1"/>
  <c r="G178" i="1"/>
  <c r="H178" i="1"/>
  <c r="I178" i="1"/>
  <c r="D176" i="1"/>
  <c r="E176" i="1"/>
  <c r="F176" i="1"/>
  <c r="G176" i="1"/>
  <c r="H176" i="1"/>
  <c r="I176" i="1"/>
  <c r="D209" i="1"/>
  <c r="E209" i="1"/>
  <c r="F209" i="1"/>
  <c r="G209" i="1"/>
  <c r="H209" i="1"/>
  <c r="I209" i="1"/>
  <c r="D208" i="1"/>
  <c r="E208" i="1"/>
  <c r="F208" i="1"/>
  <c r="G208" i="1"/>
  <c r="H208" i="1"/>
  <c r="I208" i="1"/>
  <c r="D173" i="1"/>
  <c r="E173" i="1"/>
  <c r="F173" i="1"/>
  <c r="G173" i="1"/>
  <c r="H173" i="1"/>
  <c r="I173" i="1"/>
  <c r="D200" i="1"/>
  <c r="E200" i="1"/>
  <c r="F200" i="1"/>
  <c r="G200" i="1"/>
  <c r="H200" i="1"/>
  <c r="I200" i="1"/>
  <c r="D161" i="1"/>
  <c r="E161" i="1"/>
  <c r="F161" i="1"/>
  <c r="G161" i="1"/>
  <c r="H161" i="1"/>
  <c r="I161" i="1"/>
  <c r="D126" i="1"/>
  <c r="E126" i="1"/>
  <c r="F126" i="1"/>
  <c r="G126" i="1"/>
  <c r="H126" i="1"/>
  <c r="I126" i="1"/>
  <c r="D171" i="1"/>
  <c r="E171" i="1"/>
  <c r="F171" i="1"/>
  <c r="G171" i="1"/>
  <c r="H171" i="1"/>
  <c r="I171" i="1"/>
  <c r="D172" i="1"/>
  <c r="E172" i="1"/>
  <c r="F172" i="1"/>
  <c r="G172" i="1"/>
  <c r="H172" i="1"/>
  <c r="I172" i="1"/>
  <c r="D191" i="1"/>
  <c r="E191" i="1"/>
  <c r="F191" i="1"/>
  <c r="G191" i="1"/>
  <c r="H191" i="1"/>
  <c r="I191" i="1"/>
  <c r="D192" i="1"/>
  <c r="E192" i="1"/>
  <c r="F192" i="1"/>
  <c r="G192" i="1"/>
  <c r="H192" i="1"/>
  <c r="I192" i="1"/>
  <c r="D193" i="1"/>
  <c r="E193" i="1"/>
  <c r="F193" i="1"/>
  <c r="G193" i="1"/>
  <c r="H193" i="1"/>
  <c r="I193" i="1"/>
  <c r="D250" i="1"/>
  <c r="E250" i="1"/>
  <c r="F250" i="1"/>
  <c r="G250" i="1"/>
  <c r="H250" i="1"/>
  <c r="I250" i="1"/>
  <c r="D243" i="1"/>
  <c r="E243" i="1"/>
  <c r="F243" i="1"/>
  <c r="G243" i="1"/>
  <c r="H243" i="1"/>
  <c r="I243" i="1"/>
  <c r="D212" i="1"/>
  <c r="E212" i="1"/>
  <c r="F212" i="1"/>
  <c r="G212" i="1"/>
  <c r="H212" i="1"/>
  <c r="I212" i="1"/>
  <c r="D197" i="1"/>
  <c r="E197" i="1"/>
  <c r="F197" i="1"/>
  <c r="G197" i="1"/>
  <c r="H197" i="1"/>
  <c r="I197" i="1"/>
  <c r="D235" i="1"/>
  <c r="E235" i="1"/>
  <c r="F235" i="1"/>
  <c r="G235" i="1"/>
  <c r="H235" i="1"/>
  <c r="I235" i="1"/>
  <c r="D184" i="1"/>
  <c r="E184" i="1"/>
  <c r="F184" i="1"/>
  <c r="G184" i="1"/>
  <c r="H184" i="1"/>
  <c r="I184" i="1"/>
  <c r="D204" i="1"/>
  <c r="E204" i="1"/>
  <c r="F204" i="1"/>
  <c r="G204" i="1"/>
  <c r="H204" i="1"/>
  <c r="I204" i="1"/>
  <c r="D137" i="1"/>
  <c r="E137" i="1"/>
  <c r="F137" i="1"/>
  <c r="G137" i="1"/>
  <c r="H137" i="1"/>
  <c r="I137" i="1"/>
  <c r="D186" i="1"/>
  <c r="E186" i="1"/>
  <c r="F186" i="1"/>
  <c r="G186" i="1"/>
  <c r="H186" i="1"/>
  <c r="I186" i="1"/>
  <c r="D194" i="1"/>
  <c r="E194" i="1"/>
  <c r="F194" i="1"/>
  <c r="G194" i="1"/>
  <c r="H194" i="1"/>
  <c r="I194" i="1"/>
  <c r="D122" i="1"/>
  <c r="E122" i="1"/>
  <c r="F122" i="1"/>
  <c r="G122" i="1"/>
  <c r="H122" i="1"/>
  <c r="I122" i="1"/>
  <c r="D143" i="1"/>
  <c r="E143" i="1"/>
  <c r="F143" i="1"/>
  <c r="G143" i="1"/>
  <c r="H143" i="1"/>
  <c r="I143" i="1"/>
  <c r="D168" i="1"/>
  <c r="E168" i="1"/>
  <c r="F168" i="1"/>
  <c r="G168" i="1"/>
  <c r="H168" i="1"/>
  <c r="I168" i="1"/>
  <c r="D181" i="1"/>
  <c r="E181" i="1"/>
  <c r="F181" i="1"/>
  <c r="G181" i="1"/>
  <c r="H181" i="1"/>
  <c r="I181" i="1"/>
  <c r="D107" i="1"/>
  <c r="E107" i="1"/>
  <c r="F107" i="1"/>
  <c r="G107" i="1"/>
  <c r="H107" i="1"/>
  <c r="I107" i="1"/>
  <c r="D195" i="1"/>
  <c r="E195" i="1"/>
  <c r="F195" i="1"/>
  <c r="G195" i="1"/>
  <c r="H195" i="1"/>
  <c r="I195" i="1"/>
  <c r="D155" i="1"/>
  <c r="E155" i="1"/>
  <c r="F155" i="1"/>
  <c r="G155" i="1"/>
  <c r="H155" i="1"/>
  <c r="I155" i="1"/>
  <c r="D112" i="1"/>
  <c r="E112" i="1"/>
  <c r="F112" i="1"/>
  <c r="G112" i="1"/>
  <c r="H112" i="1"/>
  <c r="I112" i="1"/>
  <c r="D182" i="1"/>
  <c r="E182" i="1"/>
  <c r="F182" i="1"/>
  <c r="G182" i="1"/>
  <c r="H182" i="1"/>
  <c r="I182" i="1"/>
  <c r="D130" i="1"/>
  <c r="E130" i="1"/>
  <c r="F130" i="1"/>
  <c r="G130" i="1"/>
  <c r="H130" i="1"/>
  <c r="I130" i="1"/>
  <c r="D213" i="1"/>
  <c r="E213" i="1"/>
  <c r="F213" i="1"/>
  <c r="G213" i="1"/>
  <c r="H213" i="1"/>
  <c r="I213" i="1"/>
  <c r="D189" i="1"/>
  <c r="E189" i="1"/>
  <c r="F189" i="1"/>
  <c r="G189" i="1"/>
  <c r="H189" i="1"/>
  <c r="I189" i="1"/>
  <c r="D163" i="1"/>
  <c r="E163" i="1"/>
  <c r="F163" i="1"/>
  <c r="G163" i="1"/>
  <c r="H163" i="1"/>
  <c r="I163" i="1"/>
  <c r="D187" i="1"/>
  <c r="E187" i="1"/>
  <c r="F187" i="1"/>
  <c r="G187" i="1"/>
  <c r="H187" i="1"/>
  <c r="I187" i="1"/>
  <c r="D109" i="1"/>
  <c r="E109" i="1"/>
  <c r="F109" i="1"/>
  <c r="G109" i="1"/>
  <c r="H109" i="1"/>
  <c r="I109" i="1"/>
  <c r="D132" i="1"/>
  <c r="E132" i="1"/>
  <c r="F132" i="1"/>
  <c r="G132" i="1"/>
  <c r="H132" i="1"/>
  <c r="I132" i="1"/>
  <c r="D177" i="1"/>
  <c r="E177" i="1"/>
  <c r="F177" i="1"/>
  <c r="G177" i="1"/>
  <c r="H177" i="1"/>
  <c r="I177" i="1"/>
  <c r="D145" i="1"/>
  <c r="E145" i="1"/>
  <c r="F145" i="1"/>
  <c r="G145" i="1"/>
  <c r="H145" i="1"/>
  <c r="I145" i="1"/>
  <c r="D210" i="1"/>
  <c r="E210" i="1"/>
  <c r="F210" i="1"/>
  <c r="G210" i="1"/>
  <c r="H210" i="1"/>
  <c r="I210" i="1"/>
  <c r="D227" i="1"/>
  <c r="E227" i="1"/>
  <c r="F227" i="1"/>
  <c r="G227" i="1"/>
  <c r="H227" i="1"/>
  <c r="I227" i="1"/>
  <c r="D226" i="1"/>
  <c r="E226" i="1"/>
  <c r="F226" i="1"/>
  <c r="G226" i="1"/>
  <c r="H226" i="1"/>
  <c r="I226" i="1"/>
  <c r="D159" i="1"/>
  <c r="E159" i="1"/>
  <c r="F159" i="1"/>
  <c r="G159" i="1"/>
  <c r="H159" i="1"/>
  <c r="I159" i="1"/>
  <c r="D237" i="1"/>
  <c r="E237" i="1"/>
  <c r="F237" i="1"/>
  <c r="G237" i="1"/>
  <c r="H237" i="1"/>
  <c r="I237" i="1"/>
  <c r="D188" i="1"/>
  <c r="E188" i="1"/>
  <c r="F188" i="1"/>
  <c r="G188" i="1"/>
  <c r="H188" i="1"/>
  <c r="I188" i="1"/>
  <c r="D150" i="1"/>
  <c r="E150" i="1"/>
  <c r="F150" i="1"/>
  <c r="G150" i="1"/>
  <c r="H150" i="1"/>
  <c r="I150" i="1"/>
  <c r="D129" i="1"/>
  <c r="E129" i="1"/>
  <c r="F129" i="1"/>
  <c r="G129" i="1"/>
  <c r="H129" i="1"/>
  <c r="I129" i="1"/>
  <c r="D127" i="1"/>
  <c r="E127" i="1"/>
  <c r="F127" i="1"/>
  <c r="G127" i="1"/>
  <c r="H127" i="1"/>
  <c r="I127" i="1"/>
  <c r="D121" i="1"/>
  <c r="E121" i="1"/>
  <c r="F121" i="1"/>
  <c r="G121" i="1"/>
  <c r="H121" i="1"/>
  <c r="I121" i="1"/>
  <c r="D124" i="1"/>
  <c r="E124" i="1"/>
  <c r="F124" i="1"/>
  <c r="G124" i="1"/>
  <c r="H124" i="1"/>
  <c r="I124" i="1"/>
  <c r="D115" i="1"/>
  <c r="E115" i="1"/>
  <c r="F115" i="1"/>
  <c r="G115" i="1"/>
  <c r="H115" i="1"/>
  <c r="I115" i="1"/>
  <c r="D244" i="1"/>
  <c r="E244" i="1"/>
  <c r="F244" i="1"/>
  <c r="G244" i="1"/>
  <c r="H244" i="1"/>
  <c r="I244" i="1"/>
  <c r="D203" i="1"/>
  <c r="E203" i="1"/>
  <c r="F203" i="1"/>
  <c r="G203" i="1"/>
  <c r="H203" i="1"/>
  <c r="I203" i="1"/>
  <c r="D113" i="1"/>
  <c r="E113" i="1"/>
  <c r="F113" i="1"/>
  <c r="G113" i="1"/>
  <c r="H113" i="1"/>
  <c r="I113" i="1"/>
  <c r="D110" i="1"/>
  <c r="E110" i="1"/>
  <c r="F110" i="1"/>
  <c r="G110" i="1"/>
  <c r="H110" i="1"/>
  <c r="I110" i="1"/>
  <c r="D116" i="1"/>
  <c r="E116" i="1"/>
  <c r="F116" i="1"/>
  <c r="G116" i="1"/>
  <c r="H116" i="1"/>
  <c r="I116" i="1"/>
  <c r="D111" i="1"/>
  <c r="E111" i="1"/>
  <c r="F111" i="1"/>
  <c r="G111" i="1"/>
  <c r="H111" i="1"/>
  <c r="I111" i="1"/>
  <c r="D120" i="1"/>
  <c r="E120" i="1"/>
  <c r="F120" i="1"/>
  <c r="G120" i="1"/>
  <c r="H120" i="1"/>
  <c r="I120" i="1"/>
  <c r="D148" i="1"/>
  <c r="E148" i="1"/>
  <c r="F148" i="1"/>
  <c r="G148" i="1"/>
  <c r="H148" i="1"/>
  <c r="I148" i="1"/>
  <c r="D157" i="1"/>
  <c r="E157" i="1"/>
  <c r="F157" i="1"/>
  <c r="G157" i="1"/>
  <c r="H157" i="1"/>
  <c r="I157" i="1"/>
  <c r="D106" i="1"/>
  <c r="E106" i="1"/>
  <c r="F106" i="1"/>
  <c r="G106" i="1"/>
  <c r="H106" i="1"/>
  <c r="I106" i="1"/>
  <c r="D114" i="1"/>
  <c r="E114" i="1"/>
  <c r="F114" i="1"/>
  <c r="G114" i="1"/>
  <c r="H114" i="1"/>
  <c r="I114" i="1"/>
  <c r="D153" i="1"/>
  <c r="E153" i="1"/>
  <c r="F153" i="1"/>
  <c r="G153" i="1"/>
  <c r="H153" i="1"/>
  <c r="I153" i="1"/>
  <c r="D108" i="1"/>
  <c r="E108" i="1"/>
  <c r="F108" i="1"/>
  <c r="G108" i="1"/>
  <c r="H108" i="1"/>
  <c r="I108" i="1"/>
  <c r="D135" i="1"/>
  <c r="E135" i="1"/>
  <c r="F135" i="1"/>
  <c r="G135" i="1"/>
  <c r="H135" i="1"/>
  <c r="I135" i="1"/>
  <c r="D249" i="1"/>
  <c r="E249" i="1"/>
  <c r="F249" i="1"/>
  <c r="G249" i="1"/>
  <c r="H249" i="1"/>
  <c r="I249" i="1"/>
  <c r="D240" i="1"/>
  <c r="E240" i="1"/>
  <c r="F240" i="1"/>
  <c r="G240" i="1"/>
  <c r="H240" i="1"/>
  <c r="I240" i="1"/>
  <c r="D158" i="1"/>
  <c r="E158" i="1"/>
  <c r="F158" i="1"/>
  <c r="G158" i="1"/>
  <c r="H158" i="1"/>
  <c r="I158" i="1"/>
  <c r="D164" i="1"/>
  <c r="E164" i="1"/>
  <c r="F164" i="1"/>
  <c r="G164" i="1"/>
  <c r="H164" i="1"/>
  <c r="I164" i="1"/>
  <c r="D221" i="1"/>
  <c r="E221" i="1"/>
  <c r="F221" i="1"/>
  <c r="G221" i="1"/>
  <c r="H221" i="1"/>
  <c r="I221" i="1"/>
  <c r="D205" i="1"/>
  <c r="E205" i="1"/>
  <c r="F205" i="1"/>
  <c r="G205" i="1"/>
  <c r="H205" i="1"/>
  <c r="I205" i="1"/>
  <c r="D228" i="1"/>
  <c r="E228" i="1"/>
  <c r="F228" i="1"/>
  <c r="G228" i="1"/>
  <c r="H228" i="1"/>
  <c r="I228" i="1"/>
  <c r="D169" i="1"/>
  <c r="E169" i="1"/>
  <c r="F169" i="1"/>
  <c r="G169" i="1"/>
  <c r="H169" i="1"/>
  <c r="I169" i="1"/>
  <c r="D152" i="1"/>
  <c r="E152" i="1"/>
  <c r="F152" i="1"/>
  <c r="G152" i="1"/>
  <c r="H152" i="1"/>
  <c r="I152" i="1"/>
  <c r="D146" i="1"/>
  <c r="E146" i="1"/>
  <c r="F146" i="1"/>
  <c r="G146" i="1"/>
  <c r="H146" i="1"/>
  <c r="I146" i="1"/>
  <c r="D220" i="1"/>
  <c r="E220" i="1"/>
  <c r="F220" i="1"/>
  <c r="G220" i="1"/>
  <c r="H220" i="1"/>
  <c r="I220" i="1"/>
  <c r="D175" i="1"/>
  <c r="E175" i="1"/>
  <c r="F175" i="1"/>
  <c r="G175" i="1"/>
  <c r="H175" i="1"/>
  <c r="I175" i="1"/>
  <c r="D231" i="1"/>
  <c r="E231" i="1"/>
  <c r="F231" i="1"/>
  <c r="G231" i="1"/>
  <c r="H231" i="1"/>
  <c r="I231" i="1"/>
  <c r="D196" i="1"/>
  <c r="E196" i="1"/>
  <c r="F196" i="1"/>
  <c r="G196" i="1"/>
  <c r="H196" i="1"/>
  <c r="I196" i="1"/>
  <c r="D174" i="1"/>
  <c r="E174" i="1"/>
  <c r="F174" i="1"/>
  <c r="G174" i="1"/>
  <c r="H174" i="1"/>
  <c r="I174" i="1"/>
  <c r="D166" i="1"/>
  <c r="E166" i="1"/>
  <c r="F166" i="1"/>
  <c r="G166" i="1"/>
  <c r="H166" i="1"/>
  <c r="I166" i="1"/>
  <c r="D142" i="1"/>
  <c r="E142" i="1"/>
  <c r="F142" i="1"/>
  <c r="G142" i="1"/>
  <c r="H142" i="1"/>
  <c r="I142" i="1"/>
  <c r="D232" i="1"/>
  <c r="E232" i="1"/>
  <c r="F232" i="1"/>
  <c r="G232" i="1"/>
  <c r="H232" i="1"/>
  <c r="I232" i="1"/>
  <c r="D128" i="1"/>
  <c r="E128" i="1"/>
  <c r="F128" i="1"/>
  <c r="G128" i="1"/>
  <c r="H128" i="1"/>
  <c r="I128" i="1"/>
  <c r="D239" i="1"/>
  <c r="E239" i="1"/>
  <c r="F239" i="1"/>
  <c r="G239" i="1"/>
  <c r="H239" i="1"/>
  <c r="I239" i="1"/>
  <c r="D138" i="1"/>
  <c r="E138" i="1"/>
  <c r="F138" i="1"/>
  <c r="G138" i="1"/>
  <c r="H138" i="1"/>
  <c r="I138" i="1"/>
  <c r="D223" i="1"/>
  <c r="E223" i="1"/>
  <c r="F223" i="1"/>
  <c r="G223" i="1"/>
  <c r="H223" i="1"/>
  <c r="I223" i="1"/>
  <c r="D218" i="1"/>
  <c r="E218" i="1"/>
  <c r="F218" i="1"/>
  <c r="G218" i="1"/>
  <c r="H218" i="1"/>
  <c r="I218" i="1"/>
  <c r="D246" i="1"/>
  <c r="E246" i="1"/>
  <c r="F246" i="1"/>
  <c r="G246" i="1"/>
  <c r="H246" i="1"/>
  <c r="I246" i="1"/>
  <c r="D247" i="1"/>
  <c r="E247" i="1"/>
  <c r="F247" i="1"/>
  <c r="G247" i="1"/>
  <c r="H247" i="1"/>
  <c r="I247" i="1"/>
  <c r="D154" i="1"/>
  <c r="E154" i="1"/>
  <c r="F154" i="1"/>
  <c r="G154" i="1"/>
  <c r="H154" i="1"/>
  <c r="I154" i="1"/>
  <c r="D105" i="1"/>
  <c r="E105" i="1"/>
  <c r="F105" i="1"/>
  <c r="G105" i="1"/>
  <c r="H105" i="1"/>
  <c r="I105" i="1"/>
  <c r="D233" i="1"/>
  <c r="E233" i="1"/>
  <c r="F233" i="1"/>
  <c r="G233" i="1"/>
  <c r="H233" i="1"/>
  <c r="I233" i="1"/>
  <c r="D214" i="1"/>
  <c r="E214" i="1"/>
  <c r="F214" i="1"/>
  <c r="G214" i="1"/>
  <c r="H214" i="1"/>
  <c r="I214" i="1"/>
  <c r="D217" i="1"/>
  <c r="E217" i="1"/>
  <c r="F217" i="1"/>
  <c r="G217" i="1"/>
  <c r="H217" i="1"/>
  <c r="I217" i="1"/>
  <c r="D183" i="1"/>
  <c r="E183" i="1"/>
  <c r="F183" i="1"/>
  <c r="G183" i="1"/>
  <c r="H183" i="1"/>
  <c r="I183" i="1"/>
  <c r="D185" i="1"/>
  <c r="E185" i="1"/>
  <c r="F185" i="1"/>
  <c r="G185" i="1"/>
  <c r="H185" i="1"/>
  <c r="I185" i="1"/>
  <c r="D236" i="1"/>
  <c r="E236" i="1"/>
  <c r="F236" i="1"/>
  <c r="G236" i="1"/>
  <c r="H236" i="1"/>
  <c r="I236" i="1"/>
  <c r="D149" i="1"/>
  <c r="E149" i="1"/>
  <c r="F149" i="1"/>
  <c r="G149" i="1"/>
  <c r="H149" i="1"/>
  <c r="I149" i="1"/>
  <c r="D180" i="1"/>
  <c r="E180" i="1"/>
  <c r="F180" i="1"/>
  <c r="G180" i="1"/>
  <c r="H180" i="1"/>
  <c r="I180" i="1"/>
  <c r="D198" i="1"/>
  <c r="E198" i="1"/>
  <c r="F198" i="1"/>
  <c r="G198" i="1"/>
  <c r="H198" i="1"/>
  <c r="I198" i="1"/>
  <c r="D162" i="1"/>
  <c r="E162" i="1"/>
  <c r="F162" i="1"/>
  <c r="G162" i="1"/>
  <c r="H162" i="1"/>
  <c r="I162" i="1"/>
  <c r="D234" i="1"/>
  <c r="E234" i="1"/>
  <c r="F234" i="1"/>
  <c r="G234" i="1"/>
  <c r="H234" i="1"/>
  <c r="I234" i="1"/>
  <c r="D134" i="1"/>
  <c r="E134" i="1"/>
  <c r="F134" i="1"/>
  <c r="G134" i="1"/>
  <c r="H134" i="1"/>
  <c r="I134" i="1"/>
  <c r="D140" i="1"/>
  <c r="E140" i="1"/>
  <c r="F140" i="1"/>
  <c r="G140" i="1"/>
  <c r="H140" i="1"/>
  <c r="I140" i="1"/>
  <c r="D190" i="1"/>
  <c r="E190" i="1"/>
  <c r="F190" i="1"/>
  <c r="G190" i="1"/>
  <c r="H190" i="1"/>
  <c r="I190" i="1"/>
  <c r="D245" i="1"/>
  <c r="E245" i="1"/>
  <c r="F245" i="1"/>
  <c r="G245" i="1"/>
  <c r="H245" i="1"/>
  <c r="I245" i="1"/>
  <c r="D248" i="1"/>
  <c r="E248" i="1"/>
  <c r="F248" i="1"/>
  <c r="G248" i="1"/>
  <c r="H248" i="1"/>
  <c r="I248" i="1"/>
  <c r="D125" i="1"/>
  <c r="E125" i="1"/>
  <c r="F125" i="1"/>
  <c r="G125" i="1"/>
  <c r="H125" i="1"/>
  <c r="I125" i="1"/>
  <c r="D151" i="1"/>
  <c r="E151" i="1"/>
  <c r="F151" i="1"/>
  <c r="G151" i="1"/>
  <c r="H151" i="1"/>
  <c r="I151" i="1"/>
  <c r="D207" i="1"/>
  <c r="E207" i="1"/>
  <c r="F207" i="1"/>
  <c r="G207" i="1"/>
  <c r="H207" i="1"/>
  <c r="I207" i="1"/>
  <c r="D117" i="1"/>
  <c r="E117" i="1"/>
  <c r="F117" i="1"/>
  <c r="G117" i="1"/>
  <c r="H117" i="1"/>
  <c r="I117" i="1"/>
  <c r="D144" i="1"/>
  <c r="E144" i="1"/>
  <c r="F144" i="1"/>
  <c r="G144" i="1"/>
  <c r="H144" i="1"/>
  <c r="I144" i="1"/>
  <c r="D156" i="1"/>
  <c r="E156" i="1"/>
  <c r="F156" i="1"/>
  <c r="G156" i="1"/>
  <c r="H156" i="1"/>
  <c r="I156" i="1"/>
  <c r="D211" i="1"/>
  <c r="E211" i="1"/>
  <c r="F211" i="1"/>
  <c r="G211" i="1"/>
  <c r="H211" i="1"/>
  <c r="I211" i="1"/>
  <c r="D119" i="1"/>
  <c r="E119" i="1"/>
  <c r="F119" i="1"/>
  <c r="G119" i="1"/>
  <c r="H119" i="1"/>
  <c r="I119" i="1"/>
  <c r="I230" i="1"/>
  <c r="E230" i="1"/>
  <c r="F230" i="1"/>
  <c r="G230" i="1"/>
  <c r="H230" i="1"/>
  <c r="D230" i="1"/>
  <c r="C134" i="1"/>
  <c r="C140" i="1"/>
  <c r="C190" i="1"/>
  <c r="C245" i="1"/>
  <c r="C248" i="1"/>
  <c r="C125" i="1"/>
  <c r="C151" i="1"/>
  <c r="C207" i="1"/>
  <c r="C117" i="1"/>
  <c r="C144" i="1"/>
  <c r="C156" i="1"/>
  <c r="C211" i="1"/>
  <c r="C119" i="1"/>
  <c r="C141" i="1"/>
  <c r="C136" i="1"/>
  <c r="C242" i="1"/>
  <c r="C199" i="1"/>
  <c r="C215" i="1"/>
  <c r="C165" i="1"/>
  <c r="C167" i="1"/>
  <c r="C201" i="1"/>
  <c r="C219" i="1"/>
  <c r="C241" i="1"/>
  <c r="C238" i="1"/>
  <c r="C160" i="1"/>
  <c r="C216" i="1"/>
  <c r="C147" i="1"/>
  <c r="C131" i="1"/>
  <c r="C139" i="1"/>
  <c r="C123" i="1"/>
  <c r="C133" i="1"/>
  <c r="C202" i="1"/>
  <c r="C229" i="1"/>
  <c r="C224" i="1"/>
  <c r="C170" i="1"/>
  <c r="C222" i="1"/>
  <c r="C179" i="1"/>
  <c r="C206" i="1"/>
  <c r="C225" i="1"/>
  <c r="C118" i="1"/>
  <c r="C178" i="1"/>
  <c r="C176" i="1"/>
  <c r="C209" i="1"/>
  <c r="C208" i="1"/>
  <c r="C173" i="1"/>
  <c r="C200" i="1"/>
  <c r="C161" i="1"/>
  <c r="C126" i="1"/>
  <c r="C171" i="1"/>
  <c r="C172" i="1"/>
  <c r="C191" i="1"/>
  <c r="C192" i="1"/>
  <c r="C193" i="1"/>
  <c r="C250" i="1"/>
  <c r="C243" i="1"/>
  <c r="C212" i="1"/>
  <c r="C197" i="1"/>
  <c r="C235" i="1"/>
  <c r="C184" i="1"/>
  <c r="C204" i="1"/>
  <c r="C137" i="1"/>
  <c r="C186" i="1"/>
  <c r="C194" i="1"/>
  <c r="C122" i="1"/>
  <c r="C143" i="1"/>
  <c r="C168" i="1"/>
  <c r="C181" i="1"/>
  <c r="C107" i="1"/>
  <c r="C195" i="1"/>
  <c r="C155" i="1"/>
  <c r="C112" i="1"/>
  <c r="C182" i="1"/>
  <c r="C130" i="1"/>
  <c r="C213" i="1"/>
  <c r="C189" i="1"/>
  <c r="C163" i="1"/>
  <c r="C187" i="1"/>
  <c r="C109" i="1"/>
  <c r="C132" i="1"/>
  <c r="C177" i="1"/>
  <c r="C145" i="1"/>
  <c r="C210" i="1"/>
  <c r="C227" i="1"/>
  <c r="C226" i="1"/>
  <c r="C159" i="1"/>
  <c r="C237" i="1"/>
  <c r="C188" i="1"/>
  <c r="C150" i="1"/>
  <c r="C129" i="1"/>
  <c r="C127" i="1"/>
  <c r="C121" i="1"/>
  <c r="C124" i="1"/>
  <c r="C115" i="1"/>
  <c r="C244" i="1"/>
  <c r="C203" i="1"/>
  <c r="C113" i="1"/>
  <c r="C110" i="1"/>
  <c r="C116" i="1"/>
  <c r="C111" i="1"/>
  <c r="C120" i="1"/>
  <c r="C148" i="1"/>
  <c r="C157" i="1"/>
  <c r="C106" i="1"/>
  <c r="C114" i="1"/>
  <c r="C153" i="1"/>
  <c r="C108" i="1"/>
  <c r="C135" i="1"/>
  <c r="C249" i="1"/>
  <c r="C240" i="1"/>
  <c r="C158" i="1"/>
  <c r="C164" i="1"/>
  <c r="C221" i="1"/>
  <c r="C205" i="1"/>
  <c r="C228" i="1"/>
  <c r="C169" i="1"/>
  <c r="C152" i="1"/>
  <c r="C146" i="1"/>
  <c r="C220" i="1"/>
  <c r="C175" i="1"/>
  <c r="C231" i="1"/>
  <c r="C196" i="1"/>
  <c r="C174" i="1"/>
  <c r="C166" i="1"/>
  <c r="C142" i="1"/>
  <c r="C232" i="1"/>
  <c r="C128" i="1"/>
  <c r="C239" i="1"/>
  <c r="C138" i="1"/>
  <c r="C223" i="1"/>
  <c r="C218" i="1"/>
  <c r="C246" i="1"/>
  <c r="C247" i="1"/>
  <c r="C154" i="1"/>
  <c r="C105" i="1"/>
  <c r="C233" i="1"/>
  <c r="C214" i="1"/>
  <c r="C217" i="1"/>
  <c r="C183" i="1"/>
  <c r="C185" i="1"/>
  <c r="C236" i="1"/>
  <c r="C149" i="1"/>
  <c r="C180" i="1"/>
  <c r="C198" i="1"/>
  <c r="C162" i="1"/>
  <c r="C234" i="1"/>
  <c r="C230" i="1"/>
  <c r="I64" i="7"/>
  <c r="K64" i="7"/>
  <c r="J64" i="7"/>
  <c r="H64" i="7"/>
  <c r="G64" i="7"/>
  <c r="K63" i="7"/>
  <c r="J63" i="7"/>
  <c r="I63" i="7"/>
  <c r="H63" i="7"/>
  <c r="G63" i="7"/>
  <c r="K62" i="7"/>
  <c r="J62" i="7"/>
  <c r="I62" i="7"/>
  <c r="H62" i="7"/>
  <c r="G62" i="7"/>
  <c r="K61" i="7"/>
  <c r="J61" i="7"/>
  <c r="I61" i="7"/>
  <c r="H61" i="7"/>
  <c r="G61" i="7"/>
  <c r="K60" i="7"/>
  <c r="J60" i="7"/>
  <c r="I60" i="7"/>
  <c r="H60" i="7"/>
  <c r="G60" i="7"/>
  <c r="G59" i="7"/>
  <c r="K59" i="7"/>
  <c r="H59" i="7"/>
  <c r="I59" i="7"/>
  <c r="J59" i="7"/>
  <c r="K58" i="7"/>
  <c r="J58" i="7"/>
  <c r="I58" i="7"/>
  <c r="H58" i="7"/>
  <c r="G58" i="7"/>
  <c r="V2" i="7"/>
  <c r="W2" i="7"/>
  <c r="X2" i="7"/>
  <c r="V4" i="7"/>
  <c r="W4" i="7"/>
  <c r="AQ3" i="7" s="1"/>
  <c r="X4" i="7"/>
  <c r="AO8" i="7"/>
  <c r="U4" i="7"/>
  <c r="AO3" i="7" s="1"/>
  <c r="V14" i="7"/>
  <c r="W14" i="7"/>
  <c r="X14" i="7"/>
  <c r="V20" i="7"/>
  <c r="W20" i="7"/>
  <c r="X20" i="7"/>
  <c r="V13" i="7"/>
  <c r="W13" i="7"/>
  <c r="X13" i="7"/>
  <c r="V17" i="7"/>
  <c r="W17" i="7"/>
  <c r="X17" i="7"/>
  <c r="V11" i="7"/>
  <c r="W11" i="7"/>
  <c r="X11" i="7"/>
  <c r="V19" i="7"/>
  <c r="W19" i="7"/>
  <c r="X19" i="7"/>
  <c r="V18" i="7"/>
  <c r="W18" i="7"/>
  <c r="X18" i="7"/>
  <c r="V21" i="7"/>
  <c r="W21" i="7"/>
  <c r="X21" i="7"/>
  <c r="V15" i="7"/>
  <c r="W15" i="7"/>
  <c r="X15" i="7"/>
  <c r="V16" i="7"/>
  <c r="W16" i="7"/>
  <c r="X16" i="7"/>
  <c r="V12" i="7"/>
  <c r="W12" i="7"/>
  <c r="X12" i="7"/>
  <c r="U12" i="7"/>
  <c r="U16" i="7"/>
  <c r="U15" i="7"/>
  <c r="U21" i="7"/>
  <c r="U18" i="7"/>
  <c r="U19" i="7"/>
  <c r="U17" i="7"/>
  <c r="U11" i="7"/>
  <c r="U20" i="7"/>
  <c r="U14" i="7"/>
  <c r="AF479" i="6"/>
  <c r="AF404" i="6"/>
  <c r="AF410" i="6"/>
  <c r="AF221" i="6"/>
  <c r="AF141" i="6"/>
  <c r="D28" i="7"/>
  <c r="E28" i="7"/>
  <c r="P94" i="1"/>
  <c r="Q28" i="7" s="1"/>
  <c r="P66" i="1"/>
  <c r="Q42" i="7"/>
  <c r="D31" i="7"/>
  <c r="D32" i="7"/>
  <c r="D33" i="7"/>
  <c r="D27" i="7"/>
  <c r="D25" i="7"/>
  <c r="D26" i="7"/>
  <c r="D24" i="7"/>
  <c r="D30" i="7"/>
  <c r="D29" i="7"/>
  <c r="E31" i="7"/>
  <c r="E32" i="7"/>
  <c r="E33" i="7"/>
  <c r="E27" i="7"/>
  <c r="E25" i="7"/>
  <c r="E26" i="7"/>
  <c r="E24" i="7"/>
  <c r="E30" i="7"/>
  <c r="E29" i="7"/>
  <c r="P93" i="1"/>
  <c r="Q29" i="7" s="1"/>
  <c r="P95" i="1"/>
  <c r="Q31" i="7" s="1"/>
  <c r="P96" i="1"/>
  <c r="Q32" i="7" s="1"/>
  <c r="P97" i="1"/>
  <c r="Q33" i="7" s="1"/>
  <c r="P98" i="1"/>
  <c r="Q27" i="7" s="1"/>
  <c r="P99" i="1"/>
  <c r="Q25" i="7" s="1"/>
  <c r="P100" i="1"/>
  <c r="Q26" i="7" s="1"/>
  <c r="P101" i="1"/>
  <c r="Q24" i="7" s="1"/>
  <c r="P102" i="1"/>
  <c r="Q30" i="7" s="1"/>
  <c r="P73" i="1"/>
  <c r="Q12" i="7"/>
  <c r="Q16" i="7"/>
  <c r="Q15" i="7"/>
  <c r="Q21" i="7"/>
  <c r="Q18" i="7"/>
  <c r="Q19" i="7"/>
  <c r="Q11" i="7"/>
  <c r="Q17" i="7"/>
  <c r="Q13" i="7"/>
  <c r="Q20" i="7"/>
  <c r="Q14" i="7"/>
  <c r="Q7" i="7"/>
  <c r="Q3" i="7"/>
  <c r="Q8" i="7"/>
  <c r="Q4" i="7"/>
  <c r="Q2" i="7"/>
  <c r="X2" i="1"/>
  <c r="E53" i="7" l="1"/>
  <c r="F13" i="7"/>
  <c r="M13" i="7" s="1"/>
  <c r="F44" i="7"/>
  <c r="F6" i="7"/>
  <c r="E2" i="1"/>
  <c r="H53" i="7"/>
  <c r="G53" i="7"/>
  <c r="F53" i="7"/>
  <c r="AP18" i="7"/>
  <c r="I53" i="7"/>
  <c r="AN16" i="7"/>
  <c r="AN14" i="7"/>
  <c r="AQ15" i="7"/>
  <c r="AP14" i="7"/>
  <c r="K53" i="7"/>
  <c r="J53" i="7"/>
  <c r="AP19" i="7"/>
  <c r="AQ16" i="7"/>
  <c r="AS21" i="7"/>
  <c r="F34" i="7"/>
  <c r="S34" i="7" s="1"/>
  <c r="F35" i="7"/>
  <c r="N35" i="7" s="1"/>
  <c r="AP11" i="7"/>
  <c r="AQ13" i="7"/>
  <c r="AO19" i="7"/>
  <c r="AP16" i="7"/>
  <c r="AO11" i="7"/>
  <c r="AO16" i="7"/>
  <c r="AN17" i="7"/>
  <c r="AP17" i="7"/>
  <c r="AO12" i="7"/>
  <c r="AO13" i="7"/>
  <c r="AN12" i="7"/>
  <c r="AN20" i="7"/>
  <c r="AQ19" i="7"/>
  <c r="AO17" i="7"/>
  <c r="AQ11" i="7"/>
  <c r="AP13" i="7"/>
  <c r="AQ17" i="7"/>
  <c r="AP12" i="7"/>
  <c r="AT4" i="7"/>
  <c r="AU5" i="7"/>
  <c r="AT3" i="7"/>
  <c r="AS8" i="7"/>
  <c r="AQ8" i="7"/>
  <c r="AU3" i="7"/>
  <c r="AP8" i="7"/>
  <c r="AU8" i="7"/>
  <c r="AT8" i="7"/>
  <c r="AP4" i="7"/>
  <c r="AR8" i="7"/>
  <c r="AO21" i="7"/>
  <c r="AT11" i="7"/>
  <c r="AT19" i="7"/>
  <c r="AP20" i="7"/>
  <c r="AR4" i="7"/>
  <c r="AP2" i="7"/>
  <c r="AN11" i="7"/>
  <c r="AN19" i="7"/>
  <c r="AO20" i="7"/>
  <c r="AQ14" i="7"/>
  <c r="AQ4" i="7"/>
  <c r="AS11" i="7"/>
  <c r="AO2" i="7"/>
  <c r="AR11" i="7"/>
  <c r="AS19" i="7"/>
  <c r="AN13" i="7"/>
  <c r="AO14" i="7"/>
  <c r="AS7" i="7"/>
  <c r="AR2" i="7"/>
  <c r="AQ20" i="7"/>
  <c r="AQ12" i="7"/>
  <c r="AO4" i="7"/>
  <c r="AQ2" i="7"/>
  <c r="AS4" i="7"/>
  <c r="AT6" i="7"/>
  <c r="AQ21" i="7"/>
  <c r="AU4" i="7"/>
  <c r="AP21" i="7"/>
  <c r="AQ18" i="7"/>
  <c r="AR21" i="7"/>
  <c r="AP15" i="7"/>
  <c r="AN18" i="7"/>
  <c r="AO15" i="7"/>
  <c r="AR7" i="7"/>
  <c r="AS5" i="7"/>
  <c r="AT7" i="7"/>
  <c r="AR6" i="7"/>
  <c r="AQ7" i="7"/>
  <c r="AQ6" i="7"/>
  <c r="AU7" i="7"/>
  <c r="AP7" i="7"/>
  <c r="AS3" i="7"/>
  <c r="AR17" i="7"/>
  <c r="AT5" i="7"/>
  <c r="AS13" i="7"/>
  <c r="AU2" i="7"/>
  <c r="AP6" i="7"/>
  <c r="AN15" i="7"/>
  <c r="AN21" i="7"/>
  <c r="AR3" i="7"/>
  <c r="AT2" i="7"/>
  <c r="AO6" i="7"/>
  <c r="AS2" i="7"/>
  <c r="AR5" i="7"/>
  <c r="AP3" i="7"/>
  <c r="AQ5" i="7"/>
  <c r="AP5" i="7"/>
  <c r="AU6" i="7"/>
  <c r="AO18" i="7"/>
  <c r="AO7" i="7"/>
  <c r="AS6" i="7"/>
  <c r="AO5" i="7"/>
  <c r="AS15" i="7"/>
  <c r="AS14" i="7"/>
  <c r="AT20" i="7"/>
  <c r="AR18" i="7"/>
  <c r="AS17" i="7"/>
  <c r="AT15" i="7"/>
  <c r="AT21" i="7"/>
  <c r="AT17" i="7"/>
  <c r="AR12" i="7"/>
  <c r="AS20" i="7"/>
  <c r="AT14" i="7"/>
  <c r="AT16" i="7"/>
  <c r="AR15" i="7"/>
  <c r="AR14" i="7"/>
  <c r="AS16" i="7"/>
  <c r="AR19" i="7"/>
  <c r="AS12" i="7"/>
  <c r="AR20" i="7"/>
  <c r="AR16" i="7"/>
  <c r="AT13" i="7"/>
  <c r="AR13" i="7"/>
  <c r="AT18" i="7"/>
  <c r="AT12" i="7"/>
  <c r="AS18" i="7"/>
  <c r="F36" i="7"/>
  <c r="F40" i="7"/>
  <c r="F43" i="7"/>
  <c r="R43" i="7" s="1"/>
  <c r="F45" i="7"/>
  <c r="F46" i="7"/>
  <c r="F41" i="7"/>
  <c r="F39" i="7"/>
  <c r="F47" i="7"/>
  <c r="F5" i="7"/>
  <c r="S5" i="7" s="1"/>
  <c r="E21" i="1"/>
  <c r="E20" i="1"/>
  <c r="T19" i="12"/>
  <c r="P18" i="12"/>
  <c r="O19" i="12"/>
  <c r="S18" i="12"/>
  <c r="R18" i="12"/>
  <c r="Q19" i="12"/>
  <c r="N18" i="12"/>
  <c r="E94" i="1"/>
  <c r="E66" i="1"/>
  <c r="F42" i="7"/>
  <c r="R42" i="7" s="1"/>
  <c r="E19" i="1"/>
  <c r="E101" i="1"/>
  <c r="E100" i="1"/>
  <c r="E99" i="1"/>
  <c r="E98" i="1"/>
  <c r="E97" i="1"/>
  <c r="E96" i="1"/>
  <c r="E95" i="1"/>
  <c r="E102" i="1"/>
  <c r="E93" i="1"/>
  <c r="E73" i="1"/>
  <c r="F4" i="7"/>
  <c r="F19" i="7"/>
  <c r="F7" i="7"/>
  <c r="N7" i="7" s="1"/>
  <c r="F8" i="7"/>
  <c r="R8" i="7" s="1"/>
  <c r="F21" i="7"/>
  <c r="N21" i="7" s="1"/>
  <c r="F3" i="7"/>
  <c r="F15" i="7"/>
  <c r="N15" i="7" s="1"/>
  <c r="F16" i="7"/>
  <c r="R16" i="7" s="1"/>
  <c r="F14" i="7"/>
  <c r="F18" i="7"/>
  <c r="N18" i="7" s="1"/>
  <c r="F2" i="7"/>
  <c r="F20" i="7"/>
  <c r="R20" i="7" s="1"/>
  <c r="F11" i="7"/>
  <c r="F12" i="7"/>
  <c r="F17" i="7"/>
  <c r="P3" i="1"/>
  <c r="P4" i="1"/>
  <c r="P5" i="1"/>
  <c r="P6" i="1"/>
  <c r="P7" i="1"/>
  <c r="P8" i="1"/>
  <c r="P9" i="1"/>
  <c r="P24" i="1"/>
  <c r="P25" i="1"/>
  <c r="P26" i="1"/>
  <c r="P27" i="1"/>
  <c r="P28" i="1"/>
  <c r="P29" i="1"/>
  <c r="P30" i="1"/>
  <c r="P31" i="1"/>
  <c r="P32" i="1"/>
  <c r="P33" i="1"/>
  <c r="P35" i="1"/>
  <c r="P36" i="1"/>
  <c r="P37" i="1"/>
  <c r="P38" i="1"/>
  <c r="P39" i="1"/>
  <c r="P40" i="1"/>
  <c r="P42" i="1"/>
  <c r="P43" i="1"/>
  <c r="P44" i="1"/>
  <c r="P45" i="1"/>
  <c r="P46" i="1"/>
  <c r="P48" i="1"/>
  <c r="P49" i="1"/>
  <c r="P50" i="1"/>
  <c r="P51" i="1"/>
  <c r="P52" i="1"/>
  <c r="P54" i="1"/>
  <c r="P55" i="1"/>
  <c r="P56" i="1"/>
  <c r="P57" i="1"/>
  <c r="P58" i="1"/>
  <c r="P59" i="1"/>
  <c r="P61" i="1"/>
  <c r="P62" i="1"/>
  <c r="P63" i="1"/>
  <c r="P64" i="1"/>
  <c r="P65" i="1"/>
  <c r="P67" i="1"/>
  <c r="P69" i="1"/>
  <c r="P70" i="1"/>
  <c r="P71" i="1"/>
  <c r="P72" i="1"/>
  <c r="P74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2" i="1"/>
  <c r="X8" i="1"/>
  <c r="L44" i="7" s="1"/>
  <c r="X7" i="1"/>
  <c r="K44" i="7" s="1"/>
  <c r="X6" i="1"/>
  <c r="J44" i="7" s="1"/>
  <c r="X3" i="1"/>
  <c r="G44" i="7" s="1"/>
  <c r="X5" i="1"/>
  <c r="I44" i="7" s="1"/>
  <c r="X4" i="1"/>
  <c r="H44" i="7" s="1"/>
  <c r="E15" i="1"/>
  <c r="N13" i="7" l="1"/>
  <c r="R13" i="7"/>
  <c r="S13" i="7"/>
  <c r="M44" i="7"/>
  <c r="N44" i="7"/>
  <c r="G2" i="7"/>
  <c r="L96" i="1"/>
  <c r="M32" i="7" s="1"/>
  <c r="M96" i="1"/>
  <c r="N32" i="7" s="1"/>
  <c r="L66" i="1"/>
  <c r="M66" i="1"/>
  <c r="Q15" i="1"/>
  <c r="L15" i="1"/>
  <c r="M15" i="1"/>
  <c r="L97" i="1"/>
  <c r="M33" i="7" s="1"/>
  <c r="M97" i="1"/>
  <c r="N33" i="7" s="1"/>
  <c r="F28" i="7"/>
  <c r="L94" i="1"/>
  <c r="M94" i="1"/>
  <c r="N28" i="7" s="1"/>
  <c r="L95" i="1"/>
  <c r="M31" i="7" s="1"/>
  <c r="M95" i="1"/>
  <c r="N31" i="7" s="1"/>
  <c r="L98" i="1"/>
  <c r="M27" i="7" s="1"/>
  <c r="M98" i="1"/>
  <c r="N27" i="7" s="1"/>
  <c r="L99" i="1"/>
  <c r="M25" i="7" s="1"/>
  <c r="M99" i="1"/>
  <c r="N25" i="7" s="1"/>
  <c r="L73" i="1"/>
  <c r="M73" i="1"/>
  <c r="F26" i="7"/>
  <c r="L100" i="1"/>
  <c r="M26" i="7" s="1"/>
  <c r="M100" i="1"/>
  <c r="N26" i="7" s="1"/>
  <c r="L20" i="1"/>
  <c r="M20" i="1"/>
  <c r="L93" i="1"/>
  <c r="M29" i="7" s="1"/>
  <c r="M93" i="1"/>
  <c r="N29" i="7" s="1"/>
  <c r="R101" i="1"/>
  <c r="S24" i="7" s="1"/>
  <c r="L101" i="1"/>
  <c r="M24" i="7" s="1"/>
  <c r="M101" i="1"/>
  <c r="N24" i="7" s="1"/>
  <c r="L21" i="1"/>
  <c r="M21" i="1"/>
  <c r="L102" i="1"/>
  <c r="M30" i="7" s="1"/>
  <c r="M102" i="1"/>
  <c r="N30" i="7" s="1"/>
  <c r="L19" i="1"/>
  <c r="M19" i="1"/>
  <c r="M34" i="7"/>
  <c r="R34" i="7"/>
  <c r="N34" i="7"/>
  <c r="M35" i="7"/>
  <c r="S35" i="7"/>
  <c r="R35" i="7"/>
  <c r="N47" i="7"/>
  <c r="M47" i="7"/>
  <c r="K47" i="7"/>
  <c r="J47" i="7"/>
  <c r="I47" i="7"/>
  <c r="H47" i="7"/>
  <c r="G47" i="7"/>
  <c r="N36" i="7"/>
  <c r="M36" i="7"/>
  <c r="L35" i="7"/>
  <c r="L36" i="7"/>
  <c r="K34" i="7"/>
  <c r="K36" i="7"/>
  <c r="J34" i="7"/>
  <c r="J36" i="7"/>
  <c r="I35" i="7"/>
  <c r="I36" i="7"/>
  <c r="H34" i="7"/>
  <c r="H36" i="7"/>
  <c r="G35" i="7"/>
  <c r="G36" i="7"/>
  <c r="G34" i="7"/>
  <c r="L34" i="7"/>
  <c r="I34" i="7"/>
  <c r="H40" i="7"/>
  <c r="H35" i="7"/>
  <c r="J40" i="7"/>
  <c r="J35" i="7"/>
  <c r="K40" i="7"/>
  <c r="K35" i="7"/>
  <c r="S41" i="7"/>
  <c r="R41" i="7"/>
  <c r="S39" i="7"/>
  <c r="R39" i="7"/>
  <c r="S46" i="7"/>
  <c r="R46" i="7"/>
  <c r="R44" i="7"/>
  <c r="S44" i="7"/>
  <c r="S45" i="7"/>
  <c r="R45" i="7"/>
  <c r="S43" i="7"/>
  <c r="S40" i="7"/>
  <c r="R40" i="7"/>
  <c r="S47" i="7"/>
  <c r="R47" i="7"/>
  <c r="R36" i="7"/>
  <c r="S36" i="7"/>
  <c r="N39" i="7"/>
  <c r="M39" i="7"/>
  <c r="G40" i="7"/>
  <c r="N41" i="7"/>
  <c r="M41" i="7"/>
  <c r="N46" i="7"/>
  <c r="M46" i="7"/>
  <c r="N45" i="7"/>
  <c r="M45" i="7"/>
  <c r="N43" i="7"/>
  <c r="M43" i="7"/>
  <c r="N40" i="7"/>
  <c r="M40" i="7"/>
  <c r="I43" i="7"/>
  <c r="I40" i="7"/>
  <c r="L43" i="7"/>
  <c r="L40" i="7"/>
  <c r="G39" i="7"/>
  <c r="G43" i="7"/>
  <c r="J39" i="7"/>
  <c r="J43" i="7"/>
  <c r="K39" i="7"/>
  <c r="K43" i="7"/>
  <c r="H39" i="7"/>
  <c r="H43" i="7"/>
  <c r="I45" i="7"/>
  <c r="I39" i="7"/>
  <c r="L45" i="7"/>
  <c r="L39" i="7"/>
  <c r="G41" i="7"/>
  <c r="G45" i="7"/>
  <c r="K41" i="7"/>
  <c r="K45" i="7"/>
  <c r="J41" i="7"/>
  <c r="J45" i="7"/>
  <c r="H41" i="7"/>
  <c r="H45" i="7"/>
  <c r="L46" i="7"/>
  <c r="L41" i="7"/>
  <c r="I46" i="7"/>
  <c r="I41" i="7"/>
  <c r="K46" i="7"/>
  <c r="J46" i="7"/>
  <c r="H46" i="7"/>
  <c r="G46" i="7"/>
  <c r="L47" i="7"/>
  <c r="H42" i="7"/>
  <c r="N6" i="7"/>
  <c r="S6" i="7"/>
  <c r="R6" i="7"/>
  <c r="AV8" i="7" s="1"/>
  <c r="K5" i="7"/>
  <c r="L5" i="7"/>
  <c r="R5" i="7"/>
  <c r="M5" i="7"/>
  <c r="N5" i="7"/>
  <c r="J5" i="7"/>
  <c r="H5" i="7"/>
  <c r="I5" i="7"/>
  <c r="G5" i="7"/>
  <c r="J20" i="1"/>
  <c r="Q20" i="1"/>
  <c r="R20" i="1"/>
  <c r="Q21" i="1"/>
  <c r="R21" i="1"/>
  <c r="G20" i="1"/>
  <c r="H21" i="1"/>
  <c r="H20" i="1"/>
  <c r="F20" i="1"/>
  <c r="F21" i="1"/>
  <c r="I21" i="1"/>
  <c r="I20" i="1"/>
  <c r="G21" i="1"/>
  <c r="J21" i="1"/>
  <c r="K21" i="1"/>
  <c r="K20" i="1"/>
  <c r="I94" i="1"/>
  <c r="J28" i="7" s="1"/>
  <c r="F94" i="1"/>
  <c r="G28" i="7" s="1"/>
  <c r="J94" i="1"/>
  <c r="K28" i="7" s="1"/>
  <c r="G94" i="1"/>
  <c r="H28" i="7" s="1"/>
  <c r="H94" i="1"/>
  <c r="I28" i="7" s="1"/>
  <c r="K19" i="1"/>
  <c r="M28" i="7"/>
  <c r="Q94" i="1"/>
  <c r="R28" i="7" s="1"/>
  <c r="R94" i="1"/>
  <c r="S28" i="7" s="1"/>
  <c r="K94" i="1"/>
  <c r="L28" i="7" s="1"/>
  <c r="I19" i="1"/>
  <c r="R66" i="1"/>
  <c r="Q19" i="1"/>
  <c r="F19" i="1"/>
  <c r="G19" i="1"/>
  <c r="Q66" i="1"/>
  <c r="J19" i="1"/>
  <c r="H19" i="1"/>
  <c r="F66" i="1"/>
  <c r="H66" i="1"/>
  <c r="I66" i="1"/>
  <c r="G66" i="1"/>
  <c r="K66" i="1"/>
  <c r="J66" i="1"/>
  <c r="N42" i="7"/>
  <c r="S42" i="7"/>
  <c r="M42" i="7"/>
  <c r="R19" i="1"/>
  <c r="J42" i="7"/>
  <c r="L42" i="7"/>
  <c r="K42" i="7"/>
  <c r="I42" i="7"/>
  <c r="G42" i="7"/>
  <c r="F24" i="7"/>
  <c r="Q101" i="1"/>
  <c r="R24" i="7" s="1"/>
  <c r="R100" i="1"/>
  <c r="S26" i="7" s="1"/>
  <c r="Q100" i="1"/>
  <c r="R26" i="7" s="1"/>
  <c r="F31" i="7"/>
  <c r="Q95" i="1"/>
  <c r="R31" i="7" s="1"/>
  <c r="R95" i="1"/>
  <c r="S31" i="7" s="1"/>
  <c r="Q98" i="1"/>
  <c r="R27" i="7" s="1"/>
  <c r="R98" i="1"/>
  <c r="S27" i="7" s="1"/>
  <c r="F27" i="7"/>
  <c r="F32" i="7"/>
  <c r="Q96" i="1"/>
  <c r="R32" i="7" s="1"/>
  <c r="R96" i="1"/>
  <c r="S32" i="7" s="1"/>
  <c r="Q99" i="1"/>
  <c r="R25" i="7" s="1"/>
  <c r="R99" i="1"/>
  <c r="S25" i="7" s="1"/>
  <c r="F25" i="7"/>
  <c r="F29" i="7"/>
  <c r="R93" i="1"/>
  <c r="S29" i="7" s="1"/>
  <c r="Q93" i="1"/>
  <c r="R29" i="7" s="1"/>
  <c r="F30" i="7"/>
  <c r="Q102" i="1"/>
  <c r="R30" i="7" s="1"/>
  <c r="R102" i="1"/>
  <c r="S30" i="7" s="1"/>
  <c r="Q97" i="1"/>
  <c r="R33" i="7" s="1"/>
  <c r="F33" i="7"/>
  <c r="R97" i="1"/>
  <c r="S33" i="7" s="1"/>
  <c r="J97" i="1"/>
  <c r="K33" i="7" s="1"/>
  <c r="J93" i="1"/>
  <c r="K29" i="7" s="1"/>
  <c r="J102" i="1"/>
  <c r="K30" i="7" s="1"/>
  <c r="J99" i="1"/>
  <c r="K25" i="7" s="1"/>
  <c r="J96" i="1"/>
  <c r="K32" i="7" s="1"/>
  <c r="J100" i="1"/>
  <c r="K26" i="7" s="1"/>
  <c r="J101" i="1"/>
  <c r="K24" i="7" s="1"/>
  <c r="J95" i="1"/>
  <c r="K31" i="7" s="1"/>
  <c r="J98" i="1"/>
  <c r="K27" i="7" s="1"/>
  <c r="K100" i="1"/>
  <c r="L26" i="7" s="1"/>
  <c r="K102" i="1"/>
  <c r="L30" i="7" s="1"/>
  <c r="K97" i="1"/>
  <c r="L33" i="7" s="1"/>
  <c r="K95" i="1"/>
  <c r="L31" i="7" s="1"/>
  <c r="K93" i="1"/>
  <c r="L29" i="7" s="1"/>
  <c r="K99" i="1"/>
  <c r="L25" i="7" s="1"/>
  <c r="K96" i="1"/>
  <c r="L32" i="7" s="1"/>
  <c r="K98" i="1"/>
  <c r="L27" i="7" s="1"/>
  <c r="K101" i="1"/>
  <c r="L24" i="7" s="1"/>
  <c r="G96" i="1"/>
  <c r="H32" i="7" s="1"/>
  <c r="G101" i="1"/>
  <c r="H24" i="7" s="1"/>
  <c r="G99" i="1"/>
  <c r="H25" i="7" s="1"/>
  <c r="G98" i="1"/>
  <c r="H27" i="7" s="1"/>
  <c r="G95" i="1"/>
  <c r="H31" i="7" s="1"/>
  <c r="G100" i="1"/>
  <c r="H26" i="7" s="1"/>
  <c r="G93" i="1"/>
  <c r="H29" i="7" s="1"/>
  <c r="G97" i="1"/>
  <c r="H33" i="7" s="1"/>
  <c r="G102" i="1"/>
  <c r="H30" i="7" s="1"/>
  <c r="H99" i="1"/>
  <c r="I25" i="7" s="1"/>
  <c r="H96" i="1"/>
  <c r="I32" i="7" s="1"/>
  <c r="H93" i="1"/>
  <c r="I29" i="7" s="1"/>
  <c r="H101" i="1"/>
  <c r="I24" i="7" s="1"/>
  <c r="H98" i="1"/>
  <c r="I27" i="7" s="1"/>
  <c r="H95" i="1"/>
  <c r="I31" i="7" s="1"/>
  <c r="H102" i="1"/>
  <c r="I30" i="7" s="1"/>
  <c r="H100" i="1"/>
  <c r="I26" i="7" s="1"/>
  <c r="H97" i="1"/>
  <c r="I33" i="7" s="1"/>
  <c r="F101" i="1"/>
  <c r="G24" i="7" s="1"/>
  <c r="F98" i="1"/>
  <c r="G27" i="7" s="1"/>
  <c r="F96" i="1"/>
  <c r="G32" i="7" s="1"/>
  <c r="F95" i="1"/>
  <c r="G31" i="7" s="1"/>
  <c r="F100" i="1"/>
  <c r="G26" i="7" s="1"/>
  <c r="F97" i="1"/>
  <c r="G33" i="7" s="1"/>
  <c r="F99" i="1"/>
  <c r="G25" i="7" s="1"/>
  <c r="F93" i="1"/>
  <c r="G29" i="7" s="1"/>
  <c r="F102" i="1"/>
  <c r="G30" i="7" s="1"/>
  <c r="I93" i="1"/>
  <c r="J29" i="7" s="1"/>
  <c r="I102" i="1"/>
  <c r="J30" i="7" s="1"/>
  <c r="I99" i="1"/>
  <c r="J25" i="7" s="1"/>
  <c r="I97" i="1"/>
  <c r="J33" i="7" s="1"/>
  <c r="I96" i="1"/>
  <c r="J32" i="7" s="1"/>
  <c r="I101" i="1"/>
  <c r="J24" i="7" s="1"/>
  <c r="I98" i="1"/>
  <c r="J27" i="7" s="1"/>
  <c r="I95" i="1"/>
  <c r="J31" i="7" s="1"/>
  <c r="I100" i="1"/>
  <c r="J26" i="7" s="1"/>
  <c r="K73" i="1"/>
  <c r="J73" i="1"/>
  <c r="I73" i="1"/>
  <c r="H73" i="1"/>
  <c r="G73" i="1"/>
  <c r="F73" i="1"/>
  <c r="Q73" i="1"/>
  <c r="R73" i="1"/>
  <c r="N8" i="7"/>
  <c r="S7" i="7"/>
  <c r="M19" i="7"/>
  <c r="M18" i="7"/>
  <c r="N19" i="7"/>
  <c r="S4" i="7"/>
  <c r="R15" i="7"/>
  <c r="R14" i="7"/>
  <c r="M4" i="7"/>
  <c r="R4" i="7"/>
  <c r="M8" i="7"/>
  <c r="S8" i="7"/>
  <c r="AW8" i="7" s="1"/>
  <c r="G8" i="7"/>
  <c r="N4" i="7"/>
  <c r="R19" i="7"/>
  <c r="N16" i="7"/>
  <c r="S16" i="7"/>
  <c r="J8" i="7"/>
  <c r="AY8" i="7" s="1"/>
  <c r="L13" i="7"/>
  <c r="H15" i="7"/>
  <c r="M3" i="7"/>
  <c r="R18" i="7"/>
  <c r="S19" i="7"/>
  <c r="R3" i="7"/>
  <c r="R7" i="7"/>
  <c r="R21" i="7"/>
  <c r="AU20" i="7" s="1"/>
  <c r="K16" i="7"/>
  <c r="M7" i="7"/>
  <c r="M16" i="7"/>
  <c r="N14" i="7"/>
  <c r="M20" i="7"/>
  <c r="M21" i="7"/>
  <c r="N3" i="7"/>
  <c r="S3" i="7"/>
  <c r="S15" i="7"/>
  <c r="S18" i="7"/>
  <c r="M14" i="7"/>
  <c r="M15" i="7"/>
  <c r="S14" i="7"/>
  <c r="S21" i="7"/>
  <c r="S20" i="7"/>
  <c r="N11" i="7"/>
  <c r="N17" i="7"/>
  <c r="M17" i="7"/>
  <c r="S17" i="7"/>
  <c r="R17" i="7"/>
  <c r="N2" i="7"/>
  <c r="M2" i="7"/>
  <c r="S2" i="7"/>
  <c r="R2" i="7"/>
  <c r="S11" i="7"/>
  <c r="R11" i="7"/>
  <c r="M11" i="7"/>
  <c r="M6" i="7"/>
  <c r="N12" i="7"/>
  <c r="S12" i="7"/>
  <c r="R12" i="7"/>
  <c r="M12" i="7"/>
  <c r="N20" i="7"/>
  <c r="J11" i="7"/>
  <c r="L15" i="7"/>
  <c r="L12" i="7"/>
  <c r="J15" i="7"/>
  <c r="L18" i="7"/>
  <c r="H16" i="7"/>
  <c r="H19" i="7"/>
  <c r="G14" i="7"/>
  <c r="J4" i="7"/>
  <c r="H4" i="7"/>
  <c r="H11" i="7"/>
  <c r="H20" i="7"/>
  <c r="H14" i="7"/>
  <c r="J14" i="7"/>
  <c r="I13" i="7"/>
  <c r="I3" i="7"/>
  <c r="I12" i="7"/>
  <c r="I18" i="7"/>
  <c r="I6" i="7"/>
  <c r="I21" i="7"/>
  <c r="I17" i="7"/>
  <c r="I7" i="7"/>
  <c r="I2" i="7"/>
  <c r="I11" i="7"/>
  <c r="I4" i="7"/>
  <c r="I14" i="7"/>
  <c r="I19" i="7"/>
  <c r="J13" i="7"/>
  <c r="J12" i="7"/>
  <c r="J3" i="7"/>
  <c r="AY3" i="7" s="1"/>
  <c r="J7" i="7"/>
  <c r="AY7" i="7" s="1"/>
  <c r="J21" i="7"/>
  <c r="J17" i="7"/>
  <c r="J2" i="7"/>
  <c r="AY2" i="7" s="1"/>
  <c r="J18" i="7"/>
  <c r="J6" i="7"/>
  <c r="AY6" i="7" s="1"/>
  <c r="L19" i="7"/>
  <c r="I15" i="7"/>
  <c r="J16" i="7"/>
  <c r="G12" i="7"/>
  <c r="G18" i="7"/>
  <c r="G13" i="7"/>
  <c r="G21" i="7"/>
  <c r="G7" i="7"/>
  <c r="G6" i="7"/>
  <c r="G17" i="7"/>
  <c r="G3" i="7"/>
  <c r="G20" i="7"/>
  <c r="K13" i="7"/>
  <c r="K3" i="7"/>
  <c r="K4" i="7"/>
  <c r="K17" i="7"/>
  <c r="K2" i="7"/>
  <c r="K21" i="7"/>
  <c r="K7" i="7"/>
  <c r="K15" i="7"/>
  <c r="K11" i="7"/>
  <c r="K14" i="7"/>
  <c r="K12" i="7"/>
  <c r="K18" i="7"/>
  <c r="K20" i="7"/>
  <c r="G11" i="7"/>
  <c r="L21" i="7"/>
  <c r="L2" i="7"/>
  <c r="L4" i="7"/>
  <c r="L11" i="7"/>
  <c r="L14" i="7"/>
  <c r="L17" i="7"/>
  <c r="L7" i="7"/>
  <c r="I20" i="7"/>
  <c r="G16" i="7"/>
  <c r="L20" i="7"/>
  <c r="K8" i="7"/>
  <c r="J20" i="7"/>
  <c r="L6" i="7"/>
  <c r="K6" i="7"/>
  <c r="I16" i="7"/>
  <c r="I8" i="7"/>
  <c r="G19" i="7"/>
  <c r="H6" i="7"/>
  <c r="H12" i="7"/>
  <c r="H18" i="7"/>
  <c r="H13" i="7"/>
  <c r="H21" i="7"/>
  <c r="H17" i="7"/>
  <c r="H7" i="7"/>
  <c r="H2" i="7"/>
  <c r="H3" i="7"/>
  <c r="G4" i="7"/>
  <c r="H8" i="7"/>
  <c r="L16" i="7"/>
  <c r="L8" i="7"/>
  <c r="K19" i="7"/>
  <c r="J19" i="7"/>
  <c r="L3" i="7"/>
  <c r="G15" i="7"/>
  <c r="R15" i="1"/>
  <c r="E91" i="1"/>
  <c r="E61" i="1"/>
  <c r="E32" i="1"/>
  <c r="E69" i="1"/>
  <c r="E72" i="1"/>
  <c r="E71" i="1"/>
  <c r="E27" i="1"/>
  <c r="E29" i="1"/>
  <c r="E28" i="1"/>
  <c r="E31" i="1"/>
  <c r="E62" i="1"/>
  <c r="E30" i="1"/>
  <c r="E65" i="1"/>
  <c r="E70" i="1"/>
  <c r="E26" i="1"/>
  <c r="E25" i="1"/>
  <c r="E64" i="1"/>
  <c r="E24" i="1"/>
  <c r="E63" i="1"/>
  <c r="E33" i="1"/>
  <c r="E67" i="1"/>
  <c r="E74" i="1"/>
  <c r="E56" i="1"/>
  <c r="E44" i="1"/>
  <c r="E43" i="1"/>
  <c r="E42" i="1"/>
  <c r="E55" i="1"/>
  <c r="E54" i="1"/>
  <c r="E49" i="1"/>
  <c r="E50" i="1"/>
  <c r="E52" i="1"/>
  <c r="E48" i="1"/>
  <c r="E51" i="1"/>
  <c r="E59" i="1"/>
  <c r="E58" i="1"/>
  <c r="E57" i="1"/>
  <c r="E90" i="1"/>
  <c r="E81" i="1"/>
  <c r="E87" i="1"/>
  <c r="E84" i="1"/>
  <c r="E83" i="1"/>
  <c r="E80" i="1"/>
  <c r="E82" i="1"/>
  <c r="E89" i="1"/>
  <c r="E86" i="1"/>
  <c r="E79" i="1"/>
  <c r="E78" i="1"/>
  <c r="E88" i="1"/>
  <c r="E85" i="1"/>
  <c r="E77" i="1"/>
  <c r="E76" i="1"/>
  <c r="E35" i="1"/>
  <c r="E5" i="1"/>
  <c r="E14" i="1"/>
  <c r="E36" i="1"/>
  <c r="E6" i="1"/>
  <c r="E4" i="1"/>
  <c r="E13" i="1"/>
  <c r="E12" i="1"/>
  <c r="E37" i="1"/>
  <c r="E46" i="1"/>
  <c r="E45" i="1"/>
  <c r="E3" i="1"/>
  <c r="E11" i="1"/>
  <c r="E18" i="1"/>
  <c r="E39" i="1"/>
  <c r="E17" i="1"/>
  <c r="E9" i="1"/>
  <c r="E40" i="1"/>
  <c r="E10" i="1"/>
  <c r="E38" i="1"/>
  <c r="E16" i="1"/>
  <c r="E8" i="1"/>
  <c r="E7" i="1"/>
  <c r="K15" i="1"/>
  <c r="H15" i="1"/>
  <c r="J15" i="1"/>
  <c r="I15" i="1"/>
  <c r="G15" i="1"/>
  <c r="F15" i="1"/>
  <c r="L8" i="1" l="1"/>
  <c r="M8" i="1"/>
  <c r="R24" i="1"/>
  <c r="L24" i="1"/>
  <c r="M24" i="1"/>
  <c r="R16" i="1"/>
  <c r="L16" i="1"/>
  <c r="M16" i="1"/>
  <c r="R18" i="1"/>
  <c r="L18" i="1"/>
  <c r="M18" i="1"/>
  <c r="L4" i="1"/>
  <c r="M4" i="1"/>
  <c r="L85" i="1"/>
  <c r="M85" i="1"/>
  <c r="L83" i="1"/>
  <c r="M83" i="1"/>
  <c r="R51" i="1"/>
  <c r="L51" i="1"/>
  <c r="M51" i="1"/>
  <c r="R43" i="1"/>
  <c r="L43" i="1"/>
  <c r="M43" i="1"/>
  <c r="R64" i="1"/>
  <c r="L64" i="1"/>
  <c r="M64" i="1"/>
  <c r="R28" i="1"/>
  <c r="L28" i="1"/>
  <c r="M28" i="1"/>
  <c r="L91" i="1"/>
  <c r="M91" i="1"/>
  <c r="L80" i="1"/>
  <c r="M80" i="1"/>
  <c r="L88" i="1"/>
  <c r="M88" i="1"/>
  <c r="L2" i="1"/>
  <c r="M2" i="1"/>
  <c r="R3" i="1"/>
  <c r="L3" i="1"/>
  <c r="M3" i="1"/>
  <c r="R36" i="1"/>
  <c r="L36" i="1"/>
  <c r="M36" i="1"/>
  <c r="L78" i="1"/>
  <c r="M78" i="1"/>
  <c r="L87" i="1"/>
  <c r="M87" i="1"/>
  <c r="R52" i="1"/>
  <c r="L52" i="1"/>
  <c r="M52" i="1"/>
  <c r="R56" i="1"/>
  <c r="L56" i="1"/>
  <c r="M56" i="1"/>
  <c r="R26" i="1"/>
  <c r="L26" i="1"/>
  <c r="M26" i="1"/>
  <c r="R27" i="1"/>
  <c r="L27" i="1"/>
  <c r="M27" i="1"/>
  <c r="R39" i="1"/>
  <c r="L39" i="1"/>
  <c r="M39" i="1"/>
  <c r="R42" i="1"/>
  <c r="L42" i="1"/>
  <c r="M42" i="1"/>
  <c r="R38" i="1"/>
  <c r="L38" i="1"/>
  <c r="M38" i="1"/>
  <c r="R25" i="1"/>
  <c r="L25" i="1"/>
  <c r="M25" i="1"/>
  <c r="L10" i="1"/>
  <c r="M10" i="1"/>
  <c r="R45" i="1"/>
  <c r="L45" i="1"/>
  <c r="M45" i="1"/>
  <c r="R14" i="1"/>
  <c r="L14" i="1"/>
  <c r="M14" i="1"/>
  <c r="L79" i="1"/>
  <c r="M79" i="1"/>
  <c r="L81" i="1"/>
  <c r="M81" i="1"/>
  <c r="R50" i="1"/>
  <c r="L50" i="1"/>
  <c r="M50" i="1"/>
  <c r="R74" i="1"/>
  <c r="L74" i="1"/>
  <c r="M74" i="1"/>
  <c r="R70" i="1"/>
  <c r="L70" i="1"/>
  <c r="M70" i="1"/>
  <c r="R71" i="1"/>
  <c r="L71" i="1"/>
  <c r="M71" i="1"/>
  <c r="R13" i="1"/>
  <c r="L13" i="1"/>
  <c r="M13" i="1"/>
  <c r="L84" i="1"/>
  <c r="M84" i="1"/>
  <c r="R29" i="1"/>
  <c r="L29" i="1"/>
  <c r="M29" i="1"/>
  <c r="R40" i="1"/>
  <c r="L40" i="1"/>
  <c r="M40" i="1"/>
  <c r="R46" i="1"/>
  <c r="L46" i="1"/>
  <c r="M46" i="1"/>
  <c r="R5" i="1"/>
  <c r="L5" i="1"/>
  <c r="M5" i="1"/>
  <c r="L86" i="1"/>
  <c r="M86" i="1"/>
  <c r="L90" i="1"/>
  <c r="M90" i="1"/>
  <c r="R49" i="1"/>
  <c r="L49" i="1"/>
  <c r="M49" i="1"/>
  <c r="R67" i="1"/>
  <c r="L67" i="1"/>
  <c r="M67" i="1"/>
  <c r="R65" i="1"/>
  <c r="L65" i="1"/>
  <c r="M65" i="1"/>
  <c r="R72" i="1"/>
  <c r="L72" i="1"/>
  <c r="M72" i="1"/>
  <c r="L77" i="1"/>
  <c r="M77" i="1"/>
  <c r="R31" i="1"/>
  <c r="L31" i="1"/>
  <c r="M31" i="1"/>
  <c r="R6" i="1"/>
  <c r="L6" i="1"/>
  <c r="M6" i="1"/>
  <c r="R48" i="1"/>
  <c r="L48" i="1"/>
  <c r="M48" i="1"/>
  <c r="L9" i="1"/>
  <c r="M9" i="1"/>
  <c r="R37" i="1"/>
  <c r="L37" i="1"/>
  <c r="M37" i="1"/>
  <c r="R35" i="1"/>
  <c r="L35" i="1"/>
  <c r="M35" i="1"/>
  <c r="L89" i="1"/>
  <c r="M89" i="1"/>
  <c r="R57" i="1"/>
  <c r="L57" i="1"/>
  <c r="M57" i="1"/>
  <c r="R54" i="1"/>
  <c r="L54" i="1"/>
  <c r="M54" i="1"/>
  <c r="R33" i="1"/>
  <c r="L33" i="1"/>
  <c r="M33" i="1"/>
  <c r="R30" i="1"/>
  <c r="L30" i="1"/>
  <c r="M30" i="1"/>
  <c r="R69" i="1"/>
  <c r="L69" i="1"/>
  <c r="M69" i="1"/>
  <c r="R59" i="1"/>
  <c r="L59" i="1"/>
  <c r="M59" i="1"/>
  <c r="R61" i="1"/>
  <c r="L61" i="1"/>
  <c r="M61" i="1"/>
  <c r="R11" i="1"/>
  <c r="L11" i="1"/>
  <c r="M11" i="1"/>
  <c r="R44" i="1"/>
  <c r="L44" i="1"/>
  <c r="M44" i="1"/>
  <c r="R7" i="1"/>
  <c r="L7" i="1"/>
  <c r="M7" i="1"/>
  <c r="R17" i="1"/>
  <c r="L17" i="1"/>
  <c r="M17" i="1"/>
  <c r="R12" i="1"/>
  <c r="L12" i="1"/>
  <c r="M12" i="1"/>
  <c r="L76" i="1"/>
  <c r="M76" i="1"/>
  <c r="L82" i="1"/>
  <c r="M82" i="1"/>
  <c r="R58" i="1"/>
  <c r="L58" i="1"/>
  <c r="M58" i="1"/>
  <c r="R55" i="1"/>
  <c r="L55" i="1"/>
  <c r="M55" i="1"/>
  <c r="R63" i="1"/>
  <c r="L63" i="1"/>
  <c r="M63" i="1"/>
  <c r="R62" i="1"/>
  <c r="L62" i="1"/>
  <c r="M62" i="1"/>
  <c r="R32" i="1"/>
  <c r="L32" i="1"/>
  <c r="M32" i="1"/>
  <c r="AX12" i="7"/>
  <c r="AX17" i="7"/>
  <c r="AY4" i="7"/>
  <c r="AX15" i="7"/>
  <c r="AX14" i="7"/>
  <c r="AY5" i="7"/>
  <c r="AX18" i="7"/>
  <c r="AX13" i="7"/>
  <c r="AX11" i="7"/>
  <c r="AX21" i="7"/>
  <c r="AX19" i="7"/>
  <c r="AX16" i="7"/>
  <c r="AX20" i="7"/>
  <c r="AU13" i="7"/>
  <c r="AV13" i="7"/>
  <c r="AX8" i="7"/>
  <c r="AW3" i="7"/>
  <c r="AV6" i="7"/>
  <c r="AW5" i="7"/>
  <c r="AV3" i="7"/>
  <c r="AW4" i="7"/>
  <c r="AV19" i="7"/>
  <c r="AW6" i="7"/>
  <c r="AU11" i="7"/>
  <c r="AV11" i="7"/>
  <c r="AV4" i="7"/>
  <c r="AU19" i="7"/>
  <c r="AV7" i="7"/>
  <c r="AV2" i="7"/>
  <c r="AW2" i="7"/>
  <c r="AV5" i="7"/>
  <c r="AU12" i="7"/>
  <c r="AW7" i="7"/>
  <c r="AU17" i="7"/>
  <c r="AV20" i="7"/>
  <c r="AV17" i="7"/>
  <c r="AU21" i="7"/>
  <c r="AV21" i="7"/>
  <c r="AV14" i="7"/>
  <c r="AV15" i="7"/>
  <c r="AU18" i="7"/>
  <c r="AU16" i="7"/>
  <c r="AX3" i="7"/>
  <c r="AU14" i="7"/>
  <c r="AV16" i="7"/>
  <c r="AV12" i="7"/>
  <c r="AV18" i="7"/>
  <c r="AU15" i="7"/>
  <c r="AW21" i="7"/>
  <c r="AX5" i="7"/>
  <c r="AW13" i="7"/>
  <c r="AW19" i="7"/>
  <c r="AX6" i="7"/>
  <c r="AW16" i="7"/>
  <c r="AW20" i="7"/>
  <c r="AX7" i="7"/>
  <c r="AW18" i="7"/>
  <c r="AW11" i="7"/>
  <c r="AW14" i="7"/>
  <c r="AW12" i="7"/>
  <c r="AX4" i="7"/>
  <c r="AW17" i="7"/>
  <c r="AW15" i="7"/>
  <c r="AX2" i="7"/>
  <c r="R4" i="1"/>
  <c r="R2" i="1"/>
  <c r="R10" i="1"/>
  <c r="R9" i="1"/>
  <c r="R8" i="1"/>
  <c r="R89" i="1"/>
  <c r="R88" i="1"/>
  <c r="R78" i="1"/>
  <c r="R84" i="1"/>
  <c r="R87" i="1"/>
  <c r="R79" i="1"/>
  <c r="R81" i="1"/>
  <c r="R86" i="1"/>
  <c r="R90" i="1"/>
  <c r="R82" i="1"/>
  <c r="R77" i="1"/>
  <c r="R80" i="1"/>
  <c r="R76" i="1"/>
  <c r="R85" i="1"/>
  <c r="R83" i="1"/>
  <c r="K91" i="1"/>
  <c r="R91" i="1"/>
  <c r="F61" i="1"/>
  <c r="I71" i="1"/>
  <c r="F71" i="1"/>
  <c r="J72" i="1"/>
  <c r="H32" i="1"/>
  <c r="F32" i="1"/>
  <c r="K32" i="1"/>
  <c r="G91" i="1"/>
  <c r="Q91" i="1"/>
  <c r="J32" i="1"/>
  <c r="I91" i="1"/>
  <c r="H91" i="1"/>
  <c r="J91" i="1"/>
  <c r="F91" i="1"/>
  <c r="K71" i="1"/>
  <c r="H24" i="1"/>
  <c r="K70" i="1"/>
  <c r="G61" i="1"/>
  <c r="G71" i="1"/>
  <c r="H71" i="1"/>
  <c r="H69" i="1"/>
  <c r="Q32" i="1"/>
  <c r="Q61" i="1"/>
  <c r="H70" i="1"/>
  <c r="I69" i="1"/>
  <c r="Q72" i="1"/>
  <c r="J71" i="1"/>
  <c r="Q2" i="1"/>
  <c r="G69" i="1"/>
  <c r="Q71" i="1"/>
  <c r="J10" i="1"/>
  <c r="Q10" i="1"/>
  <c r="J45" i="1"/>
  <c r="Q45" i="1"/>
  <c r="K14" i="1"/>
  <c r="Q14" i="1"/>
  <c r="H79" i="1"/>
  <c r="Q79" i="1"/>
  <c r="H81" i="1"/>
  <c r="Q81" i="1"/>
  <c r="H51" i="1"/>
  <c r="Q51" i="1"/>
  <c r="F24" i="1"/>
  <c r="Q24" i="1"/>
  <c r="H65" i="1"/>
  <c r="Q65" i="1"/>
  <c r="I27" i="1"/>
  <c r="Q27" i="1"/>
  <c r="G40" i="1"/>
  <c r="Q40" i="1"/>
  <c r="K46" i="1"/>
  <c r="Q46" i="1"/>
  <c r="K5" i="1"/>
  <c r="Q5" i="1"/>
  <c r="K86" i="1"/>
  <c r="Q86" i="1"/>
  <c r="I90" i="1"/>
  <c r="Q90" i="1"/>
  <c r="K48" i="1"/>
  <c r="Q48" i="1"/>
  <c r="H42" i="1"/>
  <c r="Q42" i="1"/>
  <c r="F72" i="1"/>
  <c r="J27" i="1"/>
  <c r="J64" i="1"/>
  <c r="Q64" i="1"/>
  <c r="K61" i="1"/>
  <c r="G32" i="1"/>
  <c r="F9" i="1"/>
  <c r="Q9" i="1"/>
  <c r="J37" i="1"/>
  <c r="Q37" i="1"/>
  <c r="H35" i="1"/>
  <c r="Q35" i="1"/>
  <c r="K89" i="1"/>
  <c r="Q89" i="1"/>
  <c r="I43" i="1"/>
  <c r="Q43" i="1"/>
  <c r="H72" i="1"/>
  <c r="J65" i="1"/>
  <c r="H61" i="1"/>
  <c r="J61" i="1"/>
  <c r="I32" i="1"/>
  <c r="J76" i="1"/>
  <c r="Q76" i="1"/>
  <c r="G30" i="1"/>
  <c r="Q30" i="1"/>
  <c r="J17" i="1"/>
  <c r="Q17" i="1"/>
  <c r="K39" i="1"/>
  <c r="Q39" i="1"/>
  <c r="K69" i="1"/>
  <c r="Q69" i="1"/>
  <c r="J7" i="1"/>
  <c r="Q7" i="1"/>
  <c r="I12" i="1"/>
  <c r="Q12" i="1"/>
  <c r="I52" i="1"/>
  <c r="Q52" i="1"/>
  <c r="H80" i="1"/>
  <c r="Q80" i="1"/>
  <c r="H56" i="1"/>
  <c r="Q56" i="1"/>
  <c r="K62" i="1"/>
  <c r="Q62" i="1"/>
  <c r="I18" i="1"/>
  <c r="Q18" i="1"/>
  <c r="F83" i="1"/>
  <c r="Q83" i="1"/>
  <c r="I49" i="1"/>
  <c r="Q49" i="1"/>
  <c r="F69" i="1"/>
  <c r="G72" i="1"/>
  <c r="I72" i="1"/>
  <c r="H33" i="1"/>
  <c r="Q33" i="1"/>
  <c r="H82" i="1"/>
  <c r="Q82" i="1"/>
  <c r="I44" i="1"/>
  <c r="Q44" i="1"/>
  <c r="J25" i="1"/>
  <c r="Q25" i="1"/>
  <c r="J77" i="1"/>
  <c r="Q77" i="1"/>
  <c r="J50" i="1"/>
  <c r="Q50" i="1"/>
  <c r="K16" i="1"/>
  <c r="Q16" i="1"/>
  <c r="F85" i="1"/>
  <c r="Q85" i="1"/>
  <c r="H11" i="1"/>
  <c r="Q11" i="1"/>
  <c r="H88" i="1"/>
  <c r="Q88" i="1"/>
  <c r="K59" i="1"/>
  <c r="Q59" i="1"/>
  <c r="J54" i="1"/>
  <c r="Q54" i="1"/>
  <c r="J69" i="1"/>
  <c r="H62" i="1"/>
  <c r="K74" i="1"/>
  <c r="Q74" i="1"/>
  <c r="I63" i="1"/>
  <c r="Q63" i="1"/>
  <c r="K26" i="1"/>
  <c r="Q26" i="1"/>
  <c r="F31" i="1"/>
  <c r="Q31" i="1"/>
  <c r="J28" i="1"/>
  <c r="Q28" i="1"/>
  <c r="J57" i="1"/>
  <c r="Q57" i="1"/>
  <c r="I8" i="1"/>
  <c r="Q8" i="1"/>
  <c r="J13" i="1"/>
  <c r="Q13" i="1"/>
  <c r="G58" i="1"/>
  <c r="Q58" i="1"/>
  <c r="F4" i="1"/>
  <c r="Q4" i="1"/>
  <c r="J38" i="1"/>
  <c r="Q38" i="1"/>
  <c r="J6" i="1"/>
  <c r="Q6" i="1"/>
  <c r="I84" i="1"/>
  <c r="Q84" i="1"/>
  <c r="J2" i="1"/>
  <c r="K3" i="1"/>
  <c r="Q3" i="1"/>
  <c r="H36" i="1"/>
  <c r="Q36" i="1"/>
  <c r="I78" i="1"/>
  <c r="Q78" i="1"/>
  <c r="I87" i="1"/>
  <c r="Q87" i="1"/>
  <c r="K55" i="1"/>
  <c r="Q55" i="1"/>
  <c r="G62" i="1"/>
  <c r="K72" i="1"/>
  <c r="J67" i="1"/>
  <c r="Q67" i="1"/>
  <c r="F70" i="1"/>
  <c r="Q70" i="1"/>
  <c r="I61" i="1"/>
  <c r="J29" i="1"/>
  <c r="Q29" i="1"/>
  <c r="F2" i="1"/>
  <c r="G70" i="1"/>
  <c r="G64" i="1"/>
  <c r="F65" i="1"/>
  <c r="J70" i="1"/>
  <c r="I70" i="1"/>
  <c r="G65" i="1"/>
  <c r="K29" i="1"/>
  <c r="I65" i="1"/>
  <c r="H64" i="1"/>
  <c r="I64" i="1"/>
  <c r="J24" i="1"/>
  <c r="G24" i="1"/>
  <c r="I24" i="1"/>
  <c r="K28" i="1"/>
  <c r="I62" i="1"/>
  <c r="F29" i="1"/>
  <c r="H29" i="1"/>
  <c r="G29" i="1"/>
  <c r="I29" i="1"/>
  <c r="J62" i="1"/>
  <c r="K24" i="1"/>
  <c r="G27" i="1"/>
  <c r="K27" i="1"/>
  <c r="G31" i="1"/>
  <c r="H28" i="1"/>
  <c r="F28" i="1"/>
  <c r="G25" i="1"/>
  <c r="J31" i="1"/>
  <c r="H31" i="1"/>
  <c r="G28" i="1"/>
  <c r="I28" i="1"/>
  <c r="F27" i="1"/>
  <c r="H27" i="1"/>
  <c r="H25" i="1"/>
  <c r="J30" i="1"/>
  <c r="F62" i="1"/>
  <c r="K31" i="1"/>
  <c r="F30" i="1"/>
  <c r="F63" i="1"/>
  <c r="J63" i="1"/>
  <c r="I31" i="1"/>
  <c r="H30" i="1"/>
  <c r="K63" i="1"/>
  <c r="F64" i="1"/>
  <c r="H26" i="1"/>
  <c r="F33" i="1"/>
  <c r="I30" i="1"/>
  <c r="G63" i="1"/>
  <c r="G26" i="1"/>
  <c r="K30" i="1"/>
  <c r="H63" i="1"/>
  <c r="F26" i="1"/>
  <c r="G74" i="1"/>
  <c r="K25" i="1"/>
  <c r="I26" i="1"/>
  <c r="I25" i="1"/>
  <c r="J33" i="1"/>
  <c r="J56" i="1"/>
  <c r="K65" i="1"/>
  <c r="H67" i="1"/>
  <c r="K64" i="1"/>
  <c r="I67" i="1"/>
  <c r="J26" i="1"/>
  <c r="F25" i="1"/>
  <c r="G67" i="1"/>
  <c r="I74" i="1"/>
  <c r="G33" i="1"/>
  <c r="J74" i="1"/>
  <c r="K67" i="1"/>
  <c r="F74" i="1"/>
  <c r="I33" i="1"/>
  <c r="K33" i="1"/>
  <c r="H74" i="1"/>
  <c r="F67" i="1"/>
  <c r="I55" i="1"/>
  <c r="J43" i="1"/>
  <c r="H55" i="1"/>
  <c r="K44" i="1"/>
  <c r="J42" i="1"/>
  <c r="I42" i="1"/>
  <c r="K56" i="1"/>
  <c r="K43" i="1"/>
  <c r="G42" i="1"/>
  <c r="F56" i="1"/>
  <c r="K42" i="1"/>
  <c r="F49" i="1"/>
  <c r="F55" i="1"/>
  <c r="H43" i="1"/>
  <c r="I56" i="1"/>
  <c r="F43" i="1"/>
  <c r="F44" i="1"/>
  <c r="F42" i="1"/>
  <c r="J44" i="1"/>
  <c r="J52" i="1"/>
  <c r="G56" i="1"/>
  <c r="G44" i="1"/>
  <c r="G43" i="1"/>
  <c r="G54" i="1"/>
  <c r="H44" i="1"/>
  <c r="K54" i="1"/>
  <c r="H50" i="1"/>
  <c r="H54" i="1"/>
  <c r="H49" i="1"/>
  <c r="J49" i="1"/>
  <c r="K49" i="1"/>
  <c r="G55" i="1"/>
  <c r="J55" i="1"/>
  <c r="F54" i="1"/>
  <c r="I54" i="1"/>
  <c r="H52" i="1"/>
  <c r="G52" i="1"/>
  <c r="K52" i="1"/>
  <c r="I58" i="1"/>
  <c r="F52" i="1"/>
  <c r="F48" i="1"/>
  <c r="G49" i="1"/>
  <c r="J48" i="1"/>
  <c r="F50" i="1"/>
  <c r="I48" i="1"/>
  <c r="G50" i="1"/>
  <c r="H48" i="1"/>
  <c r="I50" i="1"/>
  <c r="G48" i="1"/>
  <c r="K50" i="1"/>
  <c r="H59" i="1"/>
  <c r="J59" i="1"/>
  <c r="F59" i="1"/>
  <c r="G51" i="1"/>
  <c r="I51" i="1"/>
  <c r="J51" i="1"/>
  <c r="K51" i="1"/>
  <c r="F51" i="1"/>
  <c r="G81" i="1"/>
  <c r="K57" i="1"/>
  <c r="F57" i="1"/>
  <c r="H57" i="1"/>
  <c r="K58" i="1"/>
  <c r="I57" i="1"/>
  <c r="G57" i="1"/>
  <c r="G59" i="1"/>
  <c r="I59" i="1"/>
  <c r="F58" i="1"/>
  <c r="H58" i="1"/>
  <c r="J58" i="1"/>
  <c r="K81" i="1"/>
  <c r="J81" i="1"/>
  <c r="K12" i="1"/>
  <c r="K77" i="1"/>
  <c r="J83" i="1"/>
  <c r="K84" i="1"/>
  <c r="I81" i="1"/>
  <c r="F81" i="1"/>
  <c r="F76" i="1"/>
  <c r="J82" i="1"/>
  <c r="H84" i="1"/>
  <c r="G84" i="1"/>
  <c r="F88" i="1"/>
  <c r="F84" i="1"/>
  <c r="H90" i="1"/>
  <c r="K90" i="1"/>
  <c r="K82" i="1"/>
  <c r="F82" i="1"/>
  <c r="J90" i="1"/>
  <c r="F77" i="1"/>
  <c r="I77" i="1"/>
  <c r="F90" i="1"/>
  <c r="G90" i="1"/>
  <c r="G82" i="1"/>
  <c r="I82" i="1"/>
  <c r="J89" i="1"/>
  <c r="F89" i="1"/>
  <c r="G89" i="1"/>
  <c r="K83" i="1"/>
  <c r="H83" i="1"/>
  <c r="G80" i="1"/>
  <c r="I76" i="1"/>
  <c r="H87" i="1"/>
  <c r="J88" i="1"/>
  <c r="K80" i="1"/>
  <c r="F87" i="1"/>
  <c r="F79" i="1"/>
  <c r="J80" i="1"/>
  <c r="F80" i="1"/>
  <c r="I80" i="1"/>
  <c r="K79" i="1"/>
  <c r="K87" i="1"/>
  <c r="K76" i="1"/>
  <c r="G87" i="1"/>
  <c r="J87" i="1"/>
  <c r="J84" i="1"/>
  <c r="G83" i="1"/>
  <c r="G79" i="1"/>
  <c r="G77" i="1"/>
  <c r="J79" i="1"/>
  <c r="I83" i="1"/>
  <c r="G86" i="1"/>
  <c r="H78" i="1"/>
  <c r="H85" i="1"/>
  <c r="K85" i="1"/>
  <c r="G76" i="1"/>
  <c r="G85" i="1"/>
  <c r="I86" i="1"/>
  <c r="H76" i="1"/>
  <c r="I79" i="1"/>
  <c r="J78" i="1"/>
  <c r="H89" i="1"/>
  <c r="I89" i="1"/>
  <c r="I85" i="1"/>
  <c r="J85" i="1"/>
  <c r="H77" i="1"/>
  <c r="H86" i="1"/>
  <c r="F78" i="1"/>
  <c r="G78" i="1"/>
  <c r="K78" i="1"/>
  <c r="J86" i="1"/>
  <c r="G88" i="1"/>
  <c r="I88" i="1"/>
  <c r="F86" i="1"/>
  <c r="K88" i="1"/>
  <c r="F37" i="1"/>
  <c r="G5" i="1"/>
  <c r="J9" i="1"/>
  <c r="I46" i="1"/>
  <c r="F18" i="1"/>
  <c r="G35" i="1"/>
  <c r="G2" i="1"/>
  <c r="H12" i="1"/>
  <c r="H18" i="1"/>
  <c r="K11" i="1"/>
  <c r="G11" i="1"/>
  <c r="F6" i="1"/>
  <c r="H13" i="1"/>
  <c r="F35" i="1"/>
  <c r="G12" i="1"/>
  <c r="J18" i="1"/>
  <c r="I14" i="1"/>
  <c r="H40" i="1"/>
  <c r="J14" i="1"/>
  <c r="I4" i="1"/>
  <c r="K4" i="1"/>
  <c r="G6" i="1"/>
  <c r="I39" i="1"/>
  <c r="J4" i="1"/>
  <c r="J3" i="1"/>
  <c r="H7" i="1"/>
  <c r="H14" i="1"/>
  <c r="F14" i="1"/>
  <c r="J39" i="1"/>
  <c r="I40" i="1"/>
  <c r="K13" i="1"/>
  <c r="F3" i="1"/>
  <c r="G4" i="1"/>
  <c r="H4" i="1"/>
  <c r="H5" i="1"/>
  <c r="I13" i="1"/>
  <c r="K9" i="1"/>
  <c r="F40" i="1"/>
  <c r="G9" i="1"/>
  <c r="G45" i="1"/>
  <c r="I6" i="1"/>
  <c r="K6" i="1"/>
  <c r="F12" i="1"/>
  <c r="G38" i="1"/>
  <c r="H3" i="1"/>
  <c r="H6" i="1"/>
  <c r="J8" i="1"/>
  <c r="I35" i="1"/>
  <c r="K35" i="1"/>
  <c r="I5" i="1"/>
  <c r="G37" i="1"/>
  <c r="J12" i="1"/>
  <c r="F46" i="1"/>
  <c r="I16" i="1"/>
  <c r="F39" i="1"/>
  <c r="G3" i="1"/>
  <c r="J35" i="1"/>
  <c r="H9" i="1"/>
  <c r="K37" i="1"/>
  <c r="H8" i="1"/>
  <c r="I9" i="1"/>
  <c r="J5" i="1"/>
  <c r="I3" i="1"/>
  <c r="F36" i="1"/>
  <c r="G36" i="1"/>
  <c r="I17" i="1"/>
  <c r="H16" i="1"/>
  <c r="K45" i="1"/>
  <c r="K17" i="1"/>
  <c r="F17" i="1"/>
  <c r="H17" i="1"/>
  <c r="F5" i="1"/>
  <c r="F38" i="1"/>
  <c r="G18" i="1"/>
  <c r="G14" i="1"/>
  <c r="G46" i="1"/>
  <c r="I37" i="1"/>
  <c r="H46" i="1"/>
  <c r="I38" i="1"/>
  <c r="I36" i="1"/>
  <c r="H37" i="1"/>
  <c r="K18" i="1"/>
  <c r="K36" i="1"/>
  <c r="G17" i="1"/>
  <c r="F16" i="1"/>
  <c r="J36" i="1"/>
  <c r="K38" i="1"/>
  <c r="F13" i="1"/>
  <c r="G16" i="1"/>
  <c r="G39" i="1"/>
  <c r="G13" i="1"/>
  <c r="H39" i="1"/>
  <c r="J46" i="1"/>
  <c r="H38" i="1"/>
  <c r="F45" i="1"/>
  <c r="H45" i="1"/>
  <c r="I45" i="1"/>
  <c r="J16" i="1"/>
  <c r="G7" i="1"/>
  <c r="K8" i="1"/>
  <c r="K7" i="1"/>
  <c r="H2" i="1"/>
  <c r="I7" i="1"/>
  <c r="F8" i="1"/>
  <c r="J40" i="1"/>
  <c r="K2" i="1"/>
  <c r="I2" i="1"/>
  <c r="G8" i="1"/>
  <c r="I11" i="1"/>
  <c r="K40" i="1"/>
  <c r="F11" i="1"/>
  <c r="F10" i="1"/>
  <c r="J11" i="1"/>
  <c r="F7" i="1"/>
  <c r="G10" i="1"/>
  <c r="K10" i="1"/>
  <c r="I10" i="1"/>
  <c r="H10" i="1"/>
  <c r="T13" i="7" l="1"/>
  <c r="T14" i="7"/>
  <c r="T8" i="7"/>
  <c r="T7" i="7"/>
  <c r="T15" i="7"/>
  <c r="T5" i="7"/>
  <c r="T6" i="7"/>
  <c r="T3" i="7"/>
  <c r="T20" i="7"/>
  <c r="T4" i="7"/>
  <c r="T2" i="7"/>
  <c r="T18" i="7"/>
  <c r="T11" i="7"/>
  <c r="T16" i="7"/>
  <c r="T12" i="7"/>
  <c r="T19" i="7"/>
  <c r="T21" i="7"/>
  <c r="T17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D4FD2EB-9473-44CF-B281-D12391EA6203}" keepAlive="1" name="Query - 10yr" description="Connection to the '10yr' query in the workbook." type="5" refreshedVersion="8" background="1" saveData="1">
    <dbPr connection="Provider=Microsoft.Mashup.OleDb.1;Data Source=$Workbook$;Location=10yr;Extended Properties=&quot;&quot;" command="SELECT * FROM [10yr]"/>
  </connection>
  <connection id="2" xr16:uid="{4D347797-7D4F-4F1D-BB66-79358F8FBE7D}" keepAlive="1" name="Query - 1yr" description="Connection to the '1yr' query in the workbook." type="5" refreshedVersion="8" background="1" saveData="1">
    <dbPr connection="Provider=Microsoft.Mashup.OleDb.1;Data Source=$Workbook$;Location=1yr;Extended Properties=&quot;&quot;" command="SELECT * FROM [1yr]"/>
  </connection>
  <connection id="3" xr16:uid="{C016519F-9DE6-4CCD-BFB0-5A98A17DF3DE}" keepAlive="1" name="Query - 20yr" description="Connection to the '20yr' query in the workbook." type="5" refreshedVersion="8" background="1" saveData="1">
    <dbPr connection="Provider=Microsoft.Mashup.OleDb.1;Data Source=$Workbook$;Location=20yr;Extended Properties=&quot;&quot;" command="SELECT * FROM [20yr]"/>
  </connection>
  <connection id="4" xr16:uid="{21DA100A-9285-4B66-BCFC-B3070E6B1516}" keepAlive="1" name="Query - 2yr" description="Connection to the '2yr' query in the workbook." type="5" refreshedVersion="8" background="1" saveData="1">
    <dbPr connection="Provider=Microsoft.Mashup.OleDb.1;Data Source=$Workbook$;Location=2yr;Extended Properties=&quot;&quot;" command="SELECT * FROM [2yr]"/>
  </connection>
  <connection id="5" xr16:uid="{2FFF5A7A-3313-41C8-9EE1-47ED33429474}" keepAlive="1" name="Query - 30yr" description="Connection to the '30yr' query in the workbook." type="5" refreshedVersion="8" background="1" saveData="1">
    <dbPr connection="Provider=Microsoft.Mashup.OleDb.1;Data Source=$Workbook$;Location=30yr;Extended Properties=&quot;&quot;" command="SELECT * FROM [30yr]"/>
  </connection>
  <connection id="6" xr16:uid="{EA343372-A422-4228-A580-A09C543EE34B}" keepAlive="1" name="Query - 5yr" description="Connection to the '5yr' query in the workbook." type="5" refreshedVersion="8" background="1" saveData="1">
    <dbPr connection="Provider=Microsoft.Mashup.OleDb.1;Data Source=$Workbook$;Location=5yr;Extended Properties=&quot;&quot;" command="SELECT * FROM [5yr]"/>
  </connection>
  <connection id="7" xr16:uid="{0967D428-5200-4FC5-B80C-B28152E5D985}" keepAlive="1" name="Query - Dow above MAs" description="Connection to the 'Dow above MAs' query in the workbook." type="5" refreshedVersion="8" background="1" saveData="1">
    <dbPr connection="Provider=Microsoft.Mashup.OleDb.1;Data Source=$Workbook$;Location=&quot;Dow above MAs&quot;;Extended Properties=&quot;&quot;" command="SELECT * FROM [Dow above MAs]"/>
  </connection>
  <connection id="8" xr16:uid="{C48E90D8-5885-422D-9A38-B64AC188BD23}" keepAlive="1" name="Query - industry data" description="Connection to the 'industry data' query in the workbook." type="5" refreshedVersion="8" background="1" saveData="1">
    <dbPr connection="Provider=Microsoft.Mashup.OleDb.1;Data Source=$Workbook$;Location=&quot;industry data&quot;;Extended Properties=&quot;&quot;" command="SELECT * FROM [industry data]"/>
  </connection>
  <connection id="9" xr16:uid="{3E94D362-5A63-4662-B90B-BEB519389059}" keepAlive="1" name="Query - Nasdaq above MAs" description="Connection to the 'Nasdaq above MAs' query in the workbook." type="5" refreshedVersion="8" background="1" saveData="1">
    <dbPr connection="Provider=Microsoft.Mashup.OleDb.1;Data Source=$Workbook$;Location=&quot;Nasdaq above MAs&quot;;Extended Properties=&quot;&quot;" command="SELECT * FROM [Nasdaq above MAs]"/>
  </connection>
  <connection id="10" xr16:uid="{5CB21FB9-CD4A-4A4C-9E81-A9D63450CB7F}" keepAlive="1" name="Query - overall market above MAs" description="Connection to the 'overall market above MAs' query in the workbook." type="5" refreshedVersion="8" background="1" saveData="1">
    <dbPr connection="Provider=Microsoft.Mashup.OleDb.1;Data Source=$Workbook$;Location=&quot;overall market above MAs&quot;;Extended Properties=&quot;&quot;" command="SELECT * FROM [overall market above MAs]"/>
  </connection>
  <connection id="11" xr16:uid="{A727219F-5688-4C0E-A218-502F982A18E9}" keepAlive="1" name="Query - Rates" description="Connection to the 'Rates' query in the workbook." type="5" refreshedVersion="8" background="1" saveData="1">
    <dbPr connection="Provider=Microsoft.Mashup.OleDb.1;Data Source=$Workbook$;Location=Rates;Extended Properties=&quot;&quot;" command="SELECT * FROM [Rates]"/>
  </connection>
  <connection id="12" xr16:uid="{4C9A4B6A-2FE8-4A80-83AF-9FE8CE5ED28F}" keepAlive="1" name="Query - Sectors above MAs" description="Connection to the 'Sectors above MAs' query in the workbook." type="5" refreshedVersion="8" background="1" saveData="1">
    <dbPr connection="Provider=Microsoft.Mashup.OleDb.1;Data Source=$Workbook$;Location=&quot;Sectors above MAs&quot;;Extended Properties=&quot;&quot;" command="SELECT * FROM [Sectors above MAs]"/>
  </connection>
  <connection id="13" xr16:uid="{B17D0940-B678-47A2-B7EF-306DA289C0E8}" keepAlive="1" name="Query - Sheet1" description="Connection to the 'Sheet1' query in the workbook." type="5" refreshedVersion="8" background="1" saveData="1">
    <dbPr connection="Provider=Microsoft.Mashup.OleDb.1;Data Source=$Workbook$;Location=Sheet1;Extended Properties=&quot;&quot;" command="SELECT * FROM [Sheet1]"/>
  </connection>
  <connection id="14" xr16:uid="{5C6AD78F-547F-4242-9A67-466E9130ED02}" keepAlive="1" name="Query - Small caps above MAs" description="Connection to the 'Small caps above MAs' query in the workbook." type="5" refreshedVersion="8" background="1" saveData="1">
    <dbPr connection="Provider=Microsoft.Mashup.OleDb.1;Data Source=$Workbook$;Location=&quot;Small caps above MAs&quot;;Extended Properties=&quot;&quot;" command="SELECT * FROM [Small caps above MAs]"/>
  </connection>
  <connection id="15" xr16:uid="{A6D7B062-A968-4BF3-9D5F-970EAD5067A6}" keepAlive="1" name="Query - Styles above MAs" description="Connection to the 'Styles above MAs' query in the workbook." type="5" refreshedVersion="8" background="1" saveData="1">
    <dbPr connection="Provider=Microsoft.Mashup.OleDb.1;Data Source=$Workbook$;Location=&quot;Styles above MAs&quot;;Extended Properties=&quot;&quot;" command="SELECT * FROM [Styles above MAs]"/>
  </connection>
  <connection id="16" xr16:uid="{341C0E86-0C99-4F8F-85BE-BFC549C1A351}" keepAlive="1" name="Query - Table 0" description="Connection to the 'Table 0' query in the workbook." type="5" refreshedVersion="8" background="1" saveData="1">
    <dbPr connection="Provider=Microsoft.Mashup.OleDb.1;Data Source=$Workbook$;Location=&quot;Table 0&quot;;Extended Properties=&quot;&quot;" command="SELECT * FROM [Table 0]"/>
  </connection>
  <connection id="17" xr16:uid="{E9C92C40-E393-4A0C-A9B2-B84DDA73AFC7}" keepAlive="1" name="Query - Table 0 (2)" description="Connection to the 'Table 0 (2)' query in the workbook." type="5" refreshedVersion="8" background="1" saveData="1">
    <dbPr connection="Provider=Microsoft.Mashup.OleDb.1;Data Source=$Workbook$;Location=&quot;Table 0 (2)&quot;;Extended Properties=&quot;&quot;" command="SELECT * FROM [Table 0 (2)]"/>
  </connection>
  <connection id="18" xr16:uid="{AFF8C31B-7CD5-4219-956E-DBB18BB6FC00}" keepAlive="1" name="Query - Table 0 (3)" description="Connection to the 'Table 0 (3)' query in the workbook." type="5" refreshedVersion="8" background="1" saveData="1">
    <dbPr connection="Provider=Microsoft.Mashup.OleDb.1;Data Source=$Workbook$;Location=&quot;Table 0 (3)&quot;;Extended Properties=&quot;&quot;" command="SELECT * FROM [Table 0 (3)]"/>
  </connection>
  <connection id="19" xr16:uid="{5C6A17F3-4B82-41BB-968B-819D35BEB1A3}" keepAlive="1" name="Query - Table 0 (4)" description="Connection to the 'Table 0 (4)' query in the workbook." type="5" refreshedVersion="0" background="1">
    <dbPr connection="Provider=Microsoft.Mashup.OleDb.1;Data Source=$Workbook$;Location=&quot;Table 0 (4)&quot;;Extended Properties=&quot;&quot;" command="SELECT * FROM [Table 0 (4)]"/>
  </connection>
  <connection id="20" xr16:uid="{649B7229-3AE1-49B0-A607-508DCCD1A527}" keepAlive="1" name="Query - Table 0 (5)" description="Connection to the 'Table 0 (5)' query in the workbook." type="5" refreshedVersion="8" background="1" saveData="1">
    <dbPr connection="Provider=Microsoft.Mashup.OleDb.1;Data Source=$Workbook$;Location=&quot;Table 0 (5)&quot;;Extended Properties=&quot;&quot;" command="SELECT * FROM [Table 0 (5)]"/>
  </connection>
  <connection id="21" xr16:uid="{4CC99718-D0E7-4180-946E-81AD451F38FC}" keepAlive="1" name="Query - Table 1" description="Connection to the 'Table 1' query in the workbook." type="5" refreshedVersion="8" background="1" saveData="1">
    <dbPr connection="Provider=Microsoft.Mashup.OleDb.1;Data Source=$Workbook$;Location=&quot;Table 1&quot;;Extended Properties=&quot;&quot;" command="SELECT * FROM [Table 1]"/>
  </connection>
</connections>
</file>

<file path=xl/sharedStrings.xml><?xml version="1.0" encoding="utf-8"?>
<sst xmlns="http://schemas.openxmlformats.org/spreadsheetml/2006/main" count="2154" uniqueCount="1547">
  <si>
    <t>Date</t>
  </si>
  <si>
    <t>XLB</t>
  </si>
  <si>
    <t>XLC</t>
  </si>
  <si>
    <t>XLY</t>
  </si>
  <si>
    <t>XLP</t>
  </si>
  <si>
    <t>XLE</t>
  </si>
  <si>
    <t>XLF</t>
  </si>
  <si>
    <t>XLV</t>
  </si>
  <si>
    <t>XLI</t>
  </si>
  <si>
    <t>XLK</t>
  </si>
  <si>
    <t>XLU</t>
  </si>
  <si>
    <t>XLRE</t>
  </si>
  <si>
    <t>EVX</t>
  </si>
  <si>
    <t>TAN</t>
  </si>
  <si>
    <t>PBD</t>
  </si>
  <si>
    <t>BJK</t>
  </si>
  <si>
    <t>PBJ</t>
  </si>
  <si>
    <t>XHB</t>
  </si>
  <si>
    <t>XRT</t>
  </si>
  <si>
    <t>PEJ</t>
  </si>
  <si>
    <t>PBS</t>
  </si>
  <si>
    <t>PXE</t>
  </si>
  <si>
    <t>PXJ</t>
  </si>
  <si>
    <t>FCG</t>
  </si>
  <si>
    <t>URA</t>
  </si>
  <si>
    <t>IAI</t>
  </si>
  <si>
    <t>PSP</t>
  </si>
  <si>
    <t>KBWP</t>
  </si>
  <si>
    <t>KIE</t>
  </si>
  <si>
    <t>KBWR</t>
  </si>
  <si>
    <t>PBE</t>
  </si>
  <si>
    <t>PJP</t>
  </si>
  <si>
    <t>IHF</t>
  </si>
  <si>
    <t>IHI</t>
  </si>
  <si>
    <t>XHE</t>
  </si>
  <si>
    <t>CNCR</t>
  </si>
  <si>
    <t>IYT</t>
  </si>
  <si>
    <t>PPA</t>
  </si>
  <si>
    <t>GII</t>
  </si>
  <si>
    <t>PIO</t>
  </si>
  <si>
    <t>JETS</t>
  </si>
  <si>
    <t>IDRV</t>
  </si>
  <si>
    <t>GDX</t>
  </si>
  <si>
    <t>XME</t>
  </si>
  <si>
    <t>SLX</t>
  </si>
  <si>
    <t>SIL</t>
  </si>
  <si>
    <t>COPX</t>
  </si>
  <si>
    <t>PSI</t>
  </si>
  <si>
    <t>AIQ</t>
  </si>
  <si>
    <t>CIBR</t>
  </si>
  <si>
    <t>ESPO</t>
  </si>
  <si>
    <t>PNQI</t>
  </si>
  <si>
    <t>SKYY</t>
  </si>
  <si>
    <t>NXTG</t>
  </si>
  <si>
    <t>SOCL</t>
  </si>
  <si>
    <t>ROBO</t>
  </si>
  <si>
    <t>BLOK</t>
  </si>
  <si>
    <t>GRID</t>
  </si>
  <si>
    <t>IGV</t>
  </si>
  <si>
    <t>SPY</t>
  </si>
  <si>
    <t>QQQ</t>
  </si>
  <si>
    <t>IWM</t>
  </si>
  <si>
    <t>IWF</t>
  </si>
  <si>
    <t>IWD</t>
  </si>
  <si>
    <t>MTUM</t>
  </si>
  <si>
    <t>IJR</t>
  </si>
  <si>
    <t>USMV</t>
  </si>
  <si>
    <t>VYM</t>
  </si>
  <si>
    <t>IPO</t>
  </si>
  <si>
    <t>QUAL</t>
  </si>
  <si>
    <t>IVE</t>
  </si>
  <si>
    <t>IVW</t>
  </si>
  <si>
    <t>IJJ</t>
  </si>
  <si>
    <t>IJH</t>
  </si>
  <si>
    <t>IJK</t>
  </si>
  <si>
    <t>IWO</t>
  </si>
  <si>
    <t>QQQE</t>
  </si>
  <si>
    <t>RSP</t>
  </si>
  <si>
    <t>MGK</t>
  </si>
  <si>
    <t>SPLV</t>
  </si>
  <si>
    <t>SPHB</t>
  </si>
  <si>
    <t>Price</t>
  </si>
  <si>
    <t>% Change 1D</t>
  </si>
  <si>
    <t>% Change 1W</t>
  </si>
  <si>
    <t>% Change 1M</t>
  </si>
  <si>
    <t>% Change 3M</t>
  </si>
  <si>
    <t>% Change 6m</t>
  </si>
  <si>
    <t>% Change 1Y</t>
  </si>
  <si>
    <t>DBC</t>
  </si>
  <si>
    <t>ARKK</t>
  </si>
  <si>
    <t>Symbol</t>
  </si>
  <si>
    <t>S&amp;P 500</t>
  </si>
  <si>
    <t>Nasdaq 100</t>
  </si>
  <si>
    <t>DIA</t>
  </si>
  <si>
    <t>Dow Jones</t>
  </si>
  <si>
    <t>Equal Weight Tech</t>
  </si>
  <si>
    <t>Equal Weight S&amp;P</t>
  </si>
  <si>
    <t>VNQ</t>
  </si>
  <si>
    <t>ITB</t>
  </si>
  <si>
    <t>OIH</t>
  </si>
  <si>
    <t>KRE</t>
  </si>
  <si>
    <t>IBB</t>
  </si>
  <si>
    <t>SMH</t>
  </si>
  <si>
    <t>XOP</t>
  </si>
  <si>
    <t>PBW</t>
  </si>
  <si>
    <t>PHO</t>
  </si>
  <si>
    <t>Consumer Discretionary</t>
  </si>
  <si>
    <t>Consumer Staples</t>
  </si>
  <si>
    <t>Technology</t>
  </si>
  <si>
    <t>Financials</t>
  </si>
  <si>
    <t>Energy</t>
  </si>
  <si>
    <t>Materials</t>
  </si>
  <si>
    <t>Industrials</t>
  </si>
  <si>
    <t>Real Estate</t>
  </si>
  <si>
    <t>Utilities</t>
  </si>
  <si>
    <t>Healthcare</t>
  </si>
  <si>
    <t>Communcation Services</t>
  </si>
  <si>
    <t>Inputs</t>
  </si>
  <si>
    <t>20MA</t>
  </si>
  <si>
    <t>50MA</t>
  </si>
  <si>
    <t>100MA</t>
  </si>
  <si>
    <t>200MA</t>
  </si>
  <si>
    <t>IWN</t>
  </si>
  <si>
    <t>S&amp;P Value</t>
  </si>
  <si>
    <t>S&amp;P Growth</t>
  </si>
  <si>
    <t>Russell 1000 Growth</t>
  </si>
  <si>
    <t>Russell 2000 Growth</t>
  </si>
  <si>
    <t>Russell 2000 Value</t>
  </si>
  <si>
    <t>Russell 1000 Value</t>
  </si>
  <si>
    <t>Momentum Factor</t>
  </si>
  <si>
    <t>S&amp;P Midcap Growth</t>
  </si>
  <si>
    <t>S&amp;P Midcap Value</t>
  </si>
  <si>
    <t>US Min Vol</t>
  </si>
  <si>
    <t>S&amp;P Small Cap</t>
  </si>
  <si>
    <t>Low Beta</t>
  </si>
  <si>
    <t>High Beta</t>
  </si>
  <si>
    <t>Mega Cap Growth S&amp;P</t>
  </si>
  <si>
    <t xml:space="preserve">High Dividend Yield </t>
  </si>
  <si>
    <t>Gold Miners</t>
  </si>
  <si>
    <t>Regional Banks</t>
  </si>
  <si>
    <t>Retail</t>
  </si>
  <si>
    <t>Biotech</t>
  </si>
  <si>
    <t>Semiconductors</t>
  </si>
  <si>
    <t>Oil &amp; Gas Exploration</t>
  </si>
  <si>
    <t>Clean Energy</t>
  </si>
  <si>
    <t>Insurance</t>
  </si>
  <si>
    <t>Water</t>
  </si>
  <si>
    <t>Solar</t>
  </si>
  <si>
    <t>Airlines</t>
  </si>
  <si>
    <t>Consumer</t>
  </si>
  <si>
    <t>Gaming</t>
  </si>
  <si>
    <t>Food &amp; Beverage</t>
  </si>
  <si>
    <t>Liesure &amp; Entertainment</t>
  </si>
  <si>
    <t>Media</t>
  </si>
  <si>
    <t>Oil &amp; Gas Equip &amp; Services</t>
  </si>
  <si>
    <t>Uranium</t>
  </si>
  <si>
    <t>KBWB</t>
  </si>
  <si>
    <t>Broker Dealers</t>
  </si>
  <si>
    <t>Private Equity</t>
  </si>
  <si>
    <t>Property &amp; Casualty Insurance</t>
  </si>
  <si>
    <t>Banks</t>
  </si>
  <si>
    <t>Pharmaceuticals</t>
  </si>
  <si>
    <t>Healthcare Providers</t>
  </si>
  <si>
    <t>Medical Devices</t>
  </si>
  <si>
    <t>Medical Equipment</t>
  </si>
  <si>
    <t>Industrials &amp; Infra</t>
  </si>
  <si>
    <t>Materials, Metals &amp; Minings</t>
  </si>
  <si>
    <t>Transport</t>
  </si>
  <si>
    <t>Aerospace &amp; Defense</t>
  </si>
  <si>
    <t>Global Infra</t>
  </si>
  <si>
    <t>Global Water Resources</t>
  </si>
  <si>
    <t>Autonomous Vehicles</t>
  </si>
  <si>
    <t>Metals &amp; Miners</t>
  </si>
  <si>
    <t>Steel Production</t>
  </si>
  <si>
    <t>Silver Miners</t>
  </si>
  <si>
    <t>Copper</t>
  </si>
  <si>
    <t>Big Data</t>
  </si>
  <si>
    <t>Cybersecurity</t>
  </si>
  <si>
    <t>Social Media</t>
  </si>
  <si>
    <t>Robotics</t>
  </si>
  <si>
    <t>Blockchain</t>
  </si>
  <si>
    <t>Software</t>
  </si>
  <si>
    <t>Internet</t>
  </si>
  <si>
    <t>Cloud Computing</t>
  </si>
  <si>
    <t>Description</t>
  </si>
  <si>
    <t>% From 52w Low</t>
  </si>
  <si>
    <t>Russell 2000</t>
  </si>
  <si>
    <t>ARKK Growth</t>
  </si>
  <si>
    <t>Industry</t>
  </si>
  <si>
    <t>Market / Sector</t>
  </si>
  <si>
    <t xml:space="preserve">Style </t>
  </si>
  <si>
    <t>50 Above 200</t>
  </si>
  <si>
    <t>% of 52w High</t>
  </si>
  <si>
    <t xml:space="preserve">Intermarket </t>
  </si>
  <si>
    <t>PERMIT</t>
  </si>
  <si>
    <t>AWHMAN</t>
  </si>
  <si>
    <t>NEWORDER</t>
  </si>
  <si>
    <t>ACDGNO</t>
  </si>
  <si>
    <t>ACMSNO</t>
  </si>
  <si>
    <t>ICSA</t>
  </si>
  <si>
    <t>IC4WSA</t>
  </si>
  <si>
    <t>UMCSENT</t>
  </si>
  <si>
    <t>NFCICREDIT</t>
  </si>
  <si>
    <t>lin</t>
  </si>
  <si>
    <t>Thousands of Units, Seasonally Adjusted Annual Rate</t>
  </si>
  <si>
    <t>Hours, Seasonally Adjusted</t>
  </si>
  <si>
    <t>Millions of Dollars, Seasonally Adjusted</t>
  </si>
  <si>
    <t>Number, Seasonally Adjusted</t>
  </si>
  <si>
    <t>Index 1966:Q1=100, Not Seasonally Adjusted</t>
  </si>
  <si>
    <t>Index, Not Seasonally Adjusted</t>
  </si>
  <si>
    <t>m</t>
  </si>
  <si>
    <t>Monthly</t>
  </si>
  <si>
    <t>w</t>
  </si>
  <si>
    <t>Weekly, Ending Saturday</t>
  </si>
  <si>
    <t>Weekly, Ending Friday</t>
  </si>
  <si>
    <t>n=36</t>
  </si>
  <si>
    <t>2020-04-01 to 2023-03-01</t>
  </si>
  <si>
    <t>2020-05-01 to 2023-04-01</t>
  </si>
  <si>
    <t>n=53</t>
  </si>
  <si>
    <t>2022-05-07 to 2023-05-06</t>
  </si>
  <si>
    <t>2018-11-01 to 2023-03-01</t>
  </si>
  <si>
    <t>New Privately-Owned Housing Units Authorized in Permit-Issuing Places: Total Units</t>
  </si>
  <si>
    <t>Average Weekly Hours of Production and Nonsupervisory Employees, Manufacturing</t>
  </si>
  <si>
    <t>Manufacturers' New Orders: Nondefense Capital Goods Excluding Aircraft</t>
  </si>
  <si>
    <t>Manufacturers' New Orders: Consumer Durable Goods</t>
  </si>
  <si>
    <t>Manufacturers' New Orders: Construction Materials and Supplies</t>
  </si>
  <si>
    <t>Initial Claims</t>
  </si>
  <si>
    <t>4-Week Moving Average of Initial Claims</t>
  </si>
  <si>
    <t>University of Michigan: Consumer Sentiment</t>
  </si>
  <si>
    <t>Chicago Fed National Financial Conditions Credit Subindex</t>
  </si>
  <si>
    <t>U.S. Census Bureau, U.S. Department of Housing and Urban Development</t>
  </si>
  <si>
    <t>U.S. Bureau of Labor Statistics</t>
  </si>
  <si>
    <t>U.S. Census Bureau</t>
  </si>
  <si>
    <t>U.S. Employment and Training Administration</t>
  </si>
  <si>
    <t>University of Michigan</t>
  </si>
  <si>
    <t>Federal Reserve Bank of Chicago</t>
  </si>
  <si>
    <t>date</t>
  </si>
  <si>
    <t>value</t>
  </si>
  <si>
    <t>PAYEMS</t>
  </si>
  <si>
    <t>RPI</t>
  </si>
  <si>
    <t>INDPRO</t>
  </si>
  <si>
    <t>CMRMTSPL</t>
  </si>
  <si>
    <t>MRTSSM4400AUSS</t>
  </si>
  <si>
    <t>PSAVERT</t>
  </si>
  <si>
    <t>chg</t>
  </si>
  <si>
    <t>Change, Thousands of Persons, Seasonally Adjusted</t>
  </si>
  <si>
    <t>Billions of Chained 2012 Dollars, Seasonally Adjusted Annual Rate</t>
  </si>
  <si>
    <t>Index 2017=100, Seasonally Adjusted</t>
  </si>
  <si>
    <t>Millions of Chained 2012 Dollars, Seasonally Adjusted</t>
  </si>
  <si>
    <t>Percent, Seasonally Adjusted Annual Rate</t>
  </si>
  <si>
    <t>2020-03-01 to 2023-02-01</t>
  </si>
  <si>
    <t>All Employees, Total Nonfarm</t>
  </si>
  <si>
    <t>Real Personal Income</t>
  </si>
  <si>
    <t>Industrial Production: Total Index</t>
  </si>
  <si>
    <t>Real Manufacturing and Trade Industries Sales</t>
  </si>
  <si>
    <t>Retail Sales: Retail Trade, Excluding Motor Vehicle and Parts Dealers</t>
  </si>
  <si>
    <t>Personal Saving Rate</t>
  </si>
  <si>
    <t>U.S. Bureau of Economic Analysis</t>
  </si>
  <si>
    <t>Board of Governors of the Federal Reserve System (US)</t>
  </si>
  <si>
    <t>Federal Reserve Bank of St. Louis</t>
  </si>
  <si>
    <t>Percent, Not Seasonally Adjusted</t>
  </si>
  <si>
    <t>d</t>
  </si>
  <si>
    <t>n=500</t>
  </si>
  <si>
    <t>BAMLH0A0HYM2</t>
  </si>
  <si>
    <t>Daily, Close</t>
  </si>
  <si>
    <t>ICE BofA US High Yield Index Option-Adjusted Spread</t>
  </si>
  <si>
    <t>Ice Data Indices, LLC</t>
  </si>
  <si>
    <t>TLT</t>
  </si>
  <si>
    <t>VCLT</t>
  </si>
  <si>
    <t>SHY</t>
  </si>
  <si>
    <t>IEF</t>
  </si>
  <si>
    <t>Commodities</t>
  </si>
  <si>
    <t>IJK/IJJ</t>
  </si>
  <si>
    <t>IWF/IWD</t>
  </si>
  <si>
    <t>IWO/IWN</t>
  </si>
  <si>
    <t>SPHB/SPLV</t>
  </si>
  <si>
    <t>XLY/XLP</t>
  </si>
  <si>
    <t>XLK/XLP</t>
  </si>
  <si>
    <t>IWM/SPY</t>
  </si>
  <si>
    <t>ARKK/SPY</t>
  </si>
  <si>
    <t>IVW/IVE</t>
  </si>
  <si>
    <t>Russell 1000 Growth / Value</t>
  </si>
  <si>
    <t>Russell 2000 Growth / Value</t>
  </si>
  <si>
    <t>High Beta / Low Beta</t>
  </si>
  <si>
    <t>Arkk / S&amp;P</t>
  </si>
  <si>
    <t>Discretionary / Staples</t>
  </si>
  <si>
    <t>Tech / Staples</t>
  </si>
  <si>
    <t>Small caps / S&amp;P</t>
  </si>
  <si>
    <t>S&amp;P Midcap Growth / Value</t>
  </si>
  <si>
    <t>S&amp;P Growth / Value</t>
  </si>
  <si>
    <t>Commodity Index</t>
  </si>
  <si>
    <t>Homebuilders</t>
  </si>
  <si>
    <t>S&amp;P Megacap Growth / Value</t>
  </si>
  <si>
    <t>MGV</t>
  </si>
  <si>
    <t>MGK/MGV</t>
  </si>
  <si>
    <t>2022-05-13 to 2023-05-12</t>
  </si>
  <si>
    <t>2021-06-24 to 2023-05-16</t>
  </si>
  <si>
    <t>Column1</t>
  </si>
  <si>
    <t>5-Day MA</t>
  </si>
  <si>
    <t>20-Day MA</t>
  </si>
  <si>
    <t>50-Day MA</t>
  </si>
  <si>
    <t>100-Day MA</t>
  </si>
  <si>
    <t>150-Day MA</t>
  </si>
  <si>
    <t>200-Day MA</t>
  </si>
  <si>
    <t>Today</t>
  </si>
  <si>
    <t>Yesterday</t>
  </si>
  <si>
    <t>Last Week</t>
  </si>
  <si>
    <t>Last Month</t>
  </si>
  <si>
    <t>5-Day</t>
  </si>
  <si>
    <t>1-Month</t>
  </si>
  <si>
    <t>3-Month</t>
  </si>
  <si>
    <t>6-Month</t>
  </si>
  <si>
    <t>52-Week</t>
  </si>
  <si>
    <t>Year-to-Date</t>
  </si>
  <si>
    <t>Today's New Highs (% of total)</t>
  </si>
  <si>
    <t>Today's New Lows (% of total)</t>
  </si>
  <si>
    <t>Difference</t>
  </si>
  <si>
    <t>Name</t>
  </si>
  <si>
    <t>5 Day Mov Avg</t>
  </si>
  <si>
    <t>20 Day Mov Avg</t>
  </si>
  <si>
    <t>50 Day Mov Avg</t>
  </si>
  <si>
    <t>100 Day Mov Avg</t>
  </si>
  <si>
    <t>150 Day Mov Avg</t>
  </si>
  <si>
    <t>200 Day Mov Avg</t>
  </si>
  <si>
    <t>S&amp;P 500 Index</t>
  </si>
  <si>
    <t>S&amp;P 500 Consumer Discretionary</t>
  </si>
  <si>
    <t>S&amp;P 500 Consumer Staples</t>
  </si>
  <si>
    <t>S&amp;P 500 Energy</t>
  </si>
  <si>
    <t>S&amp;P 500 Financials</t>
  </si>
  <si>
    <t>S&amp;P 500 Health Care</t>
  </si>
  <si>
    <t>S&amp;P 500 Industrials</t>
  </si>
  <si>
    <t>S&amp;P 500 Information Technology</t>
  </si>
  <si>
    <t>S&amp;P 500 Materials</t>
  </si>
  <si>
    <t>S&amp;P 500 Real Estate</t>
  </si>
  <si>
    <t>S&amp;P 500 Comm Services</t>
  </si>
  <si>
    <t>S&amp;P 500 Utilities</t>
  </si>
  <si>
    <t>S&amp;P 100 Index</t>
  </si>
  <si>
    <t>S&amp;P 500 ESG Index</t>
  </si>
  <si>
    <t>S&amp;P 500 Growth Index</t>
  </si>
  <si>
    <t>S&amp;P 500 Value Index</t>
  </si>
  <si>
    <t>S&amp;P Midcap 400</t>
  </si>
  <si>
    <t>S&amp;P Smallcap 600</t>
  </si>
  <si>
    <t>Russell 1000 Index</t>
  </si>
  <si>
    <t>Russell 2000 Index</t>
  </si>
  <si>
    <t>Russell 3000 Index</t>
  </si>
  <si>
    <t>Dow Industrials</t>
  </si>
  <si>
    <t>Nasdaq Composite</t>
  </si>
  <si>
    <t>No.</t>
  </si>
  <si>
    <t>Change</t>
  </si>
  <si>
    <t>Volume</t>
  </si>
  <si>
    <t>Advertising Agencies</t>
  </si>
  <si>
    <t>Agricultural Inputs</t>
  </si>
  <si>
    <t>Airports &amp; Air Services</t>
  </si>
  <si>
    <t>Aluminum</t>
  </si>
  <si>
    <t>Apparel Manufacturing</t>
  </si>
  <si>
    <t>Apparel Retail</t>
  </si>
  <si>
    <t>Asset Management</t>
  </si>
  <si>
    <t>Auto &amp; Truck Dealerships</t>
  </si>
  <si>
    <t>Auto Manufacturers</t>
  </si>
  <si>
    <t>Auto Parts</t>
  </si>
  <si>
    <t>Banks - Diversified</t>
  </si>
  <si>
    <t>Banks - Regional</t>
  </si>
  <si>
    <t>Beverages - Brewers</t>
  </si>
  <si>
    <t>Beverages - Non-Alcoholic</t>
  </si>
  <si>
    <t>Beverages - Wineries &amp; Distilleries</t>
  </si>
  <si>
    <t>Biotechnology</t>
  </si>
  <si>
    <t>Broadcasting</t>
  </si>
  <si>
    <t>Building Materials</t>
  </si>
  <si>
    <t>Building Products &amp; Equipment</t>
  </si>
  <si>
    <t>Business Equipment &amp; Supplies</t>
  </si>
  <si>
    <t>Capital Markets</t>
  </si>
  <si>
    <t>Chemicals</t>
  </si>
  <si>
    <t>Coking Coal</t>
  </si>
  <si>
    <t>Communication Equipment</t>
  </si>
  <si>
    <t>Computer Hardware</t>
  </si>
  <si>
    <t>Confectioners</t>
  </si>
  <si>
    <t>Conglomerates</t>
  </si>
  <si>
    <t>Consulting Services</t>
  </si>
  <si>
    <t>Consumer Electronics</t>
  </si>
  <si>
    <t>-</t>
  </si>
  <si>
    <t>Credit Services</t>
  </si>
  <si>
    <t>Department Stores</t>
  </si>
  <si>
    <t>Diagnostics &amp; Research</t>
  </si>
  <si>
    <t>Discount Stores</t>
  </si>
  <si>
    <t>Drug Manufacturers - General</t>
  </si>
  <si>
    <t>Drug Manufacturers - Specialty &amp; Generic</t>
  </si>
  <si>
    <t>Education &amp; Training Services</t>
  </si>
  <si>
    <t>Electrical Equipment &amp; Parts</t>
  </si>
  <si>
    <t>Electronic Components</t>
  </si>
  <si>
    <t>Electronic Gaming &amp; Multimedia</t>
  </si>
  <si>
    <t>Electronics &amp; Computer Distribution</t>
  </si>
  <si>
    <t>Engineering &amp; Construction</t>
  </si>
  <si>
    <t>Entertainment</t>
  </si>
  <si>
    <t>Farm &amp; Heavy Construction Machinery</t>
  </si>
  <si>
    <t>Farm Products</t>
  </si>
  <si>
    <t>Financial Conglomerates</t>
  </si>
  <si>
    <t>Financial Data &amp; Stock Exchanges</t>
  </si>
  <si>
    <t>Food Distribution</t>
  </si>
  <si>
    <t>Footwear &amp; Accessories</t>
  </si>
  <si>
    <t>Furnishings, Fixtures &amp; Appliances</t>
  </si>
  <si>
    <t>Gambling</t>
  </si>
  <si>
    <t>Gold</t>
  </si>
  <si>
    <t>Grocery Stores</t>
  </si>
  <si>
    <t>Health Information Services</t>
  </si>
  <si>
    <t>Healthcare Plans</t>
  </si>
  <si>
    <t>Home Improvement Retail</t>
  </si>
  <si>
    <t>Household &amp; Personal Products</t>
  </si>
  <si>
    <t>Industrial Distribution</t>
  </si>
  <si>
    <t>Information Technology Services</t>
  </si>
  <si>
    <t>Insurance - Diversified</t>
  </si>
  <si>
    <t>Insurance - Life</t>
  </si>
  <si>
    <t>Insurance - Property &amp; Casualty</t>
  </si>
  <si>
    <t>Insurance - Reinsurance</t>
  </si>
  <si>
    <t>Insurance - Specialty</t>
  </si>
  <si>
    <t>Insurance Brokers</t>
  </si>
  <si>
    <t>Integrated Freight &amp; Logistics</t>
  </si>
  <si>
    <t>Internet Content &amp; Information</t>
  </si>
  <si>
    <t>Internet Retail</t>
  </si>
  <si>
    <t>Leisure</t>
  </si>
  <si>
    <t>Lodging</t>
  </si>
  <si>
    <t>Lumber &amp; Wood Production</t>
  </si>
  <si>
    <t>Luxury Goods</t>
  </si>
  <si>
    <t>Marine Shipping</t>
  </si>
  <si>
    <t>Medical Care Facilities</t>
  </si>
  <si>
    <t>Medical Distribution</t>
  </si>
  <si>
    <t>Medical Instruments &amp; Supplies</t>
  </si>
  <si>
    <t>Metal Fabrication</t>
  </si>
  <si>
    <t>Mortgage Finance</t>
  </si>
  <si>
    <t>Oil &amp; Gas Drilling</t>
  </si>
  <si>
    <t>Oil &amp; Gas E&amp;P</t>
  </si>
  <si>
    <t>Oil &amp; Gas Equipment &amp; Services</t>
  </si>
  <si>
    <t>Oil &amp; Gas Integrated</t>
  </si>
  <si>
    <t>Oil &amp; Gas Midstream</t>
  </si>
  <si>
    <t>Oil &amp; Gas Refining &amp; Marketing</t>
  </si>
  <si>
    <t>Other Industrial Metals &amp; Mining</t>
  </si>
  <si>
    <t>Other Precious Metals &amp; Mining</t>
  </si>
  <si>
    <t>Packaged Foods</t>
  </si>
  <si>
    <t>Packaging &amp; Containers</t>
  </si>
  <si>
    <t>Paper &amp; Paper Products</t>
  </si>
  <si>
    <t>Personal Services</t>
  </si>
  <si>
    <t>Pharmaceutical Retailers</t>
  </si>
  <si>
    <t>Pollution &amp; Treatment Controls</t>
  </si>
  <si>
    <t>Publishing</t>
  </si>
  <si>
    <t>Railroads</t>
  </si>
  <si>
    <t>Real Estate - Development</t>
  </si>
  <si>
    <t>Real Estate - Diversified</t>
  </si>
  <si>
    <t>Real Estate Services</t>
  </si>
  <si>
    <t>Recreational Vehicles</t>
  </si>
  <si>
    <t>REIT - Diversified</t>
  </si>
  <si>
    <t>REIT - Healthcare Facilities</t>
  </si>
  <si>
    <t>REIT - Hotel &amp; Motel</t>
  </si>
  <si>
    <t>REIT - Industrial</t>
  </si>
  <si>
    <t>REIT - Mortgage</t>
  </si>
  <si>
    <t>REIT - Office</t>
  </si>
  <si>
    <t>REIT - Residential</t>
  </si>
  <si>
    <t>REIT - Retail</t>
  </si>
  <si>
    <t>REIT - Specialty</t>
  </si>
  <si>
    <t>Rental &amp; Leasing Services</t>
  </si>
  <si>
    <t>Residential Construction</t>
  </si>
  <si>
    <t>Resorts &amp; Casinos</t>
  </si>
  <si>
    <t>Restaurants</t>
  </si>
  <si>
    <t>Scientific &amp; Technical Instruments</t>
  </si>
  <si>
    <t>Security &amp; Protection Services</t>
  </si>
  <si>
    <t>Semiconductor Equipment &amp; Materials</t>
  </si>
  <si>
    <t>Shell Companies</t>
  </si>
  <si>
    <t>Silver</t>
  </si>
  <si>
    <t>Software - Application</t>
  </si>
  <si>
    <t>Software - Infrastructure</t>
  </si>
  <si>
    <t>Specialty Business Services</t>
  </si>
  <si>
    <t>Specialty Chemicals</t>
  </si>
  <si>
    <t>Specialty Industrial Machinery</t>
  </si>
  <si>
    <t>Specialty Retail</t>
  </si>
  <si>
    <t>Staffing &amp; Employment Services</t>
  </si>
  <si>
    <t>Steel</t>
  </si>
  <si>
    <t>Telecom Services</t>
  </si>
  <si>
    <t>Textile Manufacturing</t>
  </si>
  <si>
    <t>Thermal Coal</t>
  </si>
  <si>
    <t>Tobacco</t>
  </si>
  <si>
    <t>Tools &amp; Accessories</t>
  </si>
  <si>
    <t>Travel Services</t>
  </si>
  <si>
    <t>Trucking</t>
  </si>
  <si>
    <t>Utilities - Diversified</t>
  </si>
  <si>
    <t>Utilities - Independent Power Producers</t>
  </si>
  <si>
    <t>Utilities - Regulated Electric</t>
  </si>
  <si>
    <t>Utilities - Regulated Gas</t>
  </si>
  <si>
    <t>Utilities - Regulated Water</t>
  </si>
  <si>
    <t>Utilities - Renewable</t>
  </si>
  <si>
    <t>Waste Management</t>
  </si>
  <si>
    <t>Perf Week</t>
  </si>
  <si>
    <t>Perf Month</t>
  </si>
  <si>
    <t>Perf Quart</t>
  </si>
  <si>
    <t>Perf Half</t>
  </si>
  <si>
    <t>Perf Year</t>
  </si>
  <si>
    <t>Perf YTD</t>
  </si>
  <si>
    <t>Recom</t>
  </si>
  <si>
    <t>Avg Volume</t>
  </si>
  <si>
    <t>Rel Volume</t>
  </si>
  <si>
    <t>Table 0 (2).Market Cap</t>
  </si>
  <si>
    <t>Table 0 (2).P/E</t>
  </si>
  <si>
    <t>Table 0 (2).Fwd P/E</t>
  </si>
  <si>
    <t>Table 0 (2).PEG</t>
  </si>
  <si>
    <t>Table 0 (2).P/S</t>
  </si>
  <si>
    <t>Table 0 (2).P/B</t>
  </si>
  <si>
    <t>Table 0 (2).P/C</t>
  </si>
  <si>
    <t>Table 0 (2).P/FCF</t>
  </si>
  <si>
    <t>Table 0 (2).EPS past 5Y</t>
  </si>
  <si>
    <t>Table 0 (2).EPS next 5Y</t>
  </si>
  <si>
    <t>Table 0 (2).Sales past 5Y</t>
  </si>
  <si>
    <t>Table 0 (2).Volume</t>
  </si>
  <si>
    <t>Period</t>
  </si>
  <si>
    <t>OVERALL</t>
  </si>
  <si>
    <t>NYSE</t>
  </si>
  <si>
    <t>NASDAQ</t>
  </si>
  <si>
    <t>NYSE Arca</t>
  </si>
  <si>
    <t>ETFs</t>
  </si>
  <si>
    <t>OTC-US</t>
  </si>
  <si>
    <t>PRICE &lt; $10</t>
  </si>
  <si>
    <t>PRICE &gt; $10</t>
  </si>
  <si>
    <t>VOL &lt; 100K</t>
  </si>
  <si>
    <t>VOL &gt; 100K</t>
  </si>
  <si>
    <t>1-Month Highs</t>
  </si>
  <si>
    <t>1-Month Lows</t>
  </si>
  <si>
    <t>3-Month Highs</t>
  </si>
  <si>
    <t>3-Month Lows</t>
  </si>
  <si>
    <t>6-Month Highs</t>
  </si>
  <si>
    <t>6-Month Lows</t>
  </si>
  <si>
    <t>52-Week Highs</t>
  </si>
  <si>
    <t>52-Week Lows</t>
  </si>
  <si>
    <t>YTD Highs</t>
  </si>
  <si>
    <t>YTD Lows</t>
  </si>
  <si>
    <t>2-Year Highs</t>
  </si>
  <si>
    <t>2-Year Lows</t>
  </si>
  <si>
    <t>3-Year Highs</t>
  </si>
  <si>
    <t>3-Year Lows</t>
  </si>
  <si>
    <t>5-Year Highs</t>
  </si>
  <si>
    <t>5-Year Lows</t>
  </si>
  <si>
    <t>10-Year Highs</t>
  </si>
  <si>
    <t>10-Year Lows</t>
  </si>
  <si>
    <t>20-Year Highs</t>
  </si>
  <si>
    <t>20-Year Lows</t>
  </si>
  <si>
    <t>All-Time Highs</t>
  </si>
  <si>
    <t>All-Time Lows</t>
  </si>
  <si>
    <t>Performance.1</t>
  </si>
  <si>
    <t>Performance.2</t>
  </si>
  <si>
    <t>YTD</t>
  </si>
  <si>
    <t>2-Year</t>
  </si>
  <si>
    <t>3-Year</t>
  </si>
  <si>
    <t>5-Year</t>
  </si>
  <si>
    <t>10-Year</t>
  </si>
  <si>
    <t>20-Year</t>
  </si>
  <si>
    <t>1yr.Performance.1</t>
  </si>
  <si>
    <t>1yr.Performance.2</t>
  </si>
  <si>
    <t>2yr.Performance.1</t>
  </si>
  <si>
    <t>2yr.Performance.2</t>
  </si>
  <si>
    <t>5yr.Performance.1</t>
  </si>
  <si>
    <t>5yr.Performance.2</t>
  </si>
  <si>
    <t>10yr.Performance.1</t>
  </si>
  <si>
    <t>10yr.Performance.2</t>
  </si>
  <si>
    <t>20yr.Performance.1</t>
  </si>
  <si>
    <t>20yr.Performance.2</t>
  </si>
  <si>
    <t>30yr.Performance.1</t>
  </si>
  <si>
    <t>30yr.Performance.2</t>
  </si>
  <si>
    <t>3 Mo</t>
  </si>
  <si>
    <t>1 Yr</t>
  </si>
  <si>
    <t>2 Yr</t>
  </si>
  <si>
    <t>5 Yr</t>
  </si>
  <si>
    <t>10 Yr</t>
  </si>
  <si>
    <t>20 Yr.1</t>
  </si>
  <si>
    <t>30 Yr.1</t>
  </si>
  <si>
    <t>Breadth</t>
  </si>
  <si>
    <t>% 1D</t>
  </si>
  <si>
    <t>% 1W</t>
  </si>
  <si>
    <t>% 1M</t>
  </si>
  <si>
    <t>% 3M</t>
  </si>
  <si>
    <t>% 6m</t>
  </si>
  <si>
    <t>% 1Y</t>
  </si>
  <si>
    <t>% 52w Low</t>
  </si>
  <si>
    <t>P/E</t>
  </si>
  <si>
    <t>Fwd P/E</t>
  </si>
  <si>
    <t>PEG</t>
  </si>
  <si>
    <t>P/S</t>
  </si>
  <si>
    <t>P/B</t>
  </si>
  <si>
    <t>P/FCF</t>
  </si>
  <si>
    <t>% &gt; 20MA</t>
  </si>
  <si>
    <t>% &gt; 50MA</t>
  </si>
  <si>
    <t>% &gt; 100MA</t>
  </si>
  <si>
    <t>% &gt; 200MA</t>
  </si>
  <si>
    <t>New Highs/Lows</t>
  </si>
  <si>
    <t>NASDAQ Net New H/Ls</t>
  </si>
  <si>
    <t>NYSE Net New H/Ls</t>
  </si>
  <si>
    <t>Overall Net New H/Ls</t>
  </si>
  <si>
    <t>1M</t>
  </si>
  <si>
    <t>3M</t>
  </si>
  <si>
    <t>6M</t>
  </si>
  <si>
    <t>52W</t>
  </si>
  <si>
    <t>ATH/L</t>
  </si>
  <si>
    <t>Rates</t>
  </si>
  <si>
    <t>20 Yr</t>
  </si>
  <si>
    <t>30 Yr</t>
  </si>
  <si>
    <t>Current</t>
  </si>
  <si>
    <t>Last</t>
  </si>
  <si>
    <t>3M ago</t>
  </si>
  <si>
    <t>6M ago</t>
  </si>
  <si>
    <t>Inudstry</t>
  </si>
  <si>
    <t>Market Cap</t>
  </si>
  <si>
    <t>EPS next 5Y</t>
  </si>
  <si>
    <t>P/C</t>
  </si>
  <si>
    <t>EPS past 5Y</t>
  </si>
  <si>
    <t>Sales past 5Y</t>
  </si>
  <si>
    <t>Basic Materials</t>
  </si>
  <si>
    <t>Communication Services</t>
  </si>
  <si>
    <t>Consumer Cyclical</t>
  </si>
  <si>
    <t>Consumer Defensive</t>
  </si>
  <si>
    <t>Financial</t>
  </si>
  <si>
    <t>Sector</t>
  </si>
  <si>
    <t>% 1Q</t>
  </si>
  <si>
    <t>150MA</t>
  </si>
  <si>
    <t>5MA</t>
  </si>
  <si>
    <t>% above MA</t>
  </si>
  <si>
    <t>S&amp;P 100</t>
  </si>
  <si>
    <t>^IXIC</t>
  </si>
  <si>
    <t>OEF</t>
  </si>
  <si>
    <t>20 Above 50</t>
  </si>
  <si>
    <t>50 Above 100</t>
  </si>
  <si>
    <t>% From 20MA</t>
  </si>
  <si>
    <t>% From 50MA</t>
  </si>
  <si>
    <t>20yr Treasury</t>
  </si>
  <si>
    <t>7-10yr Treasury</t>
  </si>
  <si>
    <t>20 yr Corporate</t>
  </si>
  <si>
    <t>Oil</t>
  </si>
  <si>
    <t>^VIX</t>
  </si>
  <si>
    <t>Dollar</t>
  </si>
  <si>
    <t>Volatility</t>
  </si>
  <si>
    <t>Copper / Gold</t>
  </si>
  <si>
    <t>XLU+XLV+XLP</t>
  </si>
  <si>
    <t>XLK+XLY+XLF+XLI+XLB</t>
  </si>
  <si>
    <t>Cyclical</t>
  </si>
  <si>
    <t>Defensive</t>
  </si>
  <si>
    <t>Score 1-10</t>
  </si>
  <si>
    <t>% 6M</t>
  </si>
  <si>
    <t>1.19</t>
  </si>
  <si>
    <t>3.29</t>
  </si>
  <si>
    <t>1.77</t>
  </si>
  <si>
    <t>2.66</t>
  </si>
  <si>
    <t>2.72</t>
  </si>
  <si>
    <t>2.01</t>
  </si>
  <si>
    <t>2.32</t>
  </si>
  <si>
    <t>2.09</t>
  </si>
  <si>
    <t>1.54</t>
  </si>
  <si>
    <t>0.78</t>
  </si>
  <si>
    <t>2.28</t>
  </si>
  <si>
    <t>1.18</t>
  </si>
  <si>
    <t>2.04</t>
  </si>
  <si>
    <t>1.69</t>
  </si>
  <si>
    <t>1.74</t>
  </si>
  <si>
    <t>2.30</t>
  </si>
  <si>
    <t>3.58</t>
  </si>
  <si>
    <t>11.00%</t>
  </si>
  <si>
    <t>7.03%</t>
  </si>
  <si>
    <t>27.59</t>
  </si>
  <si>
    <t>13.44</t>
  </si>
  <si>
    <t>0.99</t>
  </si>
  <si>
    <t>1.39</t>
  </si>
  <si>
    <t>2.87</t>
  </si>
  <si>
    <t>3.72</t>
  </si>
  <si>
    <t>1.53</t>
  </si>
  <si>
    <t>2.29</t>
  </si>
  <si>
    <t>2.20</t>
  </si>
  <si>
    <t>9.24%</t>
  </si>
  <si>
    <t>3.09</t>
  </si>
  <si>
    <t>1.56</t>
  </si>
  <si>
    <t>13.28%</t>
  </si>
  <si>
    <t>0.58</t>
  </si>
  <si>
    <t>34.27</t>
  </si>
  <si>
    <t>0.66</t>
  </si>
  <si>
    <t>1.15</t>
  </si>
  <si>
    <t>13.82%</t>
  </si>
  <si>
    <t>1.93</t>
  </si>
  <si>
    <t>7.19%</t>
  </si>
  <si>
    <t>1.55</t>
  </si>
  <si>
    <t>2.69</t>
  </si>
  <si>
    <t>2.22</t>
  </si>
  <si>
    <t>10.84%</t>
  </si>
  <si>
    <t>1.84</t>
  </si>
  <si>
    <t>1.36</t>
  </si>
  <si>
    <t>9.42%</t>
  </si>
  <si>
    <t>9.02%</t>
  </si>
  <si>
    <t>8.76%</t>
  </si>
  <si>
    <t>0.80</t>
  </si>
  <si>
    <t>13.35%</t>
  </si>
  <si>
    <t>12.21%</t>
  </si>
  <si>
    <t>22.09</t>
  </si>
  <si>
    <t>1.68</t>
  </si>
  <si>
    <t>2.12</t>
  </si>
  <si>
    <t>1.35</t>
  </si>
  <si>
    <t>6 WEEKS BANK DISCOUNT</t>
  </si>
  <si>
    <t>COUPON EQUIVALENT4</t>
  </si>
  <si>
    <t>1.5 Mo</t>
  </si>
  <si>
    <t>N/A</t>
  </si>
  <si>
    <t>5yr.Performance.12</t>
  </si>
  <si>
    <t>5yr.Performance.13</t>
  </si>
  <si>
    <t>5yr.Performance.14</t>
  </si>
  <si>
    <t>6 (3%)</t>
  </si>
  <si>
    <t>12.05%</t>
  </si>
  <si>
    <t>12.18%</t>
  </si>
  <si>
    <t>18.39</t>
  </si>
  <si>
    <t>3.36</t>
  </si>
  <si>
    <t>28.98</t>
  </si>
  <si>
    <t>24.12</t>
  </si>
  <si>
    <t>29.18</t>
  </si>
  <si>
    <t>1.48</t>
  </si>
  <si>
    <t>12.37%</t>
  </si>
  <si>
    <t>26.58</t>
  </si>
  <si>
    <t>0.56</t>
  </si>
  <si>
    <t>2.50</t>
  </si>
  <si>
    <t>33.54</t>
  </si>
  <si>
    <t>3.06</t>
  </si>
  <si>
    <t>22.01</t>
  </si>
  <si>
    <t>6.32%</t>
  </si>
  <si>
    <t>22.14</t>
  </si>
  <si>
    <t>23.16</t>
  </si>
  <si>
    <t>9.94</t>
  </si>
  <si>
    <t>18.75M</t>
  </si>
  <si>
    <t>17.31%</t>
  </si>
  <si>
    <t>20.39</t>
  </si>
  <si>
    <t>9.73M</t>
  </si>
  <si>
    <t>2.23</t>
  </si>
  <si>
    <t>3.77</t>
  </si>
  <si>
    <t>20.66</t>
  </si>
  <si>
    <t>13.67</t>
  </si>
  <si>
    <t>15.20</t>
  </si>
  <si>
    <t>4.48%</t>
  </si>
  <si>
    <t>9.01%</t>
  </si>
  <si>
    <t>10.17%</t>
  </si>
  <si>
    <t>20.20</t>
  </si>
  <si>
    <t>22.06</t>
  </si>
  <si>
    <t>207 (4%)</t>
  </si>
  <si>
    <t>143 (3%)</t>
  </si>
  <si>
    <t>-110</t>
  </si>
  <si>
    <t>20 (1%)</t>
  </si>
  <si>
    <t>26 (1%)</t>
  </si>
  <si>
    <t>CPER</t>
  </si>
  <si>
    <t>GLD</t>
  </si>
  <si>
    <t>USO</t>
  </si>
  <si>
    <t>UUP</t>
  </si>
  <si>
    <t>CPER/GLD</t>
  </si>
  <si>
    <t>Market Dashboard</t>
  </si>
  <si>
    <t>The dashboard pulls historical stock price data using yfinance in Python. This allows for easy access to stock price data for multiple tickers over a specified date range</t>
  </si>
  <si>
    <t>Using Excel formulas, I transformed the imported data into easily digestible performance indicators for various sectors and factors.</t>
  </si>
  <si>
    <t>Overview:</t>
  </si>
  <si>
    <t>Additional data is collected through web scraping via Power Query from reputable financial websites like Barchart, which provides data points not directly available through yfinance. This includes sector performance, % of stocks above moving averages within those sectors, and other relevant financial metrics</t>
  </si>
  <si>
    <t xml:space="preserve">This Excel dashboard is a  tool for analyzing performance trends and market breadth leveraging  Python and Power Query within Excel. </t>
  </si>
  <si>
    <t>1893.75</t>
  </si>
  <si>
    <t>732.62</t>
  </si>
  <si>
    <t>7631.75</t>
  </si>
  <si>
    <t>567.94</t>
  </si>
  <si>
    <t>7173.13</t>
  </si>
  <si>
    <t>4245.79</t>
  </si>
  <si>
    <t>450.96</t>
  </si>
  <si>
    <t>3227.26</t>
  </si>
  <si>
    <t>700.68</t>
  </si>
  <si>
    <t>11902.14</t>
  </si>
  <si>
    <t>1.13</t>
  </si>
  <si>
    <t>7242.06</t>
  </si>
  <si>
    <t>1.90</t>
  </si>
  <si>
    <t>5253.29</t>
  </si>
  <si>
    <t>1.12</t>
  </si>
  <si>
    <t>1591.02</t>
  </si>
  <si>
    <t>354.40</t>
  </si>
  <si>
    <t>17939.66</t>
  </si>
  <si>
    <t>1585.95</t>
  </si>
  <si>
    <t>206.61</t>
  </si>
  <si>
    <t>13.87</t>
  </si>
  <si>
    <t>1.50</t>
  </si>
  <si>
    <t>8.27</t>
  </si>
  <si>
    <t>9.23%</t>
  </si>
  <si>
    <t>4.82%</t>
  </si>
  <si>
    <t>30.72M</t>
  </si>
  <si>
    <t>35.87</t>
  </si>
  <si>
    <t>39.39</t>
  </si>
  <si>
    <t>13.36%</t>
  </si>
  <si>
    <t>5.89%</t>
  </si>
  <si>
    <t>93.16M</t>
  </si>
  <si>
    <t>28.67</t>
  </si>
  <si>
    <t>2.90</t>
  </si>
  <si>
    <t>15.57</t>
  </si>
  <si>
    <t>9.89%</t>
  </si>
  <si>
    <t>6.97%</t>
  </si>
  <si>
    <t>16.42M</t>
  </si>
  <si>
    <t>9.35</t>
  </si>
  <si>
    <t>17.13%</t>
  </si>
  <si>
    <t>27.15%</t>
  </si>
  <si>
    <t>138.45M</t>
  </si>
  <si>
    <t>19.99</t>
  </si>
  <si>
    <t>11.76%</t>
  </si>
  <si>
    <t>13.62%</t>
  </si>
  <si>
    <t>12.96M</t>
  </si>
  <si>
    <t>24.50</t>
  </si>
  <si>
    <t>0.59</t>
  </si>
  <si>
    <t>228.04</t>
  </si>
  <si>
    <t>41.84%</t>
  </si>
  <si>
    <t>6.37%</t>
  </si>
  <si>
    <t>16.37M</t>
  </si>
  <si>
    <t>2.15</t>
  </si>
  <si>
    <t>11.31</t>
  </si>
  <si>
    <t>10.23%</t>
  </si>
  <si>
    <t>4.00%</t>
  </si>
  <si>
    <t>46.00M</t>
  </si>
  <si>
    <t>17.67</t>
  </si>
  <si>
    <t>24.54</t>
  </si>
  <si>
    <t>7.92%</t>
  </si>
  <si>
    <t>9.91%</t>
  </si>
  <si>
    <t>47.53M</t>
  </si>
  <si>
    <t>1.57</t>
  </si>
  <si>
    <t>20.67</t>
  </si>
  <si>
    <t>14.01%</t>
  </si>
  <si>
    <t>46.12%</t>
  </si>
  <si>
    <t>131.03M</t>
  </si>
  <si>
    <t>23.87</t>
  </si>
  <si>
    <t>0.60</t>
  </si>
  <si>
    <t>37.58</t>
  </si>
  <si>
    <t>40.03%</t>
  </si>
  <si>
    <t>22.47%</t>
  </si>
  <si>
    <t>17.77M</t>
  </si>
  <si>
    <t>19.82</t>
  </si>
  <si>
    <t>108.50</t>
  </si>
  <si>
    <t>16.62%</t>
  </si>
  <si>
    <t>45.47%</t>
  </si>
  <si>
    <t>742.26M</t>
  </si>
  <si>
    <t>1.80</t>
  </si>
  <si>
    <t>18.70</t>
  </si>
  <si>
    <t>9.20%</t>
  </si>
  <si>
    <t>67.25M</t>
  </si>
  <si>
    <t>10.47</t>
  </si>
  <si>
    <t>0.98</t>
  </si>
  <si>
    <t>10.92</t>
  </si>
  <si>
    <t>10.70%</t>
  </si>
  <si>
    <t>14.51%</t>
  </si>
  <si>
    <t>137.88M</t>
  </si>
  <si>
    <t>12.76</t>
  </si>
  <si>
    <t>0.94</t>
  </si>
  <si>
    <t>8.38</t>
  </si>
  <si>
    <t>13.54%</t>
  </si>
  <si>
    <t>19.17%</t>
  </si>
  <si>
    <t>381.87M</t>
  </si>
  <si>
    <t>23.36</t>
  </si>
  <si>
    <t>2.59</t>
  </si>
  <si>
    <t>11.07</t>
  </si>
  <si>
    <t>4.61%</t>
  </si>
  <si>
    <t>78.77M</t>
  </si>
  <si>
    <t>27.17</t>
  </si>
  <si>
    <t>35.50</t>
  </si>
  <si>
    <t>7.31%</t>
  </si>
  <si>
    <t>8.48%</t>
  </si>
  <si>
    <t>59.25M</t>
  </si>
  <si>
    <t>20.37</t>
  </si>
  <si>
    <t>23.94</t>
  </si>
  <si>
    <t>-0.49%</t>
  </si>
  <si>
    <t>5.65%</t>
  </si>
  <si>
    <t>7.80M</t>
  </si>
  <si>
    <t>53.34</t>
  </si>
  <si>
    <t>2.78</t>
  </si>
  <si>
    <t>55.73</t>
  </si>
  <si>
    <t>19.16%</t>
  </si>
  <si>
    <t>512.85%</t>
  </si>
  <si>
    <t>495.19M</t>
  </si>
  <si>
    <t>7.40</t>
  </si>
  <si>
    <t>4.96</t>
  </si>
  <si>
    <t>-3.93%</t>
  </si>
  <si>
    <t>90.46%</t>
  </si>
  <si>
    <t>20.34M</t>
  </si>
  <si>
    <t>18.09</t>
  </si>
  <si>
    <t>27.71</t>
  </si>
  <si>
    <t>10.73%</t>
  </si>
  <si>
    <t>7.46%</t>
  </si>
  <si>
    <t>22.42M</t>
  </si>
  <si>
    <t>19.64</t>
  </si>
  <si>
    <t>10.68%</t>
  </si>
  <si>
    <t>36.59M</t>
  </si>
  <si>
    <t>27.19</t>
  </si>
  <si>
    <t>5.65</t>
  </si>
  <si>
    <t>20.86%</t>
  </si>
  <si>
    <t>1.15M</t>
  </si>
  <si>
    <t>17.54</t>
  </si>
  <si>
    <t>7.18</t>
  </si>
  <si>
    <t>12.88%</t>
  </si>
  <si>
    <t>30.64%</t>
  </si>
  <si>
    <t>200.97M</t>
  </si>
  <si>
    <t>22.13</t>
  </si>
  <si>
    <t>18.78</t>
  </si>
  <si>
    <t>14.30%</t>
  </si>
  <si>
    <t>25.71M</t>
  </si>
  <si>
    <t>10.43</t>
  </si>
  <si>
    <t>10.80</t>
  </si>
  <si>
    <t>18.63%</t>
  </si>
  <si>
    <t>13.11%</t>
  </si>
  <si>
    <t>68.65M</t>
  </si>
  <si>
    <t>27.23</t>
  </si>
  <si>
    <t>16.86</t>
  </si>
  <si>
    <t>7.23%</t>
  </si>
  <si>
    <t>4.58%</t>
  </si>
  <si>
    <t>118.99M</t>
  </si>
  <si>
    <t>20.65</t>
  </si>
  <si>
    <t>1.10</t>
  </si>
  <si>
    <t>21.27</t>
  </si>
  <si>
    <t>18.70%</t>
  </si>
  <si>
    <t>16.09%</t>
  </si>
  <si>
    <t>129.36M</t>
  </si>
  <si>
    <t>19.96</t>
  </si>
  <si>
    <t>22.12</t>
  </si>
  <si>
    <t>-0.71%</t>
  </si>
  <si>
    <t>12.01M</t>
  </si>
  <si>
    <t>19.73</t>
  </si>
  <si>
    <t>28.38</t>
  </si>
  <si>
    <t>7.89%</t>
  </si>
  <si>
    <t>-0.29%</t>
  </si>
  <si>
    <t>14.63M</t>
  </si>
  <si>
    <t>32.37</t>
  </si>
  <si>
    <t>2.57</t>
  </si>
  <si>
    <t>12.58%</t>
  </si>
  <si>
    <t>5.79%</t>
  </si>
  <si>
    <t>5.05M</t>
  </si>
  <si>
    <t>30.46</t>
  </si>
  <si>
    <t>3.28</t>
  </si>
  <si>
    <t>26.26</t>
  </si>
  <si>
    <t>9.29%</t>
  </si>
  <si>
    <t>8.97%</t>
  </si>
  <si>
    <t>61.43M</t>
  </si>
  <si>
    <t>22.86</t>
  </si>
  <si>
    <t>20.11</t>
  </si>
  <si>
    <t>13.63%</t>
  </si>
  <si>
    <t>41.79M</t>
  </si>
  <si>
    <t>25.24</t>
  </si>
  <si>
    <t>1.89</t>
  </si>
  <si>
    <t>15.18</t>
  </si>
  <si>
    <t>10.94%</t>
  </si>
  <si>
    <t>123.44M</t>
  </si>
  <si>
    <t>9.16</t>
  </si>
  <si>
    <t>6.64</t>
  </si>
  <si>
    <t>-12.00%</t>
  </si>
  <si>
    <t>1.96%</t>
  </si>
  <si>
    <t>17.18M</t>
  </si>
  <si>
    <t>31.24</t>
  </si>
  <si>
    <t>23.24</t>
  </si>
  <si>
    <t>10.22%</t>
  </si>
  <si>
    <t>55.06%</t>
  </si>
  <si>
    <t>64.76M</t>
  </si>
  <si>
    <t>39.36</t>
  </si>
  <si>
    <t>4.14</t>
  </si>
  <si>
    <t>46.63</t>
  </si>
  <si>
    <t>9.50%</t>
  </si>
  <si>
    <t>7.38%</t>
  </si>
  <si>
    <t>44.57M</t>
  </si>
  <si>
    <t>27.97</t>
  </si>
  <si>
    <t>1.33</t>
  </si>
  <si>
    <t>19.01</t>
  </si>
  <si>
    <t>21.03%</t>
  </si>
  <si>
    <t>10.47%</t>
  </si>
  <si>
    <t>181.99M</t>
  </si>
  <si>
    <t>12.69%</t>
  </si>
  <si>
    <t>27.36%</t>
  </si>
  <si>
    <t>214.47M</t>
  </si>
  <si>
    <t>18.90</t>
  </si>
  <si>
    <t>0.79</t>
  </si>
  <si>
    <t>22.10</t>
  </si>
  <si>
    <t>23.78%</t>
  </si>
  <si>
    <t>11.53%</t>
  </si>
  <si>
    <t>17.65M</t>
  </si>
  <si>
    <t>27.90</t>
  </si>
  <si>
    <t>1.67</t>
  </si>
  <si>
    <t>20.57</t>
  </si>
  <si>
    <t>16.69%</t>
  </si>
  <si>
    <t>63.30%</t>
  </si>
  <si>
    <t>171.56M</t>
  </si>
  <si>
    <t>28.92</t>
  </si>
  <si>
    <t>2.14</t>
  </si>
  <si>
    <t>13.49%</t>
  </si>
  <si>
    <t>8.13%</t>
  </si>
  <si>
    <t>76.75M</t>
  </si>
  <si>
    <t>33.03</t>
  </si>
  <si>
    <t>19.04%</t>
  </si>
  <si>
    <t>21.01%</t>
  </si>
  <si>
    <t>49.61M</t>
  </si>
  <si>
    <t>14.82</t>
  </si>
  <si>
    <t>8.05</t>
  </si>
  <si>
    <t>18.47%</t>
  </si>
  <si>
    <t>3.13M</t>
  </si>
  <si>
    <t>22.39</t>
  </si>
  <si>
    <t>1.42</t>
  </si>
  <si>
    <t>16.95</t>
  </si>
  <si>
    <t>15.73%</t>
  </si>
  <si>
    <t>12.02%</t>
  </si>
  <si>
    <t>29.59M</t>
  </si>
  <si>
    <t>46.08</t>
  </si>
  <si>
    <t>2.35</t>
  </si>
  <si>
    <t>27.07</t>
  </si>
  <si>
    <t>19.61%</t>
  </si>
  <si>
    <t>14.78%</t>
  </si>
  <si>
    <t>149.87M</t>
  </si>
  <si>
    <t>14.65</t>
  </si>
  <si>
    <t>12.48</t>
  </si>
  <si>
    <t>18.98</t>
  </si>
  <si>
    <t>1.17%</t>
  </si>
  <si>
    <t>5.78%</t>
  </si>
  <si>
    <t>38.09M</t>
  </si>
  <si>
    <t>14.77</t>
  </si>
  <si>
    <t>1.87</t>
  </si>
  <si>
    <t>16.94</t>
  </si>
  <si>
    <t>7.88%</t>
  </si>
  <si>
    <t>7.13%</t>
  </si>
  <si>
    <t>14.86M</t>
  </si>
  <si>
    <t>10.24</t>
  </si>
  <si>
    <t>3.62</t>
  </si>
  <si>
    <t>12.83%</t>
  </si>
  <si>
    <t>20.23%</t>
  </si>
  <si>
    <t>3.92M</t>
  </si>
  <si>
    <t>33.07</t>
  </si>
  <si>
    <t>24.09</t>
  </si>
  <si>
    <t>21.16%</t>
  </si>
  <si>
    <t>33.42M</t>
  </si>
  <si>
    <t>22.94</t>
  </si>
  <si>
    <t>1.63</t>
  </si>
  <si>
    <t>18.21</t>
  </si>
  <si>
    <t>14.09%</t>
  </si>
  <si>
    <t>8.41M</t>
  </si>
  <si>
    <t>15.37</t>
  </si>
  <si>
    <t>-1.56%</t>
  </si>
  <si>
    <t>14.87%</t>
  </si>
  <si>
    <t>36.51M</t>
  </si>
  <si>
    <t>20.45</t>
  </si>
  <si>
    <t>13.93</t>
  </si>
  <si>
    <t>11.57%</t>
  </si>
  <si>
    <t>18.15M</t>
  </si>
  <si>
    <t>68.38</t>
  </si>
  <si>
    <t>2.40</t>
  </si>
  <si>
    <t>26.40</t>
  </si>
  <si>
    <t>28.52%</t>
  </si>
  <si>
    <t>45.58%</t>
  </si>
  <si>
    <t>18.26M</t>
  </si>
  <si>
    <t>25.47</t>
  </si>
  <si>
    <t>1.64</t>
  </si>
  <si>
    <t>30.57</t>
  </si>
  <si>
    <t>15.58%</t>
  </si>
  <si>
    <t>23.60%</t>
  </si>
  <si>
    <t>242.83M</t>
  </si>
  <si>
    <t>20.36</t>
  </si>
  <si>
    <t>26.34</t>
  </si>
  <si>
    <t>10.11%</t>
  </si>
  <si>
    <t>5.23%</t>
  </si>
  <si>
    <t>30.66M</t>
  </si>
  <si>
    <t>89.25</t>
  </si>
  <si>
    <t>4.84</t>
  </si>
  <si>
    <t>28.78</t>
  </si>
  <si>
    <t>18.45%</t>
  </si>
  <si>
    <t>24.50%</t>
  </si>
  <si>
    <t>112.03M</t>
  </si>
  <si>
    <t>1.91</t>
  </si>
  <si>
    <t>17.38</t>
  </si>
  <si>
    <t>12.12%</t>
  </si>
  <si>
    <t>11.47%</t>
  </si>
  <si>
    <t>76.40M</t>
  </si>
  <si>
    <t>3.49</t>
  </si>
  <si>
    <t>7.64M</t>
  </si>
  <si>
    <t>28.11</t>
  </si>
  <si>
    <t>4.54</t>
  </si>
  <si>
    <t>22.51</t>
  </si>
  <si>
    <t>6.19%</t>
  </si>
  <si>
    <t>4.35%</t>
  </si>
  <si>
    <t>95.71M</t>
  </si>
  <si>
    <t>26.39</t>
  </si>
  <si>
    <t>23.66</t>
  </si>
  <si>
    <t>8.54%</t>
  </si>
  <si>
    <t>9.25%</t>
  </si>
  <si>
    <t>18.56M</t>
  </si>
  <si>
    <t>27.60</t>
  </si>
  <si>
    <t>18.20</t>
  </si>
  <si>
    <t>8.40%</t>
  </si>
  <si>
    <t>6.44%</t>
  </si>
  <si>
    <t>192.78M</t>
  </si>
  <si>
    <t>23.71</t>
  </si>
  <si>
    <t>22.59</t>
  </si>
  <si>
    <t>52.38</t>
  </si>
  <si>
    <t>1.05%</t>
  </si>
  <si>
    <t>9.19%</t>
  </si>
  <si>
    <t>21.38M</t>
  </si>
  <si>
    <t>4.35</t>
  </si>
  <si>
    <t>7.83%</t>
  </si>
  <si>
    <t>0.38%</t>
  </si>
  <si>
    <t>22.30M</t>
  </si>
  <si>
    <t>13.86</t>
  </si>
  <si>
    <t>7.46</t>
  </si>
  <si>
    <t>8.19%</t>
  </si>
  <si>
    <t>14.15%</t>
  </si>
  <si>
    <t>22.90M</t>
  </si>
  <si>
    <t>10.66</t>
  </si>
  <si>
    <t>16.27%</t>
  </si>
  <si>
    <t>18.08%</t>
  </si>
  <si>
    <t>2.43M</t>
  </si>
  <si>
    <t>13.18</t>
  </si>
  <si>
    <t>6.10</t>
  </si>
  <si>
    <t>16.91%</t>
  </si>
  <si>
    <t>10.85%</t>
  </si>
  <si>
    <t>14.74M</t>
  </si>
  <si>
    <t>37.00</t>
  </si>
  <si>
    <t>3.25</t>
  </si>
  <si>
    <t>29.80</t>
  </si>
  <si>
    <t>11.37%</t>
  </si>
  <si>
    <t>9.84%</t>
  </si>
  <si>
    <t>15.27M</t>
  </si>
  <si>
    <t>1.98</t>
  </si>
  <si>
    <t>16.00</t>
  </si>
  <si>
    <t>7.77%</t>
  </si>
  <si>
    <t>6.46%</t>
  </si>
  <si>
    <t>17.50M</t>
  </si>
  <si>
    <t>35.23</t>
  </si>
  <si>
    <t>2.27</t>
  </si>
  <si>
    <t>25.58</t>
  </si>
  <si>
    <t>15.50%</t>
  </si>
  <si>
    <t>162.46%</t>
  </si>
  <si>
    <t>188.04M</t>
  </si>
  <si>
    <t>25.35</t>
  </si>
  <si>
    <t>1.24</t>
  </si>
  <si>
    <t>44.24</t>
  </si>
  <si>
    <t>20.52%</t>
  </si>
  <si>
    <t>23.44%</t>
  </si>
  <si>
    <t>136.52M</t>
  </si>
  <si>
    <t>28.27</t>
  </si>
  <si>
    <t>20.29</t>
  </si>
  <si>
    <t>20.36%</t>
  </si>
  <si>
    <t>26.41%</t>
  </si>
  <si>
    <t>39.42M</t>
  </si>
  <si>
    <t>27.04</t>
  </si>
  <si>
    <t>23.91</t>
  </si>
  <si>
    <t>12.78%</t>
  </si>
  <si>
    <t>11.17%</t>
  </si>
  <si>
    <t>11.43M</t>
  </si>
  <si>
    <t>20.15</t>
  </si>
  <si>
    <t>3.50</t>
  </si>
  <si>
    <t>22.83</t>
  </si>
  <si>
    <t>5.76%</t>
  </si>
  <si>
    <t>15.55%</t>
  </si>
  <si>
    <t>823.66K</t>
  </si>
  <si>
    <t>26.18</t>
  </si>
  <si>
    <t>2.55</t>
  </si>
  <si>
    <t>11.72</t>
  </si>
  <si>
    <t>10.27%</t>
  </si>
  <si>
    <t>4.11%</t>
  </si>
  <si>
    <t>10.86M</t>
  </si>
  <si>
    <t>3.79</t>
  </si>
  <si>
    <t>0.26</t>
  </si>
  <si>
    <t>4.22</t>
  </si>
  <si>
    <t>14.38%</t>
  </si>
  <si>
    <t>21.72%</t>
  </si>
  <si>
    <t>14.61M</t>
  </si>
  <si>
    <t>14.76</t>
  </si>
  <si>
    <t>13.50</t>
  </si>
  <si>
    <t>12.55%</t>
  </si>
  <si>
    <t>24.74%</t>
  </si>
  <si>
    <t>59.81M</t>
  </si>
  <si>
    <t>30.28</t>
  </si>
  <si>
    <t>33.34</t>
  </si>
  <si>
    <t>12.13%</t>
  </si>
  <si>
    <t>11.52%</t>
  </si>
  <si>
    <t>238.76M</t>
  </si>
  <si>
    <t>31.50</t>
  </si>
  <si>
    <t>70.91</t>
  </si>
  <si>
    <t>8.63%</t>
  </si>
  <si>
    <t>8.05M</t>
  </si>
  <si>
    <t>44.75</t>
  </si>
  <si>
    <t>3.60</t>
  </si>
  <si>
    <t>33.35</t>
  </si>
  <si>
    <t>12.43%</t>
  </si>
  <si>
    <t>10.49%</t>
  </si>
  <si>
    <t>439.24M</t>
  </si>
  <si>
    <t>21.75</t>
  </si>
  <si>
    <t>18.94</t>
  </si>
  <si>
    <t>18.96%</t>
  </si>
  <si>
    <t>6.62%</t>
  </si>
  <si>
    <t>8.58M</t>
  </si>
  <si>
    <t>38.61</t>
  </si>
  <si>
    <t>0.73</t>
  </si>
  <si>
    <t>214.56</t>
  </si>
  <si>
    <t>52.59%</t>
  </si>
  <si>
    <t>16.08%</t>
  </si>
  <si>
    <t>12.00M</t>
  </si>
  <si>
    <t>10.48</t>
  </si>
  <si>
    <t>12.14</t>
  </si>
  <si>
    <t>5.14%</t>
  </si>
  <si>
    <t>77.04M</t>
  </si>
  <si>
    <t>12.63</t>
  </si>
  <si>
    <t>0.90</t>
  </si>
  <si>
    <t>14.97</t>
  </si>
  <si>
    <t>14.03%</t>
  </si>
  <si>
    <t>25.89%</t>
  </si>
  <si>
    <t>213.46M</t>
  </si>
  <si>
    <t>11.90</t>
  </si>
  <si>
    <t>1.00</t>
  </si>
  <si>
    <t>11.82</t>
  </si>
  <si>
    <t>11.95%</t>
  </si>
  <si>
    <t>82.36M</t>
  </si>
  <si>
    <t>12.12</t>
  </si>
  <si>
    <t>7.63</t>
  </si>
  <si>
    <t>10.74%</t>
  </si>
  <si>
    <t>10.88%</t>
  </si>
  <si>
    <t>107.69M</t>
  </si>
  <si>
    <t>17.44</t>
  </si>
  <si>
    <t>2.11</t>
  </si>
  <si>
    <t>15.32</t>
  </si>
  <si>
    <t>8.26%</t>
  </si>
  <si>
    <t>92.98M</t>
  </si>
  <si>
    <t>15.56</t>
  </si>
  <si>
    <t>0.81</t>
  </si>
  <si>
    <t>8.93</t>
  </si>
  <si>
    <t>19.09%</t>
  </si>
  <si>
    <t>27.04M</t>
  </si>
  <si>
    <t>9.98</t>
  </si>
  <si>
    <t>13.00</t>
  </si>
  <si>
    <t>-3.05%</t>
  </si>
  <si>
    <t>5.88%</t>
  </si>
  <si>
    <t>128.89M</t>
  </si>
  <si>
    <t>41.69</t>
  </si>
  <si>
    <t>1.52</t>
  </si>
  <si>
    <t>58.03</t>
  </si>
  <si>
    <t>21.48%</t>
  </si>
  <si>
    <t>44.74M</t>
  </si>
  <si>
    <t>18.67</t>
  </si>
  <si>
    <t>4.76</t>
  </si>
  <si>
    <t>3.92%</t>
  </si>
  <si>
    <t>5.27%</t>
  </si>
  <si>
    <t>55.61M</t>
  </si>
  <si>
    <t>23.78</t>
  </si>
  <si>
    <t>0.93</t>
  </si>
  <si>
    <t>22.52</t>
  </si>
  <si>
    <t>25.50%</t>
  </si>
  <si>
    <t>5.55%</t>
  </si>
  <si>
    <t>56.02M</t>
  </si>
  <si>
    <t>50.69</t>
  </si>
  <si>
    <t>11.70</t>
  </si>
  <si>
    <t>6.07%</t>
  </si>
  <si>
    <t>2.52M</t>
  </si>
  <si>
    <t>29.45</t>
  </si>
  <si>
    <t>2.41</t>
  </si>
  <si>
    <t>24.48</t>
  </si>
  <si>
    <t>8.14%</t>
  </si>
  <si>
    <t>28.38M</t>
  </si>
  <si>
    <t>16.83</t>
  </si>
  <si>
    <t>-15.01%</t>
  </si>
  <si>
    <t>3.28%</t>
  </si>
  <si>
    <t>8.71M</t>
  </si>
  <si>
    <t>2.82</t>
  </si>
  <si>
    <t>27.57</t>
  </si>
  <si>
    <t>8.76M</t>
  </si>
  <si>
    <t>24.84</t>
  </si>
  <si>
    <t>12.39</t>
  </si>
  <si>
    <t>2.40%</t>
  </si>
  <si>
    <t>8.68M</t>
  </si>
  <si>
    <t>19.89</t>
  </si>
  <si>
    <t>27.89</t>
  </si>
  <si>
    <t>10.29%</t>
  </si>
  <si>
    <t>4.89%</t>
  </si>
  <si>
    <t>33.53M</t>
  </si>
  <si>
    <t>8.22</t>
  </si>
  <si>
    <t>29.81</t>
  </si>
  <si>
    <t>-4.77%</t>
  </si>
  <si>
    <t>29.79%</t>
  </si>
  <si>
    <t>1.37M</t>
  </si>
  <si>
    <t>21.09</t>
  </si>
  <si>
    <t>13.16</t>
  </si>
  <si>
    <t>25.77%</t>
  </si>
  <si>
    <t>443.36K</t>
  </si>
  <si>
    <t>48.18</t>
  </si>
  <si>
    <t>33.79</t>
  </si>
  <si>
    <t>23.01%</t>
  </si>
  <si>
    <t>71.10M</t>
  </si>
  <si>
    <t>7.60</t>
  </si>
  <si>
    <t>11.25%</t>
  </si>
  <si>
    <t>6.93%</t>
  </si>
  <si>
    <t>7.72M</t>
  </si>
  <si>
    <t>16.46</t>
  </si>
  <si>
    <t>3.02</t>
  </si>
  <si>
    <t>11.56</t>
  </si>
  <si>
    <t>5.44%</t>
  </si>
  <si>
    <t>24.08%</t>
  </si>
  <si>
    <t>15.52M</t>
  </si>
  <si>
    <t>97.74</t>
  </si>
  <si>
    <t>3.40</t>
  </si>
  <si>
    <t>29.98</t>
  </si>
  <si>
    <t>28.75%</t>
  </si>
  <si>
    <t>14.27%</t>
  </si>
  <si>
    <t>29.87M</t>
  </si>
  <si>
    <t>17.96</t>
  </si>
  <si>
    <t>2.62</t>
  </si>
  <si>
    <t>10.03</t>
  </si>
  <si>
    <t>6.86%</t>
  </si>
  <si>
    <t>18.29%</t>
  </si>
  <si>
    <t>28.21M</t>
  </si>
  <si>
    <t>30.05</t>
  </si>
  <si>
    <t>40.67</t>
  </si>
  <si>
    <t>22.71</t>
  </si>
  <si>
    <t>0.74%</t>
  </si>
  <si>
    <t>17.05%</t>
  </si>
  <si>
    <t>25.14M</t>
  </si>
  <si>
    <t>11.52</t>
  </si>
  <si>
    <t>5.81%</t>
  </si>
  <si>
    <t>42.67%</t>
  </si>
  <si>
    <t>84.73M</t>
  </si>
  <si>
    <t>76.75</t>
  </si>
  <si>
    <t>12.89</t>
  </si>
  <si>
    <t>77.30%</t>
  </si>
  <si>
    <t>29.95M</t>
  </si>
  <si>
    <t>42.86</t>
  </si>
  <si>
    <t>7.45</t>
  </si>
  <si>
    <t>22.92</t>
  </si>
  <si>
    <t>5.75%</t>
  </si>
  <si>
    <t>6.00%</t>
  </si>
  <si>
    <t>31.41</t>
  </si>
  <si>
    <t>3.84</t>
  </si>
  <si>
    <t>13.13%</t>
  </si>
  <si>
    <t>28.96M</t>
  </si>
  <si>
    <t>55.58</t>
  </si>
  <si>
    <t>41.33</t>
  </si>
  <si>
    <t>16.56%</t>
  </si>
  <si>
    <t>106.05%</t>
  </si>
  <si>
    <t>20.36M</t>
  </si>
  <si>
    <t>18.33</t>
  </si>
  <si>
    <t>2.08</t>
  </si>
  <si>
    <t>92.81</t>
  </si>
  <si>
    <t>8.79%</t>
  </si>
  <si>
    <t>12.07%</t>
  </si>
  <si>
    <t>282.33M</t>
  </si>
  <si>
    <t>8.46</t>
  </si>
  <si>
    <t>3.32</t>
  </si>
  <si>
    <t>15.39</t>
  </si>
  <si>
    <t>2.55%</t>
  </si>
  <si>
    <t>12.60%</t>
  </si>
  <si>
    <t>21.42M</t>
  </si>
  <si>
    <t>18.61</t>
  </si>
  <si>
    <t>13.28</t>
  </si>
  <si>
    <t>13.95%</t>
  </si>
  <si>
    <t>26.40%</t>
  </si>
  <si>
    <t>28.12M</t>
  </si>
  <si>
    <t>28.17</t>
  </si>
  <si>
    <t>2.52</t>
  </si>
  <si>
    <t>31.68</t>
  </si>
  <si>
    <t>8.42%</t>
  </si>
  <si>
    <t>68.22M</t>
  </si>
  <si>
    <t>25.05</t>
  </si>
  <si>
    <t>11.27%</t>
  </si>
  <si>
    <t>9.69%</t>
  </si>
  <si>
    <t>20.51M</t>
  </si>
  <si>
    <t>20.87</t>
  </si>
  <si>
    <t>13.61</t>
  </si>
  <si>
    <t>3.72%</t>
  </si>
  <si>
    <t>22.80M</t>
  </si>
  <si>
    <t>24.29</t>
  </si>
  <si>
    <t>1.40</t>
  </si>
  <si>
    <t>22.88</t>
  </si>
  <si>
    <t>16.49%</t>
  </si>
  <si>
    <t>42.66M</t>
  </si>
  <si>
    <t>33.52</t>
  </si>
  <si>
    <t>36.04</t>
  </si>
  <si>
    <t>26.97%</t>
  </si>
  <si>
    <t>43.36%</t>
  </si>
  <si>
    <t>614.51M</t>
  </si>
  <si>
    <t>165.90</t>
  </si>
  <si>
    <t>-0.31%</t>
  </si>
  <si>
    <t>42.35</t>
  </si>
  <si>
    <t>100.54</t>
  </si>
  <si>
    <t>43.33%</t>
  </si>
  <si>
    <t>8.58%</t>
  </si>
  <si>
    <t>34.56M</t>
  </si>
  <si>
    <t>2.51</t>
  </si>
  <si>
    <t>31.58</t>
  </si>
  <si>
    <t>18.60%</t>
  </si>
  <si>
    <t>21.11%</t>
  </si>
  <si>
    <t>695.16M</t>
  </si>
  <si>
    <t>37.70</t>
  </si>
  <si>
    <t>15.59%</t>
  </si>
  <si>
    <t>23.14%</t>
  </si>
  <si>
    <t>340.61M</t>
  </si>
  <si>
    <t>16.57</t>
  </si>
  <si>
    <t>0.57</t>
  </si>
  <si>
    <t>28.97%</t>
  </si>
  <si>
    <t>17.41%</t>
  </si>
  <si>
    <t>367.07M</t>
  </si>
  <si>
    <t>38.31</t>
  </si>
  <si>
    <t>3.39</t>
  </si>
  <si>
    <t>11.30%</t>
  </si>
  <si>
    <t>8.65%</t>
  </si>
  <si>
    <t>27.62M</t>
  </si>
  <si>
    <t>26.00</t>
  </si>
  <si>
    <t>31.93</t>
  </si>
  <si>
    <t>9.57%</t>
  </si>
  <si>
    <t>5.43%</t>
  </si>
  <si>
    <t>53.08M</t>
  </si>
  <si>
    <t>22.33</t>
  </si>
  <si>
    <t>24.53</t>
  </si>
  <si>
    <t>9.78%</t>
  </si>
  <si>
    <t>7.70%</t>
  </si>
  <si>
    <t>62.87M</t>
  </si>
  <si>
    <t>2.10</t>
  </si>
  <si>
    <t>20.93</t>
  </si>
  <si>
    <t>8.90%</t>
  </si>
  <si>
    <t>8.11%</t>
  </si>
  <si>
    <t>53.85M</t>
  </si>
  <si>
    <t>10.63</t>
  </si>
  <si>
    <t>16.25</t>
  </si>
  <si>
    <t>0.77</t>
  </si>
  <si>
    <t>28.93</t>
  </si>
  <si>
    <t>21.18%</t>
  </si>
  <si>
    <t>10.64%</t>
  </si>
  <si>
    <t>33.81M</t>
  </si>
  <si>
    <t>16.26</t>
  </si>
  <si>
    <t>10.13</t>
  </si>
  <si>
    <t>120.69M</t>
  </si>
  <si>
    <t>24.01</t>
  </si>
  <si>
    <t>3.17%</t>
  </si>
  <si>
    <t>459.46K</t>
  </si>
  <si>
    <t>8.30</t>
  </si>
  <si>
    <t>1.03</t>
  </si>
  <si>
    <t>10.09</t>
  </si>
  <si>
    <t>8.03%</t>
  </si>
  <si>
    <t>10.61%</t>
  </si>
  <si>
    <t>5.97M</t>
  </si>
  <si>
    <t>2.84</t>
  </si>
  <si>
    <t>15.01</t>
  </si>
  <si>
    <t>3.22%</t>
  </si>
  <si>
    <t>25.65M</t>
  </si>
  <si>
    <t>15.74</t>
  </si>
  <si>
    <t>23.42</t>
  </si>
  <si>
    <t>17.32</t>
  </si>
  <si>
    <t>15.80%</t>
  </si>
  <si>
    <t>42.35%</t>
  </si>
  <si>
    <t>49.66M</t>
  </si>
  <si>
    <t>27.22</t>
  </si>
  <si>
    <t>1.30</t>
  </si>
  <si>
    <t>43.96</t>
  </si>
  <si>
    <t>20.94%</t>
  </si>
  <si>
    <t>6.75%</t>
  </si>
  <si>
    <t>13.68M</t>
  </si>
  <si>
    <t>138.19</t>
  </si>
  <si>
    <t>3.19</t>
  </si>
  <si>
    <t>58.68</t>
  </si>
  <si>
    <t>43.35%</t>
  </si>
  <si>
    <t>201.37%</t>
  </si>
  <si>
    <t>94.12M</t>
  </si>
  <si>
    <t>14.71</t>
  </si>
  <si>
    <t>3.57</t>
  </si>
  <si>
    <t>56.57</t>
  </si>
  <si>
    <t>4.13%</t>
  </si>
  <si>
    <t>9.13%</t>
  </si>
  <si>
    <t>35.60M</t>
  </si>
  <si>
    <t>13.77</t>
  </si>
  <si>
    <t>1.72</t>
  </si>
  <si>
    <t>21.99</t>
  </si>
  <si>
    <t>8.00%</t>
  </si>
  <si>
    <t>16.21%</t>
  </si>
  <si>
    <t>8.59M</t>
  </si>
  <si>
    <t>19.85</t>
  </si>
  <si>
    <t>125.29</t>
  </si>
  <si>
    <t>7.05%</t>
  </si>
  <si>
    <t>4.72%</t>
  </si>
  <si>
    <t>112.82M</t>
  </si>
  <si>
    <t>67.14</t>
  </si>
  <si>
    <t>7.71%</t>
  </si>
  <si>
    <t>7.28%</t>
  </si>
  <si>
    <t>14.88M</t>
  </si>
  <si>
    <t>16.55</t>
  </si>
  <si>
    <t>2.17</t>
  </si>
  <si>
    <t>44.18</t>
  </si>
  <si>
    <t>7.61%</t>
  </si>
  <si>
    <t>10.52%</t>
  </si>
  <si>
    <t>6.28M</t>
  </si>
  <si>
    <t>27.52</t>
  </si>
  <si>
    <t>40.53</t>
  </si>
  <si>
    <t>18.38%</t>
  </si>
  <si>
    <t>5.22%</t>
  </si>
  <si>
    <t>28.44M</t>
  </si>
  <si>
    <t>44.77</t>
  </si>
  <si>
    <t>42.84</t>
  </si>
  <si>
    <t>11.66%</t>
  </si>
  <si>
    <t>10.91%</t>
  </si>
  <si>
    <t>50.23M</t>
  </si>
  <si>
    <t>Index</t>
  </si>
  <si>
    <t>Factor Performance</t>
  </si>
  <si>
    <t>Overall (5131 Total Components)</t>
  </si>
  <si>
    <t>1,437 (28%)</t>
  </si>
  <si>
    <t>193 (4%)</t>
  </si>
  <si>
    <t>85 (2%)</t>
  </si>
  <si>
    <t>49 (1%)</t>
  </si>
  <si>
    <t>33 (1%)</t>
  </si>
  <si>
    <t>81 (2%)</t>
  </si>
  <si>
    <t>622 (12%)</t>
  </si>
  <si>
    <t>186 (4%)</t>
  </si>
  <si>
    <t>170 (3%)</t>
  </si>
  <si>
    <t>184 (4%)</t>
  </si>
  <si>
    <t>815</t>
  </si>
  <si>
    <t>-14</t>
  </si>
  <si>
    <t>-101</t>
  </si>
  <si>
    <t>-121</t>
  </si>
  <si>
    <t>-103</t>
  </si>
  <si>
    <t>NYSE (1902 Total Components)</t>
  </si>
  <si>
    <t>648 (34%)</t>
  </si>
  <si>
    <t>70 (4%)</t>
  </si>
  <si>
    <t>31 (2%)</t>
  </si>
  <si>
    <t>13 (1%)</t>
  </si>
  <si>
    <t>30 (2%)</t>
  </si>
  <si>
    <t>145 (8%)</t>
  </si>
  <si>
    <t>44 (2%)</t>
  </si>
  <si>
    <t>36 (2%)</t>
  </si>
  <si>
    <t>34 (2%)</t>
  </si>
  <si>
    <t>29 (2%)</t>
  </si>
  <si>
    <t>35 (2%)</t>
  </si>
  <si>
    <t>503</t>
  </si>
  <si>
    <t>26</t>
  </si>
  <si>
    <t>-5</t>
  </si>
  <si>
    <t>-16</t>
  </si>
  <si>
    <t>NASDAQ (3030 Total Components)</t>
  </si>
  <si>
    <t>738 (24%)</t>
  </si>
  <si>
    <t>110 (4%)</t>
  </si>
  <si>
    <t>48 (2%)</t>
  </si>
  <si>
    <t>17 (1%)</t>
  </si>
  <si>
    <t>45 (1%)</t>
  </si>
  <si>
    <t>450 (15%)</t>
  </si>
  <si>
    <t>154 (5%)</t>
  </si>
  <si>
    <t>141 (5%)</t>
  </si>
  <si>
    <t>127 (4%)</t>
  </si>
  <si>
    <t>107 (4%)</t>
  </si>
  <si>
    <t>140 (5%)</t>
  </si>
  <si>
    <t>288</t>
  </si>
  <si>
    <t>-44</t>
  </si>
  <si>
    <t>-93</t>
  </si>
  <si>
    <t>-90</t>
  </si>
  <si>
    <t>-95</t>
  </si>
  <si>
    <t>NYSE Arca (199 Total Components)</t>
  </si>
  <si>
    <t>51 (26%)</t>
  </si>
  <si>
    <t>13 (7%)</t>
  </si>
  <si>
    <t>3 (2%)</t>
  </si>
  <si>
    <t>27 (14%)</t>
  </si>
  <si>
    <t>9 (5%)</t>
  </si>
  <si>
    <t>7 (4%)</t>
  </si>
  <si>
    <t>24</t>
  </si>
  <si>
    <t>4</t>
  </si>
  <si>
    <t>-3</t>
  </si>
  <si>
    <t>-6</t>
  </si>
  <si>
    <t>-4</t>
  </si>
  <si>
    <t>Last refresh: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</si>
</sst>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%"/>
    <numFmt numFmtId="165" formatCode="0.0"/>
    <numFmt numFmtId="166" formatCode="0.0000%"/>
    <numFmt numFmtId="167" formatCode="0.000"/>
  </numFmts>
  <fonts count="25" x14ac:knownFonts="1">
    <font>
      <sz val="10"/>
      <color theme="1"/>
      <name val="Arial Nova"/>
      <family val="2"/>
    </font>
    <font>
      <sz val="10"/>
      <color theme="1"/>
      <name val="Arial Nova"/>
      <family val="2"/>
    </font>
    <font>
      <b/>
      <sz val="10"/>
      <color theme="1"/>
      <name val="Arial Nova"/>
      <family val="2"/>
    </font>
    <font>
      <sz val="10"/>
      <color theme="0"/>
      <name val="Arial Nova"/>
      <family val="2"/>
    </font>
    <font>
      <sz val="8"/>
      <name val="Arial Nova"/>
      <family val="2"/>
    </font>
    <font>
      <sz val="10"/>
      <name val="Arial Nova"/>
      <family val="2"/>
    </font>
    <font>
      <b/>
      <sz val="11"/>
      <color theme="1"/>
      <name val="Arial Nova"/>
      <family val="2"/>
    </font>
    <font>
      <b/>
      <sz val="12"/>
      <color theme="1"/>
      <name val="Arial Nova"/>
      <family val="2"/>
    </font>
    <font>
      <sz val="14"/>
      <color theme="1"/>
      <name val="Arial Nova"/>
      <family val="2"/>
    </font>
    <font>
      <sz val="9"/>
      <color theme="1"/>
      <name val="Arial Nova"/>
      <family val="2"/>
    </font>
    <font>
      <sz val="9"/>
      <color theme="0"/>
      <name val="Arial Nova"/>
      <family val="2"/>
    </font>
    <font>
      <sz val="9"/>
      <name val="Arial Nova"/>
      <family val="2"/>
    </font>
    <font>
      <sz val="8"/>
      <color theme="1"/>
      <name val="Arial Nova"/>
      <family val="2"/>
    </font>
    <font>
      <b/>
      <sz val="14"/>
      <name val="Arial Nova"/>
      <family val="2"/>
    </font>
    <font>
      <sz val="11"/>
      <color theme="1"/>
      <name val="Arial Nova"/>
      <family val="2"/>
    </font>
    <font>
      <sz val="8"/>
      <color theme="0"/>
      <name val="Arial Nova"/>
      <family val="2"/>
    </font>
    <font>
      <b/>
      <sz val="8"/>
      <color theme="1"/>
      <name val="Arial Nova"/>
      <family val="2"/>
    </font>
    <font>
      <b/>
      <sz val="9"/>
      <color theme="1"/>
      <name val="Arial Nova"/>
      <family val="2"/>
    </font>
    <font>
      <b/>
      <sz val="8"/>
      <color theme="0"/>
      <name val="Arial Nova"/>
      <family val="2"/>
    </font>
    <font>
      <sz val="7"/>
      <color theme="1"/>
      <name val="Arial Nova"/>
      <family val="2"/>
    </font>
    <font>
      <sz val="14"/>
      <name val="Calibri"/>
      <family val="2"/>
      <scheme val="minor"/>
    </font>
    <font>
      <sz val="12"/>
      <color theme="1"/>
      <name val="Arial Nova"/>
      <family val="2"/>
    </font>
    <font>
      <b/>
      <sz val="14"/>
      <color theme="1"/>
      <name val="Arial Nova"/>
      <family val="2"/>
    </font>
    <font>
      <b/>
      <sz val="14"/>
      <name val="Calibri"/>
      <family val="2"/>
      <scheme val="minor"/>
    </font>
    <font>
      <b/>
      <sz val="1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</fills>
  <borders count="66">
    <border>
      <left/>
      <right/>
      <top/>
      <bottom/>
      <diagonal/>
    </border>
    <border>
      <left style="hair">
        <color theme="0" tint="-0.34998626667073579"/>
      </left>
      <right style="hair">
        <color theme="0" tint="-0.34998626667073579"/>
      </right>
      <top style="hair">
        <color theme="0" tint="-0.34998626667073579"/>
      </top>
      <bottom style="hair">
        <color theme="0" tint="-0.34998626667073579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hair">
        <color theme="0" tint="-0.34998626667073579"/>
      </left>
      <right style="hair">
        <color theme="0" tint="-0.34998626667073579"/>
      </right>
      <top style="thin">
        <color theme="0" tint="-0.249977111117893"/>
      </top>
      <bottom style="hair">
        <color theme="0" tint="-0.34998626667073579"/>
      </bottom>
      <diagonal/>
    </border>
    <border>
      <left/>
      <right/>
      <top style="thin">
        <color theme="0" tint="-0.249977111117893"/>
      </top>
      <bottom/>
      <diagonal/>
    </border>
    <border>
      <left style="hair">
        <color theme="0" tint="-0.34998626667073579"/>
      </left>
      <right style="thin">
        <color theme="0" tint="-0.249977111117893"/>
      </right>
      <top style="thin">
        <color theme="0" tint="-0.249977111117893"/>
      </top>
      <bottom style="hair">
        <color theme="0" tint="-0.34998626667073579"/>
      </bottom>
      <diagonal/>
    </border>
    <border>
      <left style="hair">
        <color theme="0" tint="-0.34998626667073579"/>
      </left>
      <right style="thin">
        <color theme="0" tint="-0.249977111117893"/>
      </right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theme="0" tint="-0.34998626667073579"/>
      </left>
      <right style="hair">
        <color theme="0" tint="-0.34998626667073579"/>
      </right>
      <top style="hair">
        <color theme="0" tint="-0.34998626667073579"/>
      </top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 style="hair">
        <color theme="0" tint="-0.34998626667073579"/>
      </left>
      <right style="thin">
        <color theme="0" tint="-0.249977111117893"/>
      </right>
      <top style="hair">
        <color theme="0" tint="-0.34998626667073579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/>
      <right style="thin">
        <color theme="0" tint="-0.249977111117893"/>
      </right>
      <top/>
      <bottom/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medium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0" tint="-0.249977111117893"/>
      </right>
      <top style="medium">
        <color theme="0" tint="-0.249977111117893"/>
      </top>
      <bottom style="thin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 style="medium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 style="medium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indexed="64"/>
      </top>
      <bottom/>
      <diagonal/>
    </border>
    <border>
      <left style="thin">
        <color theme="0" tint="-0.249977111117893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theme="0" tint="-0.249977111117893"/>
      </top>
      <bottom style="thin">
        <color theme="0" tint="-0.249977111117893"/>
      </bottom>
      <diagonal/>
    </border>
    <border>
      <left style="thin">
        <color indexed="64"/>
      </left>
      <right/>
      <top style="medium">
        <color theme="0" tint="-0.249977111117893"/>
      </top>
      <bottom style="thin">
        <color indexed="64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hair">
        <color theme="0" tint="-0.34998626667073579"/>
      </bottom>
      <diagonal/>
    </border>
    <border>
      <left style="hair">
        <color theme="0" tint="-0.34998626667073579"/>
      </left>
      <right style="hair">
        <color theme="0" tint="-0.34998626667073579"/>
      </right>
      <top/>
      <bottom style="hair">
        <color theme="0" tint="-0.34998626667073579"/>
      </bottom>
      <diagonal/>
    </border>
    <border>
      <left style="hair">
        <color theme="0" tint="-0.34998626667073579"/>
      </left>
      <right style="thin">
        <color theme="0" tint="-0.249977111117893"/>
      </right>
      <top/>
      <bottom style="hair">
        <color theme="0" tint="-0.34998626667073579"/>
      </bottom>
      <diagonal/>
    </border>
    <border>
      <left style="hair">
        <color theme="0" tint="-0.34998626667073579"/>
      </left>
      <right style="hair">
        <color theme="0" tint="-0.34998626667073579"/>
      </right>
      <top style="hair">
        <color theme="0" tint="-0.34998626667073579"/>
      </top>
      <bottom/>
      <diagonal/>
    </border>
    <border>
      <left style="medium">
        <color indexed="64"/>
      </left>
      <right style="thin">
        <color theme="0" tint="-0.249977111117893"/>
      </right>
      <top style="medium">
        <color indexed="64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medium">
        <color indexed="64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medium">
        <color indexed="64"/>
      </top>
      <bottom/>
      <diagonal/>
    </border>
    <border>
      <left style="medium">
        <color indexed="64"/>
      </left>
      <right style="hair">
        <color theme="0" tint="-0.34998626667073579"/>
      </right>
      <top style="thin">
        <color theme="0" tint="-0.249977111117893"/>
      </top>
      <bottom style="hair">
        <color theme="0" tint="-0.34998626667073579"/>
      </bottom>
      <diagonal/>
    </border>
    <border>
      <left style="medium">
        <color indexed="64"/>
      </left>
      <right style="hair">
        <color theme="0" tint="-0.34998626667073579"/>
      </right>
      <top style="hair">
        <color theme="0" tint="-0.34998626667073579"/>
      </top>
      <bottom style="hair">
        <color theme="0" tint="-0.34998626667073579"/>
      </bottom>
      <diagonal/>
    </border>
    <border>
      <left style="medium">
        <color indexed="64"/>
      </left>
      <right style="hair">
        <color theme="0" tint="-0.34998626667073579"/>
      </right>
      <top style="hair">
        <color theme="0" tint="-0.34998626667073579"/>
      </top>
      <bottom style="medium">
        <color indexed="64"/>
      </bottom>
      <diagonal/>
    </border>
    <border>
      <left style="hair">
        <color theme="0" tint="-0.34998626667073579"/>
      </left>
      <right style="hair">
        <color theme="0" tint="-0.34998626667073579"/>
      </right>
      <top style="hair">
        <color theme="0" tint="-0.34998626667073579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hair">
        <color theme="0" tint="-0.34998626667073579"/>
      </left>
      <right style="thin">
        <color theme="0" tint="-0.249977111117893"/>
      </right>
      <top style="thin">
        <color theme="0" tint="-0.249977111117893"/>
      </top>
      <bottom style="medium">
        <color indexed="64"/>
      </bottom>
      <diagonal/>
    </border>
    <border>
      <left style="hair">
        <color theme="0" tint="-0.34998626667073579"/>
      </left>
      <right style="thin">
        <color theme="0" tint="-0.249977111117893"/>
      </right>
      <top style="hair">
        <color theme="0" tint="-0.34998626667073579"/>
      </top>
      <bottom style="medium">
        <color indexed="64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medium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indexed="64"/>
      </bottom>
      <diagonal/>
    </border>
    <border>
      <left style="thin">
        <color theme="0" tint="-0.249977111117893"/>
      </left>
      <right style="medium">
        <color indexed="64"/>
      </right>
      <top style="medium">
        <color indexed="64"/>
      </top>
      <bottom style="thin">
        <color theme="0" tint="-0.249977111117893"/>
      </bottom>
      <diagonal/>
    </border>
    <border>
      <left style="hair">
        <color theme="0" tint="-0.34998626667073579"/>
      </left>
      <right style="medium">
        <color indexed="64"/>
      </right>
      <top style="thin">
        <color theme="0" tint="-0.249977111117893"/>
      </top>
      <bottom style="hair">
        <color theme="0" tint="-0.34998626667073579"/>
      </bottom>
      <diagonal/>
    </border>
    <border>
      <left style="medium">
        <color indexed="64"/>
      </left>
      <right style="hair">
        <color theme="0" tint="-0.34998626667073579"/>
      </right>
      <top style="hair">
        <color theme="0" tint="-0.34998626667073579"/>
      </top>
      <bottom style="thin">
        <color theme="0" tint="-0.249977111117893"/>
      </bottom>
      <diagonal/>
    </border>
    <border>
      <left style="hair">
        <color theme="0" tint="-0.34998626667073579"/>
      </left>
      <right style="medium">
        <color indexed="64"/>
      </right>
      <top style="thin">
        <color theme="0" tint="-0.249977111117893"/>
      </top>
      <bottom style="medium">
        <color indexed="64"/>
      </bottom>
      <diagonal/>
    </border>
    <border>
      <left style="medium">
        <color indexed="64"/>
      </left>
      <right style="hair">
        <color theme="0" tint="-0.34998626667073579"/>
      </right>
      <top/>
      <bottom style="hair">
        <color theme="0" tint="-0.34998626667073579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theme="0" tint="-0.249977111117893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hair">
        <color theme="0" tint="-0.34998626667073579"/>
      </left>
      <right style="hair">
        <color theme="0" tint="-0.34998626667073579"/>
      </right>
      <top/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249977111117893"/>
      </left>
      <right style="thin">
        <color theme="0" tint="-0.34998626667073579"/>
      </right>
      <top style="medium">
        <color indexed="64"/>
      </top>
      <bottom/>
      <diagonal/>
    </border>
    <border>
      <left style="thin">
        <color theme="0" tint="-0.249977111117893"/>
      </left>
      <right style="thin">
        <color theme="0" tint="-0.34998626667073579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34998626667073579"/>
      </right>
      <top style="thin">
        <color theme="0" tint="-0.249977111117893"/>
      </top>
      <bottom style="medium">
        <color indexed="64"/>
      </bottom>
      <diagonal/>
    </border>
    <border>
      <left style="medium">
        <color theme="0" tint="-0.34998626667073579"/>
      </left>
      <right/>
      <top style="medium">
        <color theme="0" tint="-0.34998626667073579"/>
      </top>
      <bottom/>
      <diagonal/>
    </border>
    <border>
      <left/>
      <right/>
      <top style="medium">
        <color theme="0" tint="-0.34998626667073579"/>
      </top>
      <bottom/>
      <diagonal/>
    </border>
    <border>
      <left/>
      <right style="medium">
        <color theme="0" tint="-0.34998626667073579"/>
      </right>
      <top style="medium">
        <color theme="0" tint="-0.34998626667073579"/>
      </top>
      <bottom/>
      <diagonal/>
    </border>
    <border>
      <left style="medium">
        <color theme="0" tint="-0.34998626667073579"/>
      </left>
      <right/>
      <top/>
      <bottom/>
      <diagonal/>
    </border>
    <border>
      <left/>
      <right style="medium">
        <color theme="0" tint="-0.34998626667073579"/>
      </right>
      <top/>
      <bottom/>
      <diagonal/>
    </border>
    <border>
      <left style="medium">
        <color theme="0" tint="-0.34998626667073579"/>
      </left>
      <right/>
      <top/>
      <bottom style="medium">
        <color theme="0" tint="-0.34998626667073579"/>
      </bottom>
      <diagonal/>
    </border>
    <border>
      <left/>
      <right/>
      <top/>
      <bottom style="medium">
        <color theme="0" tint="-0.34998626667073579"/>
      </bottom>
      <diagonal/>
    </border>
    <border>
      <left/>
      <right style="medium">
        <color theme="0" tint="-0.34998626667073579"/>
      </right>
      <top/>
      <bottom style="medium">
        <color theme="0" tint="-0.34998626667073579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92">
    <xf numFmtId="0" fontId="0" fillId="0" borderId="0" xfId="0"/>
    <xf numFmtId="14" fontId="0" fillId="0" borderId="0" xfId="0" applyNumberFormat="1"/>
    <xf numFmtId="43" fontId="0" fillId="0" borderId="0" xfId="1" applyFont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2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0" fontId="0" fillId="0" borderId="0" xfId="2" quotePrefix="1" applyNumberFormat="1" applyFont="1" applyBorder="1" applyAlignment="1">
      <alignment horizontal="center" vertical="center"/>
    </xf>
    <xf numFmtId="10" fontId="5" fillId="0" borderId="0" xfId="2" applyNumberFormat="1" applyFont="1" applyBorder="1" applyAlignment="1">
      <alignment horizontal="center" vertical="center"/>
    </xf>
    <xf numFmtId="10" fontId="0" fillId="0" borderId="0" xfId="2" applyNumberFormat="1" applyFont="1" applyBorder="1" applyAlignment="1">
      <alignment horizontal="center" vertical="center"/>
    </xf>
    <xf numFmtId="9" fontId="0" fillId="0" borderId="0" xfId="2" applyFont="1" applyBorder="1" applyAlignment="1">
      <alignment horizontal="center" vertical="center"/>
    </xf>
    <xf numFmtId="164" fontId="0" fillId="0" borderId="0" xfId="2" applyNumberFormat="1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164" fontId="8" fillId="0" borderId="0" xfId="2" applyNumberFormat="1" applyFont="1" applyBorder="1" applyAlignment="1">
      <alignment horizontal="center" vertical="center"/>
    </xf>
    <xf numFmtId="164" fontId="9" fillId="0" borderId="0" xfId="2" quotePrefix="1" applyNumberFormat="1" applyFont="1" applyBorder="1" applyAlignment="1">
      <alignment horizontal="center" vertical="center"/>
    </xf>
    <xf numFmtId="164" fontId="9" fillId="0" borderId="0" xfId="2" applyNumberFormat="1" applyFont="1" applyBorder="1" applyAlignment="1">
      <alignment horizontal="center" vertical="center"/>
    </xf>
    <xf numFmtId="164" fontId="12" fillId="0" borderId="0" xfId="2" applyNumberFormat="1" applyFont="1" applyBorder="1" applyAlignment="1">
      <alignment horizontal="center" vertical="center"/>
    </xf>
    <xf numFmtId="0" fontId="9" fillId="0" borderId="0" xfId="0" applyFont="1"/>
    <xf numFmtId="0" fontId="12" fillId="0" borderId="0" xfId="0" applyFont="1"/>
    <xf numFmtId="164" fontId="14" fillId="0" borderId="0" xfId="2" applyNumberFormat="1" applyFont="1" applyBorder="1" applyAlignment="1">
      <alignment horizontal="center" vertical="center"/>
    </xf>
    <xf numFmtId="164" fontId="12" fillId="0" borderId="4" xfId="2" quotePrefix="1" applyNumberFormat="1" applyFont="1" applyBorder="1" applyAlignment="1">
      <alignment horizontal="center" vertical="center"/>
    </xf>
    <xf numFmtId="164" fontId="4" fillId="0" borderId="4" xfId="2" applyNumberFormat="1" applyFont="1" applyBorder="1" applyAlignment="1">
      <alignment horizontal="center" vertical="center"/>
    </xf>
    <xf numFmtId="164" fontId="12" fillId="0" borderId="4" xfId="2" applyNumberFormat="1" applyFont="1" applyBorder="1" applyAlignment="1">
      <alignment horizontal="center" vertical="center"/>
    </xf>
    <xf numFmtId="164" fontId="12" fillId="0" borderId="0" xfId="2" quotePrefix="1" applyNumberFormat="1" applyFont="1" applyBorder="1" applyAlignment="1">
      <alignment horizontal="center" vertical="center"/>
    </xf>
    <xf numFmtId="164" fontId="4" fillId="0" borderId="0" xfId="2" applyNumberFormat="1" applyFont="1" applyBorder="1" applyAlignment="1">
      <alignment horizontal="center" vertical="center"/>
    </xf>
    <xf numFmtId="164" fontId="12" fillId="0" borderId="8" xfId="2" quotePrefix="1" applyNumberFormat="1" applyFont="1" applyBorder="1" applyAlignment="1">
      <alignment horizontal="center" vertical="center"/>
    </xf>
    <xf numFmtId="164" fontId="4" fillId="0" borderId="8" xfId="2" applyNumberFormat="1" applyFont="1" applyBorder="1" applyAlignment="1">
      <alignment horizontal="center" vertical="center"/>
    </xf>
    <xf numFmtId="164" fontId="12" fillId="0" borderId="8" xfId="2" applyNumberFormat="1" applyFont="1" applyBorder="1" applyAlignment="1">
      <alignment horizontal="center" vertical="center"/>
    </xf>
    <xf numFmtId="10" fontId="12" fillId="0" borderId="0" xfId="2" quotePrefix="1" applyNumberFormat="1" applyFont="1" applyBorder="1" applyAlignment="1">
      <alignment horizontal="center" vertical="center"/>
    </xf>
    <xf numFmtId="10" fontId="4" fillId="0" borderId="0" xfId="2" applyNumberFormat="1" applyFont="1" applyBorder="1" applyAlignment="1">
      <alignment horizontal="center" vertical="center"/>
    </xf>
    <xf numFmtId="10" fontId="12" fillId="0" borderId="0" xfId="2" applyNumberFormat="1" applyFont="1" applyBorder="1" applyAlignment="1">
      <alignment horizontal="center" vertical="center"/>
    </xf>
    <xf numFmtId="10" fontId="12" fillId="0" borderId="8" xfId="2" quotePrefix="1" applyNumberFormat="1" applyFont="1" applyBorder="1" applyAlignment="1">
      <alignment horizontal="center" vertical="center"/>
    </xf>
    <xf numFmtId="10" fontId="4" fillId="0" borderId="8" xfId="2" applyNumberFormat="1" applyFont="1" applyBorder="1" applyAlignment="1">
      <alignment horizontal="center" vertical="center"/>
    </xf>
    <xf numFmtId="10" fontId="12" fillId="0" borderId="8" xfId="2" applyNumberFormat="1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2" fontId="4" fillId="0" borderId="3" xfId="0" applyNumberFormat="1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2" fontId="4" fillId="0" borderId="7" xfId="0" applyNumberFormat="1" applyFont="1" applyBorder="1" applyAlignment="1">
      <alignment horizontal="center" vertical="center"/>
    </xf>
    <xf numFmtId="165" fontId="0" fillId="0" borderId="0" xfId="0" applyNumberFormat="1"/>
    <xf numFmtId="43" fontId="0" fillId="0" borderId="0" xfId="1" applyFont="1"/>
    <xf numFmtId="9" fontId="0" fillId="0" borderId="0" xfId="2" applyFont="1"/>
    <xf numFmtId="10" fontId="0" fillId="0" borderId="0" xfId="2" applyNumberFormat="1" applyFont="1"/>
    <xf numFmtId="166" fontId="0" fillId="0" borderId="0" xfId="2" applyNumberFormat="1" applyFont="1"/>
    <xf numFmtId="43" fontId="0" fillId="0" borderId="0" xfId="1" applyFont="1" applyAlignment="1">
      <alignment horizontal="right"/>
    </xf>
    <xf numFmtId="9" fontId="12" fillId="0" borderId="4" xfId="2" applyFont="1" applyBorder="1" applyAlignment="1">
      <alignment horizontal="center" vertical="center"/>
    </xf>
    <xf numFmtId="9" fontId="12" fillId="0" borderId="5" xfId="2" applyFont="1" applyBorder="1" applyAlignment="1">
      <alignment horizontal="center" vertical="center"/>
    </xf>
    <xf numFmtId="9" fontId="12" fillId="0" borderId="0" xfId="2" applyFont="1" applyBorder="1" applyAlignment="1">
      <alignment horizontal="center" vertical="center"/>
    </xf>
    <xf numFmtId="164" fontId="12" fillId="0" borderId="6" xfId="2" applyNumberFormat="1" applyFont="1" applyBorder="1" applyAlignment="1">
      <alignment horizontal="center" vertical="center"/>
    </xf>
    <xf numFmtId="9" fontId="12" fillId="0" borderId="8" xfId="2" applyFont="1" applyBorder="1" applyAlignment="1">
      <alignment horizontal="center" vertical="center"/>
    </xf>
    <xf numFmtId="164" fontId="12" fillId="0" borderId="9" xfId="2" applyNumberFormat="1" applyFont="1" applyBorder="1" applyAlignment="1">
      <alignment horizontal="center" vertical="center"/>
    </xf>
    <xf numFmtId="0" fontId="10" fillId="2" borderId="20" xfId="0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 vertical="center"/>
    </xf>
    <xf numFmtId="0" fontId="10" fillId="2" borderId="15" xfId="0" applyFont="1" applyFill="1" applyBorder="1" applyAlignment="1">
      <alignment horizontal="center" vertical="center"/>
    </xf>
    <xf numFmtId="2" fontId="12" fillId="0" borderId="2" xfId="1" applyNumberFormat="1" applyFont="1" applyBorder="1" applyAlignment="1">
      <alignment horizontal="center" vertical="center"/>
    </xf>
    <xf numFmtId="1" fontId="12" fillId="0" borderId="17" xfId="1" applyNumberFormat="1" applyFont="1" applyBorder="1" applyAlignment="1">
      <alignment horizontal="center" vertical="center"/>
    </xf>
    <xf numFmtId="0" fontId="17" fillId="0" borderId="12" xfId="0" applyFont="1" applyBorder="1" applyAlignment="1">
      <alignment horizontal="center" vertical="center"/>
    </xf>
    <xf numFmtId="0" fontId="10" fillId="2" borderId="21" xfId="0" applyFont="1" applyFill="1" applyBorder="1" applyAlignment="1">
      <alignment horizontal="center" vertical="center"/>
    </xf>
    <xf numFmtId="2" fontId="12" fillId="0" borderId="21" xfId="1" applyNumberFormat="1" applyFont="1" applyBorder="1" applyAlignment="1">
      <alignment horizontal="center" vertical="center"/>
    </xf>
    <xf numFmtId="10" fontId="12" fillId="0" borderId="10" xfId="2" quotePrefix="1" applyNumberFormat="1" applyFont="1" applyBorder="1" applyAlignment="1">
      <alignment horizontal="center" vertical="center"/>
    </xf>
    <xf numFmtId="10" fontId="12" fillId="0" borderId="11" xfId="2" quotePrefix="1" applyNumberFormat="1" applyFont="1" applyBorder="1" applyAlignment="1">
      <alignment horizontal="center" vertical="center"/>
    </xf>
    <xf numFmtId="2" fontId="12" fillId="0" borderId="10" xfId="1" applyNumberFormat="1" applyFont="1" applyBorder="1" applyAlignment="1">
      <alignment horizontal="center" vertical="center"/>
    </xf>
    <xf numFmtId="2" fontId="12" fillId="0" borderId="10" xfId="1" applyNumberFormat="1" applyFont="1" applyFill="1" applyBorder="1" applyAlignment="1">
      <alignment horizontal="center" vertical="center"/>
    </xf>
    <xf numFmtId="2" fontId="12" fillId="0" borderId="22" xfId="1" applyNumberFormat="1" applyFont="1" applyBorder="1" applyAlignment="1">
      <alignment horizontal="center" vertical="center"/>
    </xf>
    <xf numFmtId="10" fontId="12" fillId="0" borderId="22" xfId="2" quotePrefix="1" applyNumberFormat="1" applyFont="1" applyBorder="1" applyAlignment="1">
      <alignment horizontal="center" vertical="center"/>
    </xf>
    <xf numFmtId="10" fontId="12" fillId="0" borderId="23" xfId="2" quotePrefix="1" applyNumberFormat="1" applyFont="1" applyBorder="1" applyAlignment="1">
      <alignment horizontal="center" vertical="center"/>
    </xf>
    <xf numFmtId="43" fontId="0" fillId="0" borderId="0" xfId="0" applyNumberFormat="1"/>
    <xf numFmtId="2" fontId="0" fillId="0" borderId="0" xfId="0" applyNumberFormat="1" applyAlignment="1">
      <alignment horizontal="right"/>
    </xf>
    <xf numFmtId="0" fontId="3" fillId="2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0" fontId="0" fillId="0" borderId="2" xfId="2" applyNumberFormat="1" applyFont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2" fontId="0" fillId="0" borderId="2" xfId="0" applyNumberFormat="1" applyBorder="1" applyAlignment="1">
      <alignment horizontal="center" vertical="center"/>
    </xf>
    <xf numFmtId="164" fontId="0" fillId="0" borderId="8" xfId="2" applyNumberFormat="1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4" fontId="0" fillId="0" borderId="11" xfId="2" applyNumberFormat="1" applyFont="1" applyBorder="1" applyAlignment="1">
      <alignment horizontal="center" vertical="center"/>
    </xf>
    <xf numFmtId="164" fontId="0" fillId="0" borderId="23" xfId="2" applyNumberFormat="1" applyFont="1" applyBorder="1" applyAlignment="1">
      <alignment horizontal="center" vertical="center"/>
    </xf>
    <xf numFmtId="43" fontId="12" fillId="0" borderId="2" xfId="1" applyFont="1" applyBorder="1" applyAlignment="1">
      <alignment horizontal="right" vertical="center"/>
    </xf>
    <xf numFmtId="0" fontId="11" fillId="0" borderId="13" xfId="0" applyFont="1" applyBorder="1" applyAlignment="1">
      <alignment horizontal="center" vertical="center"/>
    </xf>
    <xf numFmtId="0" fontId="18" fillId="2" borderId="24" xfId="0" applyFont="1" applyFill="1" applyBorder="1" applyAlignment="1">
      <alignment horizontal="center" vertical="center"/>
    </xf>
    <xf numFmtId="0" fontId="10" fillId="2" borderId="25" xfId="0" applyFont="1" applyFill="1" applyBorder="1" applyAlignment="1">
      <alignment horizontal="center" vertical="center"/>
    </xf>
    <xf numFmtId="0" fontId="10" fillId="2" borderId="26" xfId="0" applyFont="1" applyFill="1" applyBorder="1" applyAlignment="1">
      <alignment horizontal="center" vertical="center"/>
    </xf>
    <xf numFmtId="0" fontId="10" fillId="2" borderId="27" xfId="0" applyFont="1" applyFill="1" applyBorder="1" applyAlignment="1">
      <alignment horizontal="center" vertical="center"/>
    </xf>
    <xf numFmtId="0" fontId="10" fillId="2" borderId="28" xfId="0" applyFont="1" applyFill="1" applyBorder="1" applyAlignment="1">
      <alignment horizontal="center" vertical="center"/>
    </xf>
    <xf numFmtId="0" fontId="15" fillId="2" borderId="16" xfId="0" applyFont="1" applyFill="1" applyBorder="1" applyAlignment="1">
      <alignment horizontal="center" vertical="center"/>
    </xf>
    <xf numFmtId="0" fontId="15" fillId="2" borderId="18" xfId="0" applyFont="1" applyFill="1" applyBorder="1" applyAlignment="1">
      <alignment horizontal="center" vertical="center"/>
    </xf>
    <xf numFmtId="9" fontId="9" fillId="0" borderId="2" xfId="2" applyFont="1" applyBorder="1" applyAlignment="1">
      <alignment horizontal="center"/>
    </xf>
    <xf numFmtId="164" fontId="12" fillId="0" borderId="5" xfId="2" applyNumberFormat="1" applyFont="1" applyBorder="1" applyAlignment="1">
      <alignment horizontal="center" vertical="center"/>
    </xf>
    <xf numFmtId="164" fontId="12" fillId="0" borderId="3" xfId="2" applyNumberFormat="1" applyFont="1" applyBorder="1" applyAlignment="1">
      <alignment horizontal="center" vertical="center"/>
    </xf>
    <xf numFmtId="164" fontId="12" fillId="0" borderId="1" xfId="2" applyNumberFormat="1" applyFont="1" applyBorder="1" applyAlignment="1">
      <alignment horizontal="center" vertical="center"/>
    </xf>
    <xf numFmtId="164" fontId="12" fillId="0" borderId="7" xfId="2" applyNumberFormat="1" applyFont="1" applyBorder="1" applyAlignment="1">
      <alignment horizontal="center" vertical="center"/>
    </xf>
    <xf numFmtId="164" fontId="1" fillId="0" borderId="0" xfId="2" applyNumberFormat="1" applyFont="1" applyBorder="1" applyAlignment="1">
      <alignment horizontal="center" vertical="center"/>
    </xf>
    <xf numFmtId="2" fontId="12" fillId="3" borderId="2" xfId="1" applyNumberFormat="1" applyFont="1" applyFill="1" applyBorder="1" applyAlignment="1">
      <alignment horizontal="center" vertical="center"/>
    </xf>
    <xf numFmtId="9" fontId="12" fillId="0" borderId="29" xfId="2" applyFont="1" applyBorder="1" applyAlignment="1">
      <alignment horizontal="center" vertical="center"/>
    </xf>
    <xf numFmtId="9" fontId="12" fillId="0" borderId="0" xfId="2" applyFont="1" applyFill="1" applyBorder="1" applyAlignment="1">
      <alignment horizontal="center" vertical="center"/>
    </xf>
    <xf numFmtId="9" fontId="12" fillId="0" borderId="0" xfId="2" applyFont="1"/>
    <xf numFmtId="164" fontId="12" fillId="0" borderId="31" xfId="2" applyNumberFormat="1" applyFont="1" applyBorder="1" applyAlignment="1">
      <alignment horizontal="center" vertical="center"/>
    </xf>
    <xf numFmtId="43" fontId="12" fillId="0" borderId="0" xfId="1" applyFont="1" applyBorder="1" applyAlignment="1">
      <alignment horizontal="center" vertical="center"/>
    </xf>
    <xf numFmtId="43" fontId="12" fillId="0" borderId="0" xfId="1" applyFont="1" applyBorder="1" applyAlignment="1">
      <alignment horizontal="right" vertical="center"/>
    </xf>
    <xf numFmtId="164" fontId="9" fillId="0" borderId="0" xfId="2" applyNumberFormat="1" applyFont="1" applyFill="1" applyBorder="1" applyAlignment="1">
      <alignment horizontal="center" vertical="center"/>
    </xf>
    <xf numFmtId="164" fontId="12" fillId="0" borderId="0" xfId="2" quotePrefix="1" applyNumberFormat="1" applyFont="1" applyFill="1" applyBorder="1" applyAlignment="1">
      <alignment horizontal="center" vertical="center"/>
    </xf>
    <xf numFmtId="164" fontId="4" fillId="0" borderId="0" xfId="2" applyNumberFormat="1" applyFont="1" applyFill="1" applyBorder="1" applyAlignment="1">
      <alignment horizontal="center" vertical="center"/>
    </xf>
    <xf numFmtId="164" fontId="12" fillId="0" borderId="0" xfId="2" applyNumberFormat="1" applyFont="1" applyFill="1" applyBorder="1" applyAlignment="1">
      <alignment horizontal="center" vertical="center"/>
    </xf>
    <xf numFmtId="164" fontId="12" fillId="0" borderId="32" xfId="2" applyNumberFormat="1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0" fontId="10" fillId="2" borderId="33" xfId="0" applyFont="1" applyFill="1" applyBorder="1" applyAlignment="1">
      <alignment horizontal="center" vertical="center"/>
    </xf>
    <xf numFmtId="0" fontId="10" fillId="2" borderId="34" xfId="0" applyFont="1" applyFill="1" applyBorder="1" applyAlignment="1">
      <alignment horizontal="center" vertical="center"/>
    </xf>
    <xf numFmtId="0" fontId="15" fillId="2" borderId="34" xfId="0" applyFont="1" applyFill="1" applyBorder="1" applyAlignment="1">
      <alignment horizontal="center" vertical="center"/>
    </xf>
    <xf numFmtId="0" fontId="15" fillId="2" borderId="35" xfId="0" applyFont="1" applyFill="1" applyBorder="1" applyAlignment="1">
      <alignment horizontal="center" vertical="center"/>
    </xf>
    <xf numFmtId="0" fontId="12" fillId="0" borderId="36" xfId="0" applyFont="1" applyBorder="1" applyAlignment="1">
      <alignment horizontal="center" vertical="center"/>
    </xf>
    <xf numFmtId="0" fontId="12" fillId="0" borderId="37" xfId="0" applyFont="1" applyBorder="1" applyAlignment="1">
      <alignment horizontal="center" vertical="center"/>
    </xf>
    <xf numFmtId="0" fontId="12" fillId="0" borderId="38" xfId="0" applyFont="1" applyBorder="1" applyAlignment="1">
      <alignment horizontal="center" vertical="center"/>
    </xf>
    <xf numFmtId="0" fontId="12" fillId="0" borderId="39" xfId="0" applyFont="1" applyBorder="1" applyAlignment="1">
      <alignment horizontal="center" vertical="center"/>
    </xf>
    <xf numFmtId="2" fontId="4" fillId="0" borderId="39" xfId="0" applyNumberFormat="1" applyFont="1" applyBorder="1" applyAlignment="1">
      <alignment horizontal="center" vertical="center"/>
    </xf>
    <xf numFmtId="164" fontId="12" fillId="0" borderId="40" xfId="2" quotePrefix="1" applyNumberFormat="1" applyFont="1" applyBorder="1" applyAlignment="1">
      <alignment horizontal="center" vertical="center"/>
    </xf>
    <xf numFmtId="164" fontId="4" fillId="0" borderId="40" xfId="2" applyNumberFormat="1" applyFont="1" applyBorder="1" applyAlignment="1">
      <alignment horizontal="center" vertical="center"/>
    </xf>
    <xf numFmtId="164" fontId="12" fillId="0" borderId="40" xfId="2" applyNumberFormat="1" applyFont="1" applyBorder="1" applyAlignment="1">
      <alignment horizontal="center" vertical="center"/>
    </xf>
    <xf numFmtId="164" fontId="12" fillId="0" borderId="39" xfId="2" applyNumberFormat="1" applyFont="1" applyBorder="1" applyAlignment="1">
      <alignment horizontal="center" vertical="center"/>
    </xf>
    <xf numFmtId="164" fontId="12" fillId="0" borderId="41" xfId="2" applyNumberFormat="1" applyFont="1" applyBorder="1" applyAlignment="1">
      <alignment horizontal="center" vertical="center"/>
    </xf>
    <xf numFmtId="164" fontId="12" fillId="0" borderId="42" xfId="2" applyNumberFormat="1" applyFont="1" applyBorder="1" applyAlignment="1">
      <alignment horizontal="center" vertical="center"/>
    </xf>
    <xf numFmtId="9" fontId="12" fillId="0" borderId="40" xfId="2" applyFont="1" applyBorder="1" applyAlignment="1">
      <alignment horizontal="center" vertical="center"/>
    </xf>
    <xf numFmtId="9" fontId="12" fillId="0" borderId="43" xfId="2" applyFont="1" applyBorder="1" applyAlignment="1">
      <alignment horizontal="center" vertical="center"/>
    </xf>
    <xf numFmtId="9" fontId="12" fillId="0" borderId="41" xfId="2" applyFont="1" applyBorder="1" applyAlignment="1">
      <alignment horizontal="center" vertical="center"/>
    </xf>
    <xf numFmtId="43" fontId="12" fillId="0" borderId="44" xfId="1" applyFont="1" applyBorder="1" applyAlignment="1">
      <alignment horizontal="right" vertical="center"/>
    </xf>
    <xf numFmtId="0" fontId="15" fillId="2" borderId="45" xfId="0" applyFont="1" applyFill="1" applyBorder="1" applyAlignment="1">
      <alignment horizontal="center" vertical="center"/>
    </xf>
    <xf numFmtId="9" fontId="12" fillId="0" borderId="46" xfId="2" applyFont="1" applyBorder="1" applyAlignment="1">
      <alignment horizontal="center" vertical="center"/>
    </xf>
    <xf numFmtId="0" fontId="12" fillId="0" borderId="47" xfId="0" applyFont="1" applyBorder="1" applyAlignment="1">
      <alignment horizontal="center" vertical="center"/>
    </xf>
    <xf numFmtId="9" fontId="12" fillId="0" borderId="48" xfId="2" applyFont="1" applyBorder="1" applyAlignment="1">
      <alignment horizontal="center" vertical="center"/>
    </xf>
    <xf numFmtId="0" fontId="19" fillId="0" borderId="0" xfId="0" applyFont="1" applyAlignment="1">
      <alignment horizontal="center" vertical="center" wrapText="1"/>
    </xf>
    <xf numFmtId="9" fontId="12" fillId="0" borderId="50" xfId="2" applyFont="1" applyBorder="1" applyAlignment="1">
      <alignment horizontal="center" vertical="center"/>
    </xf>
    <xf numFmtId="9" fontId="12" fillId="0" borderId="51" xfId="2" applyFont="1" applyBorder="1" applyAlignment="1">
      <alignment horizontal="center" vertical="center"/>
    </xf>
    <xf numFmtId="9" fontId="12" fillId="0" borderId="52" xfId="2" applyFont="1" applyBorder="1" applyAlignment="1">
      <alignment horizontal="center" vertical="center"/>
    </xf>
    <xf numFmtId="164" fontId="12" fillId="0" borderId="29" xfId="2" applyNumberFormat="1" applyFont="1" applyBorder="1" applyAlignment="1">
      <alignment horizontal="center" vertical="center"/>
    </xf>
    <xf numFmtId="164" fontId="12" fillId="0" borderId="53" xfId="2" applyNumberFormat="1" applyFont="1" applyBorder="1" applyAlignment="1">
      <alignment horizontal="center" vertical="center"/>
    </xf>
    <xf numFmtId="0" fontId="12" fillId="0" borderId="29" xfId="1" applyNumberFormat="1" applyFont="1" applyBorder="1" applyAlignment="1">
      <alignment horizontal="center" vertical="center"/>
    </xf>
    <xf numFmtId="0" fontId="12" fillId="0" borderId="43" xfId="1" applyNumberFormat="1" applyFont="1" applyBorder="1" applyAlignment="1">
      <alignment horizontal="center" vertical="center"/>
    </xf>
    <xf numFmtId="0" fontId="12" fillId="0" borderId="0" xfId="1" applyNumberFormat="1" applyFont="1" applyBorder="1" applyAlignment="1">
      <alignment horizontal="center" vertical="center"/>
    </xf>
    <xf numFmtId="0" fontId="12" fillId="0" borderId="49" xfId="0" applyFont="1" applyBorder="1" applyAlignment="1">
      <alignment horizontal="center" vertical="center"/>
    </xf>
    <xf numFmtId="0" fontId="12" fillId="0" borderId="30" xfId="0" applyFont="1" applyBorder="1" applyAlignment="1">
      <alignment horizontal="center" vertical="center"/>
    </xf>
    <xf numFmtId="2" fontId="4" fillId="0" borderId="30" xfId="0" applyNumberFormat="1" applyFont="1" applyBorder="1" applyAlignment="1">
      <alignment horizontal="center" vertical="center"/>
    </xf>
    <xf numFmtId="2" fontId="12" fillId="4" borderId="2" xfId="1" applyNumberFormat="1" applyFont="1" applyFill="1" applyBorder="1" applyAlignment="1">
      <alignment horizontal="center" vertical="center"/>
    </xf>
    <xf numFmtId="1" fontId="12" fillId="4" borderId="17" xfId="1" applyNumberFormat="1" applyFont="1" applyFill="1" applyBorder="1" applyAlignment="1">
      <alignment horizontal="center" vertical="center"/>
    </xf>
    <xf numFmtId="1" fontId="16" fillId="4" borderId="19" xfId="0" applyNumberFormat="1" applyFont="1" applyFill="1" applyBorder="1" applyAlignment="1">
      <alignment horizontal="center" vertical="center"/>
    </xf>
    <xf numFmtId="9" fontId="9" fillId="4" borderId="2" xfId="2" applyFont="1" applyFill="1" applyBorder="1" applyAlignment="1">
      <alignment horizontal="center"/>
    </xf>
    <xf numFmtId="0" fontId="12" fillId="0" borderId="7" xfId="0" applyFont="1" applyBorder="1" applyAlignment="1">
      <alignment horizontal="center" vertical="center" wrapText="1"/>
    </xf>
    <xf numFmtId="167" fontId="4" fillId="0" borderId="39" xfId="0" applyNumberFormat="1" applyFont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54" xfId="0" applyBorder="1" applyAlignment="1">
      <alignment horizontal="center" vertical="center"/>
    </xf>
    <xf numFmtId="2" fontId="5" fillId="0" borderId="54" xfId="0" applyNumberFormat="1" applyFont="1" applyBorder="1" applyAlignment="1">
      <alignment horizontal="center" vertical="center"/>
    </xf>
    <xf numFmtId="10" fontId="0" fillId="0" borderId="54" xfId="2" quotePrefix="1" applyNumberFormat="1" applyFont="1" applyBorder="1" applyAlignment="1">
      <alignment horizontal="center" vertical="center"/>
    </xf>
    <xf numFmtId="10" fontId="5" fillId="0" borderId="54" xfId="2" applyNumberFormat="1" applyFont="1" applyBorder="1" applyAlignment="1">
      <alignment horizontal="center" vertical="center"/>
    </xf>
    <xf numFmtId="10" fontId="0" fillId="0" borderId="54" xfId="2" applyNumberFormat="1" applyFont="1" applyBorder="1" applyAlignment="1">
      <alignment horizontal="center" vertical="center"/>
    </xf>
    <xf numFmtId="164" fontId="1" fillId="0" borderId="54" xfId="2" applyNumberFormat="1" applyFont="1" applyBorder="1" applyAlignment="1">
      <alignment horizontal="center" vertical="center"/>
    </xf>
    <xf numFmtId="164" fontId="0" fillId="0" borderId="54" xfId="2" applyNumberFormat="1" applyFont="1" applyBorder="1" applyAlignment="1">
      <alignment horizontal="center" vertical="center"/>
    </xf>
    <xf numFmtId="9" fontId="0" fillId="0" borderId="54" xfId="2" applyFont="1" applyBorder="1" applyAlignment="1">
      <alignment horizontal="center" vertical="center"/>
    </xf>
    <xf numFmtId="2" fontId="0" fillId="0" borderId="54" xfId="0" applyNumberForma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43" fontId="12" fillId="0" borderId="0" xfId="1" applyFont="1" applyFill="1" applyBorder="1" applyAlignment="1">
      <alignment horizontal="right" vertical="center"/>
    </xf>
    <xf numFmtId="43" fontId="0" fillId="0" borderId="0" xfId="1" applyFont="1" applyFill="1" applyAlignment="1">
      <alignment horizontal="right"/>
    </xf>
    <xf numFmtId="0" fontId="15" fillId="2" borderId="55" xfId="0" applyFont="1" applyFill="1" applyBorder="1" applyAlignment="1">
      <alignment horizontal="center" vertical="center"/>
    </xf>
    <xf numFmtId="43" fontId="12" fillId="0" borderId="56" xfId="1" applyFont="1" applyBorder="1" applyAlignment="1">
      <alignment horizontal="right" vertical="center"/>
    </xf>
    <xf numFmtId="43" fontId="12" fillId="0" borderId="57" xfId="1" applyFont="1" applyBorder="1" applyAlignment="1">
      <alignment horizontal="right" vertical="center"/>
    </xf>
    <xf numFmtId="0" fontId="20" fillId="5" borderId="0" xfId="0" applyFont="1" applyFill="1"/>
    <xf numFmtId="0" fontId="20" fillId="5" borderId="64" xfId="0" applyFont="1" applyFill="1" applyBorder="1"/>
    <xf numFmtId="0" fontId="21" fillId="5" borderId="0" xfId="0" applyFont="1" applyFill="1"/>
    <xf numFmtId="0" fontId="21" fillId="5" borderId="0" xfId="0" applyFont="1" applyFill="1" applyAlignment="1">
      <alignment horizontal="left" vertical="top" wrapText="1"/>
    </xf>
    <xf numFmtId="0" fontId="22" fillId="5" borderId="0" xfId="0" applyFont="1" applyFill="1"/>
    <xf numFmtId="0" fontId="8" fillId="0" borderId="0" xfId="0" applyFont="1"/>
    <xf numFmtId="0" fontId="20" fillId="5" borderId="58" xfId="0" applyFont="1" applyFill="1" applyBorder="1"/>
    <xf numFmtId="0" fontId="20" fillId="5" borderId="59" xfId="0" applyFont="1" applyFill="1" applyBorder="1"/>
    <xf numFmtId="0" fontId="20" fillId="5" borderId="60" xfId="0" applyFont="1" applyFill="1" applyBorder="1"/>
    <xf numFmtId="0" fontId="20" fillId="5" borderId="61" xfId="0" applyFont="1" applyFill="1" applyBorder="1"/>
    <xf numFmtId="0" fontId="20" fillId="5" borderId="62" xfId="0" applyFont="1" applyFill="1" applyBorder="1"/>
    <xf numFmtId="0" fontId="23" fillId="5" borderId="0" xfId="0" applyFont="1" applyFill="1"/>
    <xf numFmtId="0" fontId="23" fillId="5" borderId="61" xfId="0" applyFont="1" applyFill="1" applyBorder="1"/>
    <xf numFmtId="0" fontId="24" fillId="5" borderId="0" xfId="0" applyFont="1" applyFill="1"/>
    <xf numFmtId="0" fontId="20" fillId="5" borderId="63" xfId="0" applyFont="1" applyFill="1" applyBorder="1"/>
    <xf numFmtId="0" fontId="8" fillId="5" borderId="64" xfId="0" applyFont="1" applyFill="1" applyBorder="1" applyAlignment="1">
      <alignment horizontal="left" vertical="center" indent="1"/>
    </xf>
    <xf numFmtId="0" fontId="20" fillId="5" borderId="65" xfId="0" applyFont="1" applyFill="1" applyBorder="1"/>
    <xf numFmtId="0" fontId="21" fillId="5" borderId="0" xfId="0" applyFont="1" applyFill="1" applyAlignment="1">
      <alignment horizontal="left" vertical="top" wrapText="1"/>
    </xf>
    <xf numFmtId="0" fontId="8" fillId="5" borderId="0" xfId="0" applyFont="1" applyFill="1" applyAlignment="1">
      <alignment horizontal="left" vertical="top" wrapText="1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wrapText="1"/>
    </xf>
    <xf numFmtId="0" fontId="13" fillId="0" borderId="50" xfId="0" applyFont="1" applyBorder="1" applyAlignment="1">
      <alignment horizontal="left" vertical="center" wrapText="1"/>
    </xf>
    <xf numFmtId="0" fontId="0" fillId="0" borderId="0" xfId="0" applyNumberFormat="1"/>
    <xf numFmtId="0" fontId="7" fillId="5" borderId="0" xfId="0" applyFont="1" applyFill="1" applyAlignment="1">
      <alignment horizontal="left" vertical="top" wrapText="1"/>
    </xf>
    <xf numFmtId="14" fontId="7" fillId="5" borderId="0" xfId="0" applyNumberFormat="1" applyFont="1" applyFill="1" applyAlignment="1">
      <alignment horizontal="left" vertical="top" wrapText="1"/>
    </xf>
  </cellXfs>
  <cellStyles count="3">
    <cellStyle name="Comma" xfId="1" builtinId="3"/>
    <cellStyle name="Normal" xfId="0" builtinId="0"/>
    <cellStyle name="Percent" xfId="2" builtinId="5"/>
  </cellStyles>
  <dxfs count="47">
    <dxf>
      <font>
        <b/>
        <i val="0"/>
        <color rgb="FF63C77B"/>
      </font>
    </dxf>
    <dxf>
      <font>
        <b/>
        <i val="0"/>
        <color rgb="FFC00000"/>
      </font>
    </dxf>
    <dxf>
      <font>
        <b/>
        <i val="0"/>
        <color rgb="FF9C0006"/>
      </font>
    </dxf>
    <dxf>
      <font>
        <b/>
        <i val="0"/>
        <color rgb="FF63C77B"/>
      </font>
    </dxf>
    <dxf>
      <font>
        <b/>
        <i val="0"/>
        <color rgb="FF9C0006"/>
      </font>
    </dxf>
    <dxf>
      <font>
        <b/>
        <i val="0"/>
        <color rgb="FF63C77B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"/>
        <family val="2"/>
        <scheme val="none"/>
      </font>
    </dxf>
    <dxf>
      <numFmt numFmtId="14" formatCode="0.00%"/>
    </dxf>
    <dxf>
      <numFmt numFmtId="19" formatCode="m/d/yyyy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63C77B"/>
      <color rgb="FFF8696B"/>
      <color rgb="FF50025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Rates!$M$17</c:f>
              <c:strCache>
                <c:ptCount val="1"/>
                <c:pt idx="0">
                  <c:v>Current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Rates!$N$16:$T$16</c:f>
              <c:strCache>
                <c:ptCount val="7"/>
                <c:pt idx="0">
                  <c:v>3 Mo</c:v>
                </c:pt>
                <c:pt idx="1">
                  <c:v>1 Yr</c:v>
                </c:pt>
                <c:pt idx="2">
                  <c:v>2 Yr</c:v>
                </c:pt>
                <c:pt idx="3">
                  <c:v>5 Yr</c:v>
                </c:pt>
                <c:pt idx="4">
                  <c:v>10 Yr</c:v>
                </c:pt>
                <c:pt idx="5">
                  <c:v>20 Yr</c:v>
                </c:pt>
                <c:pt idx="6">
                  <c:v>30 Yr</c:v>
                </c:pt>
              </c:strCache>
            </c:strRef>
          </c:cat>
          <c:val>
            <c:numRef>
              <c:f>Rates!$N$17:$T$17</c:f>
              <c:numCache>
                <c:formatCode>0.00%</c:formatCode>
                <c:ptCount val="7"/>
                <c:pt idx="0">
                  <c:v>5.5899999999999998E-2</c:v>
                </c:pt>
                <c:pt idx="1">
                  <c:v>5.4400000000000004E-2</c:v>
                </c:pt>
                <c:pt idx="2">
                  <c:v>5.0700000000000002E-2</c:v>
                </c:pt>
                <c:pt idx="3">
                  <c:v>4.8200000000000007E-2</c:v>
                </c:pt>
                <c:pt idx="4">
                  <c:v>4.8800000000000003E-2</c:v>
                </c:pt>
                <c:pt idx="5">
                  <c:v>5.21E-2</c:v>
                </c:pt>
                <c:pt idx="6">
                  <c:v>5.04E-2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82-4C0A-A49B-82C80C1E7FBA}"/>
            </c:ext>
          </c:extLst>
        </c:ser>
        <c:ser>
          <c:idx val="1"/>
          <c:order val="1"/>
          <c:tx>
            <c:strRef>
              <c:f>Rates!$M$18</c:f>
              <c:strCache>
                <c:ptCount val="1"/>
                <c:pt idx="0">
                  <c:v>3M ago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Rates!$N$16:$T$16</c:f>
              <c:strCache>
                <c:ptCount val="7"/>
                <c:pt idx="0">
                  <c:v>3 Mo</c:v>
                </c:pt>
                <c:pt idx="1">
                  <c:v>1 Yr</c:v>
                </c:pt>
                <c:pt idx="2">
                  <c:v>2 Yr</c:v>
                </c:pt>
                <c:pt idx="3">
                  <c:v>5 Yr</c:v>
                </c:pt>
                <c:pt idx="4">
                  <c:v>10 Yr</c:v>
                </c:pt>
                <c:pt idx="5">
                  <c:v>20 Yr</c:v>
                </c:pt>
                <c:pt idx="6">
                  <c:v>30 Yr</c:v>
                </c:pt>
              </c:strCache>
            </c:strRef>
          </c:cat>
          <c:val>
            <c:numRef>
              <c:f>Rates!$N$18:$T$18</c:f>
              <c:numCache>
                <c:formatCode>0.00%</c:formatCode>
                <c:ptCount val="7"/>
                <c:pt idx="0">
                  <c:v>5.5899999999999998E-2</c:v>
                </c:pt>
                <c:pt idx="1">
                  <c:v>5.6600000000000004E-2</c:v>
                </c:pt>
                <c:pt idx="2">
                  <c:v>5.5300000000000002E-2</c:v>
                </c:pt>
                <c:pt idx="3">
                  <c:v>5.290000000000001E-2</c:v>
                </c:pt>
                <c:pt idx="4">
                  <c:v>5.1500000000000004E-2</c:v>
                </c:pt>
                <c:pt idx="5">
                  <c:v>5.2999999999999999E-2</c:v>
                </c:pt>
                <c:pt idx="6">
                  <c:v>5.0799999999999998E-2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82-4C0A-A49B-82C80C1E7FBA}"/>
            </c:ext>
          </c:extLst>
        </c:ser>
        <c:ser>
          <c:idx val="2"/>
          <c:order val="2"/>
          <c:tx>
            <c:strRef>
              <c:f>Rates!$M$19</c:f>
              <c:strCache>
                <c:ptCount val="1"/>
                <c:pt idx="0">
                  <c:v>6M ago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Rates!$N$16:$T$16</c:f>
              <c:strCache>
                <c:ptCount val="7"/>
                <c:pt idx="0">
                  <c:v>3 Mo</c:v>
                </c:pt>
                <c:pt idx="1">
                  <c:v>1 Yr</c:v>
                </c:pt>
                <c:pt idx="2">
                  <c:v>2 Yr</c:v>
                </c:pt>
                <c:pt idx="3">
                  <c:v>5 Yr</c:v>
                </c:pt>
                <c:pt idx="4">
                  <c:v>10 Yr</c:v>
                </c:pt>
                <c:pt idx="5">
                  <c:v>20 Yr</c:v>
                </c:pt>
                <c:pt idx="6">
                  <c:v>30 Yr</c:v>
                </c:pt>
              </c:strCache>
            </c:strRef>
          </c:cat>
          <c:val>
            <c:numRef>
              <c:f>Rates!$N$19:$T$19</c:f>
              <c:numCache>
                <c:formatCode>0.00%</c:formatCode>
                <c:ptCount val="7"/>
                <c:pt idx="0">
                  <c:v>5.9899999999999995E-2</c:v>
                </c:pt>
                <c:pt idx="1">
                  <c:v>5.6600000000000004E-2</c:v>
                </c:pt>
                <c:pt idx="2">
                  <c:v>5.2200000000000003E-2</c:v>
                </c:pt>
                <c:pt idx="3">
                  <c:v>4.7700000000000006E-2</c:v>
                </c:pt>
                <c:pt idx="4">
                  <c:v>4.6300000000000001E-2</c:v>
                </c:pt>
                <c:pt idx="5">
                  <c:v>4.8300000000000003E-2</c:v>
                </c:pt>
                <c:pt idx="6">
                  <c:v>4.6300000000000001E-2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82-4C0A-A49B-82C80C1E7F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7643343"/>
        <c:axId val="1613732735"/>
      </c:lineChart>
      <c:catAx>
        <c:axId val="1537643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3732735"/>
        <c:crosses val="autoZero"/>
        <c:auto val="1"/>
        <c:lblAlgn val="ctr"/>
        <c:lblOffset val="100"/>
        <c:noMultiLvlLbl val="0"/>
      </c:catAx>
      <c:valAx>
        <c:axId val="1613732735"/>
        <c:scaling>
          <c:orientation val="minMax"/>
          <c:min val="2.0000000000000004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7643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Rates!$M$17</c:f>
              <c:strCache>
                <c:ptCount val="1"/>
                <c:pt idx="0">
                  <c:v>Current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Rates!$N$16:$T$16</c:f>
              <c:strCache>
                <c:ptCount val="7"/>
                <c:pt idx="0">
                  <c:v>3 Mo</c:v>
                </c:pt>
                <c:pt idx="1">
                  <c:v>1 Yr</c:v>
                </c:pt>
                <c:pt idx="2">
                  <c:v>2 Yr</c:v>
                </c:pt>
                <c:pt idx="3">
                  <c:v>5 Yr</c:v>
                </c:pt>
                <c:pt idx="4">
                  <c:v>10 Yr</c:v>
                </c:pt>
                <c:pt idx="5">
                  <c:v>20 Yr</c:v>
                </c:pt>
                <c:pt idx="6">
                  <c:v>30 Yr</c:v>
                </c:pt>
              </c:strCache>
            </c:strRef>
          </c:cat>
          <c:val>
            <c:numRef>
              <c:f>Rates!$N$17:$T$17</c:f>
              <c:numCache>
                <c:formatCode>0.00%</c:formatCode>
                <c:ptCount val="7"/>
                <c:pt idx="0">
                  <c:v>5.5899999999999998E-2</c:v>
                </c:pt>
                <c:pt idx="1">
                  <c:v>5.4400000000000004E-2</c:v>
                </c:pt>
                <c:pt idx="2">
                  <c:v>5.0700000000000002E-2</c:v>
                </c:pt>
                <c:pt idx="3">
                  <c:v>4.8200000000000007E-2</c:v>
                </c:pt>
                <c:pt idx="4">
                  <c:v>4.8800000000000003E-2</c:v>
                </c:pt>
                <c:pt idx="5">
                  <c:v>5.21E-2</c:v>
                </c:pt>
                <c:pt idx="6">
                  <c:v>5.04E-2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85-43A8-BA1D-5D63858DBFF3}"/>
            </c:ext>
          </c:extLst>
        </c:ser>
        <c:ser>
          <c:idx val="1"/>
          <c:order val="1"/>
          <c:tx>
            <c:strRef>
              <c:f>Rates!$M$18</c:f>
              <c:strCache>
                <c:ptCount val="1"/>
                <c:pt idx="0">
                  <c:v>3M ago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Rates!$N$16:$T$16</c:f>
              <c:strCache>
                <c:ptCount val="7"/>
                <c:pt idx="0">
                  <c:v>3 Mo</c:v>
                </c:pt>
                <c:pt idx="1">
                  <c:v>1 Yr</c:v>
                </c:pt>
                <c:pt idx="2">
                  <c:v>2 Yr</c:v>
                </c:pt>
                <c:pt idx="3">
                  <c:v>5 Yr</c:v>
                </c:pt>
                <c:pt idx="4">
                  <c:v>10 Yr</c:v>
                </c:pt>
                <c:pt idx="5">
                  <c:v>20 Yr</c:v>
                </c:pt>
                <c:pt idx="6">
                  <c:v>30 Yr</c:v>
                </c:pt>
              </c:strCache>
            </c:strRef>
          </c:cat>
          <c:val>
            <c:numRef>
              <c:f>Rates!$N$18:$T$18</c:f>
              <c:numCache>
                <c:formatCode>0.00%</c:formatCode>
                <c:ptCount val="7"/>
                <c:pt idx="0">
                  <c:v>5.5899999999999998E-2</c:v>
                </c:pt>
                <c:pt idx="1">
                  <c:v>5.6600000000000004E-2</c:v>
                </c:pt>
                <c:pt idx="2">
                  <c:v>5.5300000000000002E-2</c:v>
                </c:pt>
                <c:pt idx="3">
                  <c:v>5.290000000000001E-2</c:v>
                </c:pt>
                <c:pt idx="4">
                  <c:v>5.1500000000000004E-2</c:v>
                </c:pt>
                <c:pt idx="5">
                  <c:v>5.2999999999999999E-2</c:v>
                </c:pt>
                <c:pt idx="6">
                  <c:v>5.0799999999999998E-2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85-43A8-BA1D-5D63858DBFF3}"/>
            </c:ext>
          </c:extLst>
        </c:ser>
        <c:ser>
          <c:idx val="2"/>
          <c:order val="2"/>
          <c:tx>
            <c:strRef>
              <c:f>Rates!$M$19</c:f>
              <c:strCache>
                <c:ptCount val="1"/>
                <c:pt idx="0">
                  <c:v>6M ago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Rates!$N$16:$T$16</c:f>
              <c:strCache>
                <c:ptCount val="7"/>
                <c:pt idx="0">
                  <c:v>3 Mo</c:v>
                </c:pt>
                <c:pt idx="1">
                  <c:v>1 Yr</c:v>
                </c:pt>
                <c:pt idx="2">
                  <c:v>2 Yr</c:v>
                </c:pt>
                <c:pt idx="3">
                  <c:v>5 Yr</c:v>
                </c:pt>
                <c:pt idx="4">
                  <c:v>10 Yr</c:v>
                </c:pt>
                <c:pt idx="5">
                  <c:v>20 Yr</c:v>
                </c:pt>
                <c:pt idx="6">
                  <c:v>30 Yr</c:v>
                </c:pt>
              </c:strCache>
            </c:strRef>
          </c:cat>
          <c:val>
            <c:numRef>
              <c:f>Rates!$N$19:$T$19</c:f>
              <c:numCache>
                <c:formatCode>0.00%</c:formatCode>
                <c:ptCount val="7"/>
                <c:pt idx="0">
                  <c:v>5.9899999999999995E-2</c:v>
                </c:pt>
                <c:pt idx="1">
                  <c:v>5.6600000000000004E-2</c:v>
                </c:pt>
                <c:pt idx="2">
                  <c:v>5.2200000000000003E-2</c:v>
                </c:pt>
                <c:pt idx="3">
                  <c:v>4.7700000000000006E-2</c:v>
                </c:pt>
                <c:pt idx="4">
                  <c:v>4.6300000000000001E-2</c:v>
                </c:pt>
                <c:pt idx="5">
                  <c:v>4.8300000000000003E-2</c:v>
                </c:pt>
                <c:pt idx="6">
                  <c:v>4.6300000000000001E-2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85-43A8-BA1D-5D63858DBF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7643343"/>
        <c:axId val="1613732735"/>
      </c:lineChart>
      <c:catAx>
        <c:axId val="1537643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3732735"/>
        <c:crosses val="autoZero"/>
        <c:auto val="1"/>
        <c:lblAlgn val="ctr"/>
        <c:lblOffset val="100"/>
        <c:noMultiLvlLbl val="0"/>
      </c:catAx>
      <c:valAx>
        <c:axId val="1613732735"/>
        <c:scaling>
          <c:orientation val="minMax"/>
          <c:min val="3.5000000000000003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7643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81457</xdr:colOff>
      <xdr:row>55</xdr:row>
      <xdr:rowOff>62992</xdr:rowOff>
    </xdr:from>
    <xdr:to>
      <xdr:col>19</xdr:col>
      <xdr:colOff>190831</xdr:colOff>
      <xdr:row>76</xdr:row>
      <xdr:rowOff>63611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23DEFD-ACC5-44E4-8FEB-FF451E924D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329978</xdr:colOff>
      <xdr:row>20</xdr:row>
      <xdr:rowOff>83488</xdr:rowOff>
    </xdr:from>
    <xdr:to>
      <xdr:col>19</xdr:col>
      <xdr:colOff>95415</xdr:colOff>
      <xdr:row>39</xdr:row>
      <xdr:rowOff>103367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4978360-3CCB-6BC0-0554-3DC20CA833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0" connectionId="8" xr16:uid="{0F3A44CF-9360-4E0A-9319-1B33194ADE9F}" autoFormatId="16" applyNumberFormats="0" applyBorderFormats="0" applyFontFormats="0" applyPatternFormats="0" applyAlignmentFormats="0" applyWidthHeightFormats="0">
  <queryTableRefresh nextId="26">
    <queryTableFields count="25">
      <queryTableField id="1" name="No." tableColumnId="1"/>
      <queryTableField id="2" name="Name" tableColumnId="2"/>
      <queryTableField id="3" name="Change" tableColumnId="3"/>
      <queryTableField id="4" name="Perf Week" tableColumnId="4"/>
      <queryTableField id="5" name="Perf Month" tableColumnId="5"/>
      <queryTableField id="6" name="Perf Quart" tableColumnId="6"/>
      <queryTableField id="7" name="Perf Half" tableColumnId="7"/>
      <queryTableField id="8" name="Perf Year" tableColumnId="8"/>
      <queryTableField id="9" name="Perf YTD" tableColumnId="9"/>
      <queryTableField id="10" name="Recom" tableColumnId="10"/>
      <queryTableField id="11" name="Avg Volume" tableColumnId="11"/>
      <queryTableField id="12" name="Rel Volume" tableColumnId="12"/>
      <queryTableField id="13" name="Volume" tableColumnId="13"/>
      <queryTableField id="14" name="Table 0 (2).Market Cap" tableColumnId="14"/>
      <queryTableField id="15" name="Table 0 (2).P/E" tableColumnId="15"/>
      <queryTableField id="16" name="Table 0 (2).Fwd P/E" tableColumnId="16"/>
      <queryTableField id="17" name="Table 0 (2).PEG" tableColumnId="17"/>
      <queryTableField id="18" name="Table 0 (2).P/S" tableColumnId="18"/>
      <queryTableField id="19" name="Table 0 (2).P/B" tableColumnId="19"/>
      <queryTableField id="20" name="Table 0 (2).P/C" tableColumnId="20"/>
      <queryTableField id="21" name="Table 0 (2).P/FCF" tableColumnId="21"/>
      <queryTableField id="22" name="Table 0 (2).EPS past 5Y" tableColumnId="22"/>
      <queryTableField id="23" name="Table 0 (2).EPS next 5Y" tableColumnId="23"/>
      <queryTableField id="24" name="Table 0 (2).Sales past 5Y" tableColumnId="24"/>
      <queryTableField id="25" name="Table 0 (2).Volume" tableColumnId="25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connectionId="9" xr16:uid="{BA75EAC5-A44E-4409-986D-3915C40447D0}" autoFormatId="16" applyNumberFormats="0" applyBorderFormats="0" applyFontFormats="0" applyPatternFormats="0" applyAlignmentFormats="0" applyWidthHeightFormats="0">
  <queryTableRefresh nextId="8">
    <queryTableFields count="7">
      <queryTableField id="1" name="Name" tableColumnId="1"/>
      <queryTableField id="2" name="5 Day Mov Avg" tableColumnId="2"/>
      <queryTableField id="3" name="20 Day Mov Avg" tableColumnId="3"/>
      <queryTableField id="4" name="50 Day Mov Avg" tableColumnId="4"/>
      <queryTableField id="5" name="100 Day Mov Avg" tableColumnId="5"/>
      <queryTableField id="6" name="150 Day Mov Avg" tableColumnId="6"/>
      <queryTableField id="7" name="200 Day Mov Avg" tableColumnId="7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1" connectionId="21" xr16:uid="{342614B0-6D0D-49F6-9A9B-B7EF9001891E}" autoFormatId="16" applyNumberFormats="0" applyBorderFormats="0" applyFontFormats="0" applyPatternFormats="0" applyAlignmentFormats="0" applyWidthHeightFormats="0">
  <queryTableRefresh nextId="54">
    <queryTableFields count="7">
      <queryTableField id="52" name="Overall (5131 Total Components)" tableColumnId="1"/>
      <queryTableField id="2" name="5-Day" tableColumnId="2"/>
      <queryTableField id="3" name="1-Month" tableColumnId="3"/>
      <queryTableField id="4" name="3-Month" tableColumnId="4"/>
      <queryTableField id="5" name="6-Month" tableColumnId="5"/>
      <queryTableField id="6" name="52-Week" tableColumnId="6"/>
      <queryTableField id="7" name="Year-to-Date" tableColumnId="7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3" xr16:uid="{0B05AD87-251E-4AC0-B51B-C8A31904278B}" autoFormatId="16" applyNumberFormats="0" applyBorderFormats="0" applyFontFormats="0" applyPatternFormats="0" applyAlignmentFormats="0" applyWidthHeightFormats="0">
  <queryTableRefresh nextId="262">
    <queryTableFields count="120">
      <queryTableField id="1" name="Date" tableColumnId="1"/>
      <queryTableField id="59" name="AIQ" tableColumnId="59"/>
      <queryTableField id="95" name="ARKK" tableColumnId="95"/>
      <queryTableField id="18" name="BJK" tableColumnId="18"/>
      <queryTableField id="69" name="BLOK" tableColumnId="69"/>
      <queryTableField id="60" name="CIBR" tableColumnId="60"/>
      <queryTableField id="41" name="CNCR" tableColumnId="41"/>
      <queryTableField id="57" name="COPX" tableColumnId="57"/>
      <queryTableField id="250" name="CPER" tableColumnId="94"/>
      <queryTableField id="260" name="DBC" tableColumnId="118"/>
      <queryTableField id="96" name="DIA" tableColumnId="96"/>
      <queryTableField id="61" name="ESPO" tableColumnId="61"/>
      <queryTableField id="13" name="EVX" tableColumnId="13"/>
      <queryTableField id="28" name="FCG" tableColumnId="28"/>
      <queryTableField id="50" name="GDX" tableColumnId="50"/>
      <queryTableField id="44" name="GII" tableColumnId="44"/>
      <queryTableField id="251" name="GLD" tableColumnId="113"/>
      <queryTableField id="70" name="GRID" tableColumnId="70"/>
      <queryTableField id="30" name="IAI" tableColumnId="30"/>
      <queryTableField id="100" name="IBB" tableColumnId="100"/>
      <queryTableField id="49" name="IDRV" tableColumnId="49"/>
      <queryTableField id="119" name="IEF" tableColumnId="27"/>
      <queryTableField id="71" name="IGV" tableColumnId="71"/>
      <queryTableField id="38" name="IHF" tableColumnId="38"/>
      <queryTableField id="39" name="IHI" tableColumnId="39"/>
      <queryTableField id="86" name="IJH" tableColumnId="86"/>
      <queryTableField id="85" name="IJJ" tableColumnId="85"/>
      <queryTableField id="87" name="IJK" tableColumnId="87"/>
      <queryTableField id="78" name="IJR" tableColumnId="78"/>
      <queryTableField id="81" name="IPO" tableColumnId="81"/>
      <queryTableField id="99" name="ITB" tableColumnId="99"/>
      <queryTableField id="83" name="IVE" tableColumnId="83"/>
      <queryTableField id="84" name="IVW" tableColumnId="84"/>
      <queryTableField id="76" name="IWD" tableColumnId="76"/>
      <queryTableField id="75" name="IWF" tableColumnId="75"/>
      <queryTableField id="74" name="IWM" tableColumnId="74"/>
      <queryTableField id="107" name="IWN" tableColumnId="106"/>
      <queryTableField id="88" name="IWO" tableColumnId="88"/>
      <queryTableField id="42" name="IYT" tableColumnId="42"/>
      <queryTableField id="47" name="JETS" tableColumnId="47"/>
      <queryTableField id="108" name="KBWB" tableColumnId="107"/>
      <queryTableField id="32" name="KBWP" tableColumnId="32"/>
      <queryTableField id="35" name="KBWR" tableColumnId="35"/>
      <queryTableField id="34" name="KIE" tableColumnId="34"/>
      <queryTableField id="97" name="KRE" tableColumnId="97"/>
      <queryTableField id="91" name="MGK" tableColumnId="91"/>
      <queryTableField id="131" name="MGV" tableColumnId="33"/>
      <queryTableField id="77" name="MTUM" tableColumnId="77"/>
      <queryTableField id="66" name="NXTG" tableColumnId="66"/>
      <queryTableField id="135" name="OEF" tableColumnId="112"/>
      <queryTableField id="98" name="OIH" tableColumnId="98"/>
      <queryTableField id="17" name="PBD" tableColumnId="17"/>
      <queryTableField id="36" name="PBE" tableColumnId="36"/>
      <queryTableField id="19" name="PBJ" tableColumnId="19"/>
      <queryTableField id="24" name="PBS" tableColumnId="24"/>
      <queryTableField id="103" name="PBW" tableColumnId="103"/>
      <queryTableField id="23" name="PEJ" tableColumnId="23"/>
      <queryTableField id="104" name="PHO" tableColumnId="104"/>
      <queryTableField id="45" name="PIO" tableColumnId="45"/>
      <queryTableField id="37" name="PJP" tableColumnId="37"/>
      <queryTableField id="64" name="PNQI" tableColumnId="64"/>
      <queryTableField id="43" name="PPA" tableColumnId="43"/>
      <queryTableField id="58" name="PSI" tableColumnId="58"/>
      <queryTableField id="31" name="PSP" tableColumnId="31"/>
      <queryTableField id="25" name="PXE" tableColumnId="25"/>
      <queryTableField id="26" name="PXJ" tableColumnId="26"/>
      <queryTableField id="73" name="QQQ" tableColumnId="73"/>
      <queryTableField id="89" name="QQQE" tableColumnId="89"/>
      <queryTableField id="82" name="QUAL" tableColumnId="82"/>
      <queryTableField id="68" name="ROBO" tableColumnId="68"/>
      <queryTableField id="90" name="RSP" tableColumnId="90"/>
      <queryTableField id="118" name="SHY" tableColumnId="22"/>
      <queryTableField id="55" name="SIL" tableColumnId="55"/>
      <queryTableField id="65" name="SKYY" tableColumnId="65"/>
      <queryTableField id="54" name="SLX" tableColumnId="54"/>
      <queryTableField id="101" name="SMH" tableColumnId="101"/>
      <queryTableField id="67" name="SOCL" tableColumnId="67"/>
      <queryTableField id="93" name="SPHB" tableColumnId="93"/>
      <queryTableField id="92" name="SPLV" tableColumnId="92"/>
      <queryTableField id="72" name="SPY" tableColumnId="72"/>
      <queryTableField id="15" name="TAN" tableColumnId="15"/>
      <queryTableField id="116" name="TLT" tableColumnId="14"/>
      <queryTableField id="29" name="URA" tableColumnId="29"/>
      <queryTableField id="79" name="USMV" tableColumnId="79"/>
      <queryTableField id="252" name="USO" tableColumnId="114"/>
      <queryTableField id="253" name="UUP" tableColumnId="115"/>
      <queryTableField id="117" name="VCLT" tableColumnId="16"/>
      <queryTableField id="105" name="VNQ" tableColumnId="105"/>
      <queryTableField id="80" name="VYM" tableColumnId="80"/>
      <queryTableField id="20" name="XHB" tableColumnId="20"/>
      <queryTableField id="40" name="XHE" tableColumnId="40"/>
      <queryTableField id="2" name="XLB" tableColumnId="2"/>
      <queryTableField id="3" name="XLC" tableColumnId="3"/>
      <queryTableField id="6" name="XLE" tableColumnId="6"/>
      <queryTableField id="7" name="XLF" tableColumnId="7"/>
      <queryTableField id="9" name="XLI" tableColumnId="9"/>
      <queryTableField id="10" name="XLK" tableColumnId="10"/>
      <queryTableField id="5" name="XLP" tableColumnId="5"/>
      <queryTableField id="12" name="XLRE" tableColumnId="12"/>
      <queryTableField id="11" name="XLU" tableColumnId="11"/>
      <queryTableField id="8" name="XLV" tableColumnId="8"/>
      <queryTableField id="4" name="XLY" tableColumnId="4"/>
      <queryTableField id="53" name="XME" tableColumnId="53"/>
      <queryTableField id="102" name="XOP" tableColumnId="102"/>
      <queryTableField id="21" name="XRT" tableColumnId="21"/>
      <queryTableField id="134" name="^IXIC" tableColumnId="111"/>
      <queryTableField id="144" name="^VIX" tableColumnId="116"/>
      <queryTableField id="129" name="IVW/IVE" tableColumnId="109"/>
      <queryTableField id="121" name="IJK/IJJ" tableColumnId="46"/>
      <queryTableField id="122" name="IWF/IWD" tableColumnId="48"/>
      <queryTableField id="123" name="IWO/IWN" tableColumnId="51"/>
      <queryTableField id="124" name="SPHB/SPLV" tableColumnId="52"/>
      <queryTableField id="125" name="ARKK/SPY" tableColumnId="56"/>
      <queryTableField id="126" name="XLY/XLP" tableColumnId="62"/>
      <queryTableField id="127" name="XLK/XLP" tableColumnId="63"/>
      <queryTableField id="128" name="IWM/SPY" tableColumnId="108"/>
      <queryTableField id="133" name="MGK/MGV" tableColumnId="110"/>
      <queryTableField id="258" name="CPER/GLD" tableColumnId="117"/>
      <queryTableField id="149" name="XLU+XLV+XLP" tableColumnId="119"/>
      <queryTableField id="150" name="XLK+XLY+XLF+XLI+XLB" tableColumnId="120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6" xr16:uid="{44681F37-F253-48EA-A365-B13122029712}" autoFormatId="16" applyNumberFormats="0" applyBorderFormats="0" applyFontFormats="0" applyPatternFormats="0" applyAlignmentFormats="0" applyWidthHeightFormats="0">
  <queryTableRefresh nextId="12">
    <queryTableFields count="11">
      <queryTableField id="1" name="Period" tableColumnId="1"/>
      <queryTableField id="2" name="OVERALL" tableColumnId="2"/>
      <queryTableField id="3" name="NYSE" tableColumnId="3"/>
      <queryTableField id="4" name="NASDAQ" tableColumnId="4"/>
      <queryTableField id="5" name="NYSE Arca" tableColumnId="5"/>
      <queryTableField id="6" name="ETFs" tableColumnId="6"/>
      <queryTableField id="7" name="OTC-US" tableColumnId="7"/>
      <queryTableField id="8" name="PRICE &lt; $10" tableColumnId="8"/>
      <queryTableField id="9" name="PRICE &gt; $10" tableColumnId="9"/>
      <queryTableField id="10" name="VOL &lt; 100K" tableColumnId="10"/>
      <queryTableField id="11" name="VOL &gt; 100K" tableColumnId="1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0" xr16:uid="{D1AE4EA1-0BF0-4A50-8E93-5F05A8DDAB0A}" autoFormatId="16" applyNumberFormats="0" applyBorderFormats="0" applyFontFormats="0" applyPatternFormats="0" applyAlignmentFormats="0" applyWidthHeightFormats="0">
  <queryTableRefresh nextId="26">
    <queryTableFields count="15">
      <queryTableField id="1" name="No." tableColumnId="1"/>
      <queryTableField id="2" name="Name" tableColumnId="2"/>
      <queryTableField id="3" name="Market Cap" tableColumnId="3"/>
      <queryTableField id="4" name="P/E" tableColumnId="4"/>
      <queryTableField id="5" name="Fwd P/E" tableColumnId="5"/>
      <queryTableField id="6" name="PEG" tableColumnId="6"/>
      <queryTableField id="7" name="P/S" tableColumnId="7"/>
      <queryTableField id="8" name="P/B" tableColumnId="8"/>
      <queryTableField id="9" name="P/C" tableColumnId="9"/>
      <queryTableField id="10" name="P/FCF" tableColumnId="10"/>
      <queryTableField id="11" name="EPS past 5Y" tableColumnId="11"/>
      <queryTableField id="12" name="EPS next 5Y" tableColumnId="12"/>
      <queryTableField id="13" name="Sales past 5Y" tableColumnId="13"/>
      <queryTableField id="14" name="Change" tableColumnId="14"/>
      <queryTableField id="15" name="Volume" tableColumnId="1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2" connectionId="11" xr16:uid="{E246E356-57BA-4DE8-9BB8-F26455844740}" autoFormatId="16" applyNumberFormats="0" applyBorderFormats="0" applyFontFormats="0" applyPatternFormats="0" applyAlignmentFormats="0" applyWidthHeightFormats="0">
  <queryTableRefresh nextId="19">
    <queryTableFields count="18">
      <queryTableField id="1" name="Period" tableColumnId="1"/>
      <queryTableField id="2" name="Performance.1" tableColumnId="2"/>
      <queryTableField id="3" name="Performance.2" tableColumnId="3"/>
      <queryTableField id="4" name="1yr.Performance.1" tableColumnId="4"/>
      <queryTableField id="5" name="1yr.Performance.2" tableColumnId="5"/>
      <queryTableField id="6" name="2yr.Performance.1" tableColumnId="6"/>
      <queryTableField id="7" name="2yr.Performance.2" tableColumnId="7"/>
      <queryTableField id="8" name="5yr.Performance.1" tableColumnId="8"/>
      <queryTableField id="18" dataBound="0" tableColumnId="16"/>
      <queryTableField id="17" dataBound="0" tableColumnId="17"/>
      <queryTableField id="16" dataBound="0" tableColumnId="18"/>
      <queryTableField id="9" name="5yr.Performance.2" tableColumnId="9"/>
      <queryTableField id="10" name="10yr.Performance.1" tableColumnId="10"/>
      <queryTableField id="11" name="10yr.Performance.2" tableColumnId="11"/>
      <queryTableField id="12" name="20yr.Performance.1" tableColumnId="12"/>
      <queryTableField id="13" name="20yr.Performance.2" tableColumnId="13"/>
      <queryTableField id="14" name="30yr.Performance.1" tableColumnId="14"/>
      <queryTableField id="15" name="30yr.Performance.2" tableColumnId="15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3" connectionId="18" xr16:uid="{0E4DE9CC-837D-4AAB-A8AE-40A2CB465AD8}" autoFormatId="16" applyNumberFormats="0" applyBorderFormats="0" applyFontFormats="0" applyPatternFormats="0" applyAlignmentFormats="0" applyWidthHeightFormats="0">
  <queryTableRefresh nextId="15">
    <queryTableFields count="11">
      <queryTableField id="1" name="Date" tableColumnId="1"/>
      <queryTableField id="9" name="6 WEEKS BANK DISCOUNT" tableColumnId="9"/>
      <queryTableField id="10" name="COUPON EQUIVALENT4" tableColumnId="10"/>
      <queryTableField id="11" name="1.5 Mo" tableColumnId="11"/>
      <queryTableField id="2" name="3 Mo" tableColumnId="2"/>
      <queryTableField id="3" name="1 Yr" tableColumnId="3"/>
      <queryTableField id="4" name="2 Yr" tableColumnId="4"/>
      <queryTableField id="5" name="5 Yr" tableColumnId="5"/>
      <queryTableField id="6" name="10 Yr" tableColumnId="6"/>
      <queryTableField id="7" name="20 Yr.1" tableColumnId="7"/>
      <queryTableField id="8" name="30 Yr.1" tableColumnId="8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0" xr16:uid="{BEAEBA75-20E1-4F8B-A1C1-766565C74D52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5-Day MA" tableColumnId="2"/>
      <queryTableField id="3" name="20-Day MA" tableColumnId="3"/>
      <queryTableField id="4" name="50-Day MA" tableColumnId="4"/>
      <queryTableField id="5" name="100-Day MA" tableColumnId="5"/>
      <queryTableField id="6" name="150-Day MA" tableColumnId="6"/>
      <queryTableField id="7" name="200-Day MA" tableColumnId="7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12" xr16:uid="{7CFB6A8C-FC23-463F-9DAA-B548B37E7C5B}" autoFormatId="16" applyNumberFormats="0" applyBorderFormats="0" applyFontFormats="0" applyPatternFormats="0" applyAlignmentFormats="0" applyWidthHeightFormats="0">
  <queryTableRefresh nextId="8">
    <queryTableFields count="7">
      <queryTableField id="1" name="Name" tableColumnId="1"/>
      <queryTableField id="2" name="5 Day Mov Avg" tableColumnId="2"/>
      <queryTableField id="3" name="20 Day Mov Avg" tableColumnId="3"/>
      <queryTableField id="4" name="50 Day Mov Avg" tableColumnId="4"/>
      <queryTableField id="5" name="100 Day Mov Avg" tableColumnId="5"/>
      <queryTableField id="6" name="150 Day Mov Avg" tableColumnId="6"/>
      <queryTableField id="7" name="200 Day Mov Avg" tableColumnId="7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15" xr16:uid="{36B92D08-8C24-446D-915A-3A64C148EEF0}" autoFormatId="16" applyNumberFormats="0" applyBorderFormats="0" applyFontFormats="0" applyPatternFormats="0" applyAlignmentFormats="0" applyWidthHeightFormats="0">
  <queryTableRefresh nextId="8">
    <queryTableFields count="7">
      <queryTableField id="1" name="Name" tableColumnId="1"/>
      <queryTableField id="2" name="5 Day Mov Avg" tableColumnId="2"/>
      <queryTableField id="3" name="20 Day Mov Avg" tableColumnId="3"/>
      <queryTableField id="4" name="50 Day Mov Avg" tableColumnId="4"/>
      <queryTableField id="5" name="100 Day Mov Avg" tableColumnId="5"/>
      <queryTableField id="6" name="150 Day Mov Avg" tableColumnId="6"/>
      <queryTableField id="7" name="200 Day Mov Avg" tableColumnId="7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14" xr16:uid="{A3E0831A-5731-4843-A706-885C578F024D}" autoFormatId="16" applyNumberFormats="0" applyBorderFormats="0" applyFontFormats="0" applyPatternFormats="0" applyAlignmentFormats="0" applyWidthHeightFormats="0">
  <queryTableRefresh nextId="8">
    <queryTableFields count="7">
      <queryTableField id="1" name="Name" tableColumnId="1"/>
      <queryTableField id="2" name="5 Day Mov Avg" tableColumnId="2"/>
      <queryTableField id="3" name="20 Day Mov Avg" tableColumnId="3"/>
      <queryTableField id="4" name="50 Day Mov Avg" tableColumnId="4"/>
      <queryTableField id="5" name="100 Day Mov Avg" tableColumnId="5"/>
      <queryTableField id="6" name="150 Day Mov Avg" tableColumnId="6"/>
      <queryTableField id="7" name="200 Day Mov Avg" tableColumnId="7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7" xr16:uid="{DBCA0D93-CF26-4BFE-AAE6-83B9FD4C3158}" autoFormatId="16" applyNumberFormats="0" applyBorderFormats="0" applyFontFormats="0" applyPatternFormats="0" applyAlignmentFormats="0" applyWidthHeightFormats="0">
  <queryTableRefresh nextId="8">
    <queryTableFields count="7">
      <queryTableField id="1" name="Name" tableColumnId="1"/>
      <queryTableField id="2" name="5 Day Mov Avg" tableColumnId="2"/>
      <queryTableField id="3" name="20 Day Mov Avg" tableColumnId="3"/>
      <queryTableField id="4" name="50 Day Mov Avg" tableColumnId="4"/>
      <queryTableField id="5" name="100 Day Mov Avg" tableColumnId="5"/>
      <queryTableField id="6" name="150 Day Mov Avg" tableColumnId="6"/>
      <queryTableField id="7" name="200 Day Mov Avg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FAFEC775-AD2B-4DB7-8E44-0F9EE14BBD05}" name="Table_industry_data" displayName="Table_industry_data" ref="A1:Y147" tableType="queryTable" totalsRowShown="0">
  <autoFilter ref="A1:Y147" xr:uid="{FAFEC775-AD2B-4DB7-8E44-0F9EE14BBD05}"/>
  <tableColumns count="25">
    <tableColumn id="1" xr3:uid="{C957998E-CDDF-4669-AA98-3F550401176A}" uniqueName="1" name="No." queryTableFieldId="1"/>
    <tableColumn id="2" xr3:uid="{55DB35A2-BD43-4926-8913-783A4F5EE32E}" uniqueName="2" name="Name" queryTableFieldId="2" dataDxfId="46"/>
    <tableColumn id="3" xr3:uid="{F0449DEB-D36A-4FBD-AB0B-3E01A6E1CB59}" uniqueName="3" name="Change" queryTableFieldId="3"/>
    <tableColumn id="4" xr3:uid="{786C7CEA-AC77-4917-98B7-F1510D3CEC86}" uniqueName="4" name="Perf Week" queryTableFieldId="4"/>
    <tableColumn id="5" xr3:uid="{C4060804-3335-45CB-B165-9BE6878A5DA6}" uniqueName="5" name="Perf Month" queryTableFieldId="5"/>
    <tableColumn id="6" xr3:uid="{BF786FC9-1AC3-4160-9D89-C8A0332963C1}" uniqueName="6" name="Perf Quart" queryTableFieldId="6"/>
    <tableColumn id="7" xr3:uid="{16116886-6103-4A51-9E8E-ECA6EAE2F2C9}" uniqueName="7" name="Perf Half" queryTableFieldId="7"/>
    <tableColumn id="8" xr3:uid="{90226746-D6B4-4554-8E9D-8DC1590B66D2}" uniqueName="8" name="Perf Year" queryTableFieldId="8"/>
    <tableColumn id="9" xr3:uid="{FBDEFCE5-06F7-4BF6-87D9-46567A08619B}" uniqueName="9" name="Perf YTD" queryTableFieldId="9"/>
    <tableColumn id="10" xr3:uid="{96AF2318-5BA2-4A9F-AE99-8117AE6FE444}" uniqueName="10" name="Recom" queryTableFieldId="10"/>
    <tableColumn id="11" xr3:uid="{A32040B1-412E-4DDB-8DA0-DFFC9BF61264}" uniqueName="11" name="Avg Volume" queryTableFieldId="11" dataDxfId="45"/>
    <tableColumn id="12" xr3:uid="{B1CAAB7B-4A76-4DEA-879F-80FE622EF72A}" uniqueName="12" name="Rel Volume" queryTableFieldId="12"/>
    <tableColumn id="13" xr3:uid="{80C78473-1937-45EA-BAFF-6FBBA8FD9EC9}" uniqueName="13" name="Volume" queryTableFieldId="13" dataDxfId="44"/>
    <tableColumn id="14" xr3:uid="{79DA2288-023D-4BD4-9547-4106860558AD}" uniqueName="14" name="Table 0 (2).Market Cap" queryTableFieldId="14" dataDxfId="43"/>
    <tableColumn id="15" xr3:uid="{B22F8957-21A1-44CB-A6FB-6F40914A87B2}" uniqueName="15" name="Table 0 (2).P/E" queryTableFieldId="15" dataDxfId="42"/>
    <tableColumn id="16" xr3:uid="{B066F2BF-BEC2-422B-AE1F-A5269D161182}" uniqueName="16" name="Table 0 (2).Fwd P/E" queryTableFieldId="16"/>
    <tableColumn id="17" xr3:uid="{6BEDC21E-B315-4838-BB10-FAEB348E2E9C}" uniqueName="17" name="Table 0 (2).PEG" queryTableFieldId="17" dataDxfId="41"/>
    <tableColumn id="18" xr3:uid="{1FFA8941-9ED4-4BB0-9537-AC5845D7DBB8}" uniqueName="18" name="Table 0 (2).P/S" queryTableFieldId="18"/>
    <tableColumn id="19" xr3:uid="{D5494D1E-B76D-45B7-B4A4-B991FF01CD15}" uniqueName="19" name="Table 0 (2).P/B" queryTableFieldId="19"/>
    <tableColumn id="20" xr3:uid="{B5F58ABB-55F0-4DFC-B4E1-4EE39250B7FB}" uniqueName="20" name="Table 0 (2).P/C" queryTableFieldId="20"/>
    <tableColumn id="21" xr3:uid="{C64A47A2-E3EF-4CAC-B3F9-2BE11B0C5120}" uniqueName="21" name="Table 0 (2).P/FCF" queryTableFieldId="21" dataDxfId="40"/>
    <tableColumn id="22" xr3:uid="{CA7A4965-398A-43FD-8C67-A83836598B31}" uniqueName="22" name="Table 0 (2).EPS past 5Y" queryTableFieldId="22"/>
    <tableColumn id="23" xr3:uid="{756D81FB-BCD7-4BE1-B19D-E8E7E7865DEA}" uniqueName="23" name="Table 0 (2).EPS next 5Y" queryTableFieldId="23" dataDxfId="39"/>
    <tableColumn id="24" xr3:uid="{D1B54B96-F7E2-43D2-A71D-2D04051F6AEB}" uniqueName="24" name="Table 0 (2).Sales past 5Y" queryTableFieldId="24" dataDxfId="38"/>
    <tableColumn id="25" xr3:uid="{733EAF98-B9F5-44C0-A595-52616B62BAA3}" uniqueName="25" name="Table 0 (2).Volume" queryTableFieldId="25" dataDxfId="37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4C1568BD-94B3-4E44-9971-B4C4D1B05797}" name="Table_Nasdaq_above_MAs" displayName="Table_Nasdaq_above_MAs" ref="A50:G52" tableType="queryTable" totalsRowShown="0">
  <autoFilter ref="A50:G52" xr:uid="{4C1568BD-94B3-4E44-9971-B4C4D1B05797}"/>
  <tableColumns count="7">
    <tableColumn id="1" xr3:uid="{A85BA79D-3567-4B4C-B05A-3B2F82A1D550}" uniqueName="1" name="Name" queryTableFieldId="1" dataDxfId="24"/>
    <tableColumn id="2" xr3:uid="{D8BBCD24-9D37-4F64-9A0C-A111EFA89F0E}" uniqueName="2" name="5 Day Mov Avg" queryTableFieldId="2"/>
    <tableColumn id="3" xr3:uid="{CC1A93F7-5A62-49E9-8F7E-9070B15DA78D}" uniqueName="3" name="20 Day Mov Avg" queryTableFieldId="3"/>
    <tableColumn id="4" xr3:uid="{840E424F-34D8-4F89-8921-6B3C823AE67A}" uniqueName="4" name="50 Day Mov Avg" queryTableFieldId="4"/>
    <tableColumn id="5" xr3:uid="{C3B4313A-034B-4EB7-9923-42B66795B51F}" uniqueName="5" name="100 Day Mov Avg" queryTableFieldId="5"/>
    <tableColumn id="6" xr3:uid="{BDC1DEC1-91A0-414A-A808-9BA019E92AFE}" uniqueName="6" name="150 Day Mov Avg" queryTableFieldId="6"/>
    <tableColumn id="7" xr3:uid="{80495B83-C211-4A14-95AC-5CD24C9718FE}" uniqueName="7" name="200 Day Mov Avg" queryTableFieldId="7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2C417499-9DFD-4E7D-8878-9651CB87AD3D}" name="Table_Table_1" displayName="Table_Table_1" ref="L1:R16" tableType="queryTable" totalsRowShown="0">
  <autoFilter ref="L1:R16" xr:uid="{2C417499-9DFD-4E7D-8878-9651CB87AD3D}"/>
  <tableColumns count="7">
    <tableColumn id="1" xr3:uid="{FFD5130F-2100-45BD-9B57-CA98965ACB9B}" uniqueName="1" name="Overall (5131 Total Components)" queryTableFieldId="52" dataDxfId="6"/>
    <tableColumn id="2" xr3:uid="{0D4765E3-DF54-4887-9747-542BA2DE54E3}" uniqueName="2" name="5-Day" queryTableFieldId="2" dataDxfId="23"/>
    <tableColumn id="3" xr3:uid="{E2B951D6-AEDE-47A0-AF26-2DA8D486CDD7}" uniqueName="3" name="1-Month" queryTableFieldId="3" dataDxfId="22"/>
    <tableColumn id="4" xr3:uid="{DD104E5F-0763-4F2E-BFEC-40687C28FD80}" uniqueName="4" name="3-Month" queryTableFieldId="4" dataDxfId="21"/>
    <tableColumn id="5" xr3:uid="{C2A2A663-4E3D-4438-A364-206D684E0674}" uniqueName="5" name="6-Month" queryTableFieldId="5" dataDxfId="20"/>
    <tableColumn id="6" xr3:uid="{84EA825B-8B14-41EA-8B3D-9A95E55D52F3}" uniqueName="6" name="52-Week" queryTableFieldId="6" dataDxfId="19"/>
    <tableColumn id="7" xr3:uid="{19411A3B-B6CB-4E7B-87FE-BC1EDA8B7AFA}" uniqueName="7" name="Year-to-Date" queryTableFieldId="7" dataDxfId="18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11749D5-9D75-4C2A-A744-082B71D875A9}" name="Table_Sheet1" displayName="Table_Sheet1" ref="A1:DP255" tableType="queryTable" totalsRowShown="0">
  <autoFilter ref="A1:DP255" xr:uid="{111749D5-9D75-4C2A-A744-082B71D875A9}"/>
  <sortState xmlns:xlrd2="http://schemas.microsoft.com/office/spreadsheetml/2017/richdata2" ref="A2:DP255">
    <sortCondition descending="1" ref="A1:A255"/>
  </sortState>
  <tableColumns count="120">
    <tableColumn id="1" xr3:uid="{F0C59C0B-8D50-4944-BE02-D8481F211022}" uniqueName="1" name="Date" queryTableFieldId="1" dataDxfId="15"/>
    <tableColumn id="59" xr3:uid="{AC5B9718-90EA-49E6-9D75-B9DCF810FF7C}" uniqueName="59" name="AIQ" queryTableFieldId="59"/>
    <tableColumn id="95" xr3:uid="{4FA571E3-616E-4AA0-A382-EA8C37E437FF}" uniqueName="95" name="ARKK" queryTableFieldId="95"/>
    <tableColumn id="18" xr3:uid="{6C6E84D8-3D18-4CC1-8096-866495E3B34B}" uniqueName="18" name="BJK" queryTableFieldId="18"/>
    <tableColumn id="69" xr3:uid="{45D29630-D5FA-490C-A0C8-B957F5FB70B9}" uniqueName="69" name="BLOK" queryTableFieldId="69"/>
    <tableColumn id="60" xr3:uid="{04069CE9-343A-46FF-8066-8B5F7336F501}" uniqueName="60" name="CIBR" queryTableFieldId="60"/>
    <tableColumn id="41" xr3:uid="{FFE887E8-5786-4A12-B72F-F51BE988D556}" uniqueName="41" name="CNCR" queryTableFieldId="41"/>
    <tableColumn id="57" xr3:uid="{6B37C4D9-4BD4-4023-A99B-F709B609DC9C}" uniqueName="57" name="COPX" queryTableFieldId="57"/>
    <tableColumn id="94" xr3:uid="{892765D9-8DE6-4262-A866-51711990DBE1}" uniqueName="94" name="CPER" queryTableFieldId="250"/>
    <tableColumn id="118" xr3:uid="{D1BF92B7-A7A8-428A-8A44-BC25C366F7A1}" uniqueName="118" name="DBC" queryTableFieldId="260"/>
    <tableColumn id="96" xr3:uid="{E3F6A803-E332-4AE4-820B-8CBB6D3F0F80}" uniqueName="96" name="DIA" queryTableFieldId="96"/>
    <tableColumn id="61" xr3:uid="{32DC0C66-09E0-4280-B692-B470DFAC4853}" uniqueName="61" name="ESPO" queryTableFieldId="61"/>
    <tableColumn id="13" xr3:uid="{994AF253-B764-4215-BCE0-4B6954E59928}" uniqueName="13" name="EVX" queryTableFieldId="13"/>
    <tableColumn id="28" xr3:uid="{E98E5855-B47E-4DAB-9F49-087D20C5ED07}" uniqueName="28" name="FCG" queryTableFieldId="28"/>
    <tableColumn id="50" xr3:uid="{CF79E49F-558A-4DBE-A104-033E3381B0EF}" uniqueName="50" name="GDX" queryTableFieldId="50"/>
    <tableColumn id="44" xr3:uid="{E0D38D6D-C7B5-4D7F-B81D-1D1198D632C2}" uniqueName="44" name="GII" queryTableFieldId="44"/>
    <tableColumn id="113" xr3:uid="{B0B6780A-F20B-4764-AB56-AF280167CBFE}" uniqueName="113" name="GLD" queryTableFieldId="251"/>
    <tableColumn id="70" xr3:uid="{10032052-1A2E-433F-B9CF-4CFF3F7C9352}" uniqueName="70" name="GRID" queryTableFieldId="70"/>
    <tableColumn id="30" xr3:uid="{D3D55D2F-692B-42E7-9CF3-97822A1905B8}" uniqueName="30" name="IAI" queryTableFieldId="30"/>
    <tableColumn id="100" xr3:uid="{86C3551A-B187-4150-9715-87DF2DC9B8F6}" uniqueName="100" name="IBB" queryTableFieldId="100"/>
    <tableColumn id="49" xr3:uid="{7FAFF8D6-A8CB-4746-9C73-BB529113F8E5}" uniqueName="49" name="IDRV" queryTableFieldId="49"/>
    <tableColumn id="27" xr3:uid="{34B126B2-9277-4D40-9DD0-3A6892BBDEB0}" uniqueName="27" name="IEF" queryTableFieldId="119"/>
    <tableColumn id="71" xr3:uid="{1322B8D1-F6A1-463C-8BCB-B1470B656822}" uniqueName="71" name="IGV" queryTableFieldId="71"/>
    <tableColumn id="38" xr3:uid="{D2F04E7A-858C-4630-92BE-B4487EB95DAE}" uniqueName="38" name="IHF" queryTableFieldId="38"/>
    <tableColumn id="39" xr3:uid="{4037987F-86D5-4C98-972F-920B732F9BE1}" uniqueName="39" name="IHI" queryTableFieldId="39"/>
    <tableColumn id="86" xr3:uid="{7A9890ED-352E-4DE1-A25F-68F1E934F6AE}" uniqueName="86" name="IJH" queryTableFieldId="86"/>
    <tableColumn id="85" xr3:uid="{BDFC8F1A-68D5-41E4-9E35-D630E1F5469C}" uniqueName="85" name="IJJ" queryTableFieldId="85"/>
    <tableColumn id="87" xr3:uid="{BE4F3F17-360D-4C73-A92F-4A4F87F01311}" uniqueName="87" name="IJK" queryTableFieldId="87"/>
    <tableColumn id="78" xr3:uid="{7679B007-05F6-46E8-B140-1ADB324F2A98}" uniqueName="78" name="IJR" queryTableFieldId="78"/>
    <tableColumn id="81" xr3:uid="{5C02FD80-481F-4569-9F38-9D1E471F2DF1}" uniqueName="81" name="IPO" queryTableFieldId="81"/>
    <tableColumn id="99" xr3:uid="{5F809D3A-458F-4E65-B1B5-F002F761229D}" uniqueName="99" name="ITB" queryTableFieldId="99"/>
    <tableColumn id="83" xr3:uid="{F874B90A-725F-4A05-B155-E6190403D378}" uniqueName="83" name="IVE" queryTableFieldId="83"/>
    <tableColumn id="84" xr3:uid="{40CB064D-8A14-4ACE-A890-5684D389EF63}" uniqueName="84" name="IVW" queryTableFieldId="84"/>
    <tableColumn id="76" xr3:uid="{5093AF42-4707-444D-90B0-048A3A218D11}" uniqueName="76" name="IWD" queryTableFieldId="76"/>
    <tableColumn id="75" xr3:uid="{A48EC02A-470A-43E7-ACEF-D5F0A58E4B76}" uniqueName="75" name="IWF" queryTableFieldId="75"/>
    <tableColumn id="74" xr3:uid="{42B5361A-5E0B-46F8-9A50-1ECD989C6F37}" uniqueName="74" name="IWM" queryTableFieldId="74"/>
    <tableColumn id="106" xr3:uid="{FF61EBCC-6D59-494E-807E-379346671362}" uniqueName="106" name="IWN" queryTableFieldId="107"/>
    <tableColumn id="88" xr3:uid="{BD5BD03E-F848-423E-9A62-1FFBA7BE7794}" uniqueName="88" name="IWO" queryTableFieldId="88"/>
    <tableColumn id="42" xr3:uid="{0DA7E27D-C1A7-4DB3-936B-577604CC4E1F}" uniqueName="42" name="IYT" queryTableFieldId="42"/>
    <tableColumn id="47" xr3:uid="{0C71E9E1-8029-46D8-8BAA-F785CBF1C835}" uniqueName="47" name="JETS" queryTableFieldId="47"/>
    <tableColumn id="107" xr3:uid="{CFBA853A-92F9-4353-8A26-A591D7064A82}" uniqueName="107" name="KBWB" queryTableFieldId="108"/>
    <tableColumn id="32" xr3:uid="{AC5B66F0-2981-46AE-8240-012224226AF7}" uniqueName="32" name="KBWP" queryTableFieldId="32"/>
    <tableColumn id="35" xr3:uid="{ECCF633F-D9BD-4857-8E02-F94F87EB010B}" uniqueName="35" name="KBWR" queryTableFieldId="35"/>
    <tableColumn id="34" xr3:uid="{B241FE1C-833B-49D7-8ED2-ABAE45D950B0}" uniqueName="34" name="KIE" queryTableFieldId="34"/>
    <tableColumn id="97" xr3:uid="{B3659F07-3A77-471F-BC19-6DD7008CDA8B}" uniqueName="97" name="KRE" queryTableFieldId="97"/>
    <tableColumn id="91" xr3:uid="{D2196FA3-A88A-4A8A-BE96-E367E37E6C94}" uniqueName="91" name="MGK" queryTableFieldId="91"/>
    <tableColumn id="33" xr3:uid="{534D8373-BB47-489C-8B74-FE7EE156BD63}" uniqueName="33" name="MGV" queryTableFieldId="131"/>
    <tableColumn id="77" xr3:uid="{9AAC7F05-7232-40E0-B2ED-116DAD15FAB5}" uniqueName="77" name="MTUM" queryTableFieldId="77"/>
    <tableColumn id="66" xr3:uid="{CD8627F6-72B6-4839-A5E3-2C98F9D2E4A0}" uniqueName="66" name="NXTG" queryTableFieldId="66"/>
    <tableColumn id="112" xr3:uid="{70F6AFF0-5E5F-4F4D-B8FF-71CCFC680A20}" uniqueName="112" name="OEF" queryTableFieldId="135"/>
    <tableColumn id="98" xr3:uid="{405A7DDD-B39F-41DE-89E0-C1C5E85E8610}" uniqueName="98" name="OIH" queryTableFieldId="98"/>
    <tableColumn id="17" xr3:uid="{C17D65FC-3140-40CE-AA34-3ED4A126D5DC}" uniqueName="17" name="PBD" queryTableFieldId="17"/>
    <tableColumn id="36" xr3:uid="{00566C45-F5CE-48D2-853B-068A79F2D569}" uniqueName="36" name="PBE" queryTableFieldId="36"/>
    <tableColumn id="19" xr3:uid="{6DD44DBA-924C-48BE-9951-52300A8A5D1C}" uniqueName="19" name="PBJ" queryTableFieldId="19"/>
    <tableColumn id="24" xr3:uid="{C33743BB-82C1-43AD-9DCF-C8A931626326}" uniqueName="24" name="PBS" queryTableFieldId="24"/>
    <tableColumn id="103" xr3:uid="{ABEB7016-F819-4835-BD7B-F818C535B238}" uniqueName="103" name="PBW" queryTableFieldId="103"/>
    <tableColumn id="23" xr3:uid="{EB6720F8-17C2-479C-B455-9749378729AA}" uniqueName="23" name="PEJ" queryTableFieldId="23"/>
    <tableColumn id="104" xr3:uid="{EDEC7056-CF9D-4A2E-AEF5-4D6960F08F16}" uniqueName="104" name="PHO" queryTableFieldId="104"/>
    <tableColumn id="45" xr3:uid="{07925BFD-865B-4BBF-97DF-609E0529AE15}" uniqueName="45" name="PIO" queryTableFieldId="45"/>
    <tableColumn id="37" xr3:uid="{380DB4C2-757C-40C4-918E-4013F6C2D137}" uniqueName="37" name="PJP" queryTableFieldId="37"/>
    <tableColumn id="64" xr3:uid="{2D580EF9-5E52-4DAB-890D-30F17BF3B793}" uniqueName="64" name="PNQI" queryTableFieldId="64"/>
    <tableColumn id="43" xr3:uid="{70369F8F-7B52-463A-89A3-6B6AA9832A4C}" uniqueName="43" name="PPA" queryTableFieldId="43"/>
    <tableColumn id="58" xr3:uid="{083F48C3-6733-4EA2-9658-267BB5D8788D}" uniqueName="58" name="PSI" queryTableFieldId="58"/>
    <tableColumn id="31" xr3:uid="{A5B5D6F4-CB83-4674-B186-32D060967A67}" uniqueName="31" name="PSP" queryTableFieldId="31"/>
    <tableColumn id="25" xr3:uid="{762BB25F-BF03-4A37-B358-EAD0AF0C27AE}" uniqueName="25" name="PXE" queryTableFieldId="25"/>
    <tableColumn id="26" xr3:uid="{000C4AF1-D97C-46D2-B0F3-73F152CBF6B3}" uniqueName="26" name="PXJ" queryTableFieldId="26"/>
    <tableColumn id="73" xr3:uid="{BE84A510-2DE2-429C-9F6A-2B21696AB7A7}" uniqueName="73" name="QQQ" queryTableFieldId="73"/>
    <tableColumn id="89" xr3:uid="{5700BADB-419F-4AB2-86BA-4020E0E50931}" uniqueName="89" name="QQQE" queryTableFieldId="89"/>
    <tableColumn id="82" xr3:uid="{8EC69C22-0053-46E3-B43D-C08166AB1C9C}" uniqueName="82" name="QUAL" queryTableFieldId="82"/>
    <tableColumn id="68" xr3:uid="{864F342A-EA72-4D99-B5A4-DC614B0E4C29}" uniqueName="68" name="ROBO" queryTableFieldId="68"/>
    <tableColumn id="90" xr3:uid="{EDE63A97-E861-470F-AEEA-29E199B8F888}" uniqueName="90" name="RSP" queryTableFieldId="90"/>
    <tableColumn id="22" xr3:uid="{25A9E44F-16CE-465F-8B2D-FA7D8A06DF77}" uniqueName="22" name="SHY" queryTableFieldId="118"/>
    <tableColumn id="55" xr3:uid="{A7F09C3D-7C5D-49EF-B934-C2725E2DD487}" uniqueName="55" name="SIL" queryTableFieldId="55"/>
    <tableColumn id="65" xr3:uid="{F9D084D0-9880-4A06-93DE-D65BEC31A285}" uniqueName="65" name="SKYY" queryTableFieldId="65"/>
    <tableColumn id="54" xr3:uid="{216CD90B-3E1D-4295-BB4D-40B9106FAD56}" uniqueName="54" name="SLX" queryTableFieldId="54"/>
    <tableColumn id="101" xr3:uid="{1FC9EAC4-8C76-419D-8F42-99F1261520BC}" uniqueName="101" name="SMH" queryTableFieldId="101"/>
    <tableColumn id="67" xr3:uid="{52280F70-3B78-4CDC-B2C7-FD86C67BDE7F}" uniqueName="67" name="SOCL" queryTableFieldId="67"/>
    <tableColumn id="93" xr3:uid="{8560A7E0-DD97-4E49-AC76-5B8861EA770A}" uniqueName="93" name="SPHB" queryTableFieldId="93"/>
    <tableColumn id="92" xr3:uid="{378C8CB1-5BE9-4C29-B2FA-B01018EED572}" uniqueName="92" name="SPLV" queryTableFieldId="92"/>
    <tableColumn id="72" xr3:uid="{1AD9678F-0B95-4251-A78A-901B6CFE081E}" uniqueName="72" name="SPY" queryTableFieldId="72"/>
    <tableColumn id="15" xr3:uid="{FAFFEA70-F323-4C34-B5F1-D6F3388CDE82}" uniqueName="15" name="TAN" queryTableFieldId="15"/>
    <tableColumn id="14" xr3:uid="{ED103222-F80E-4802-89A9-DB426A5F565E}" uniqueName="14" name="TLT" queryTableFieldId="116"/>
    <tableColumn id="29" xr3:uid="{AC62EF16-5F99-44E8-9532-3F0A26FC1035}" uniqueName="29" name="URA" queryTableFieldId="29"/>
    <tableColumn id="79" xr3:uid="{4D0FB756-D0BB-4563-BE9B-E894C1048F14}" uniqueName="79" name="USMV" queryTableFieldId="79"/>
    <tableColumn id="114" xr3:uid="{E3C107F9-1AA9-45A5-9748-4D5E0EFE36A8}" uniqueName="114" name="USO" queryTableFieldId="252"/>
    <tableColumn id="115" xr3:uid="{C3B3274A-722E-47C9-A367-AF5812B3E8D0}" uniqueName="115" name="UUP" queryTableFieldId="253"/>
    <tableColumn id="16" xr3:uid="{A2972090-205B-4DB5-88DE-B71D071192A1}" uniqueName="16" name="VCLT" queryTableFieldId="117"/>
    <tableColumn id="105" xr3:uid="{278F40C6-F7B5-40FD-8DA2-5DFF1031BC16}" uniqueName="105" name="VNQ" queryTableFieldId="105"/>
    <tableColumn id="80" xr3:uid="{B7371C39-BA4A-4604-AFDD-3ABFFE24C235}" uniqueName="80" name="VYM" queryTableFieldId="80"/>
    <tableColumn id="20" xr3:uid="{0EAA83AE-9CD4-477A-9115-588B9F111F41}" uniqueName="20" name="XHB" queryTableFieldId="20"/>
    <tableColumn id="40" xr3:uid="{D71B3DBF-C8FD-4A1A-ABF0-9F63F80A9812}" uniqueName="40" name="XHE" queryTableFieldId="40"/>
    <tableColumn id="2" xr3:uid="{2662F73E-F4AE-4056-B8CC-E2C8CAEE0928}" uniqueName="2" name="XLB" queryTableFieldId="2"/>
    <tableColumn id="3" xr3:uid="{E9DA9072-2EC0-4C71-BCC5-BD5DCA633E0D}" uniqueName="3" name="XLC" queryTableFieldId="3"/>
    <tableColumn id="6" xr3:uid="{7746E5CB-6755-47ED-B2D3-84F22F530736}" uniqueName="6" name="XLE" queryTableFieldId="6"/>
    <tableColumn id="7" xr3:uid="{5A71CD8C-B712-4638-9248-0C8112179BEA}" uniqueName="7" name="XLF" queryTableFieldId="7"/>
    <tableColumn id="9" xr3:uid="{89B257A3-6918-4D20-B29D-F9DB49C5E900}" uniqueName="9" name="XLI" queryTableFieldId="9"/>
    <tableColumn id="10" xr3:uid="{51036D00-55F6-4607-9661-BF505538F7A8}" uniqueName="10" name="XLK" queryTableFieldId="10"/>
    <tableColumn id="5" xr3:uid="{6E8CA216-F4C5-4AF6-AE53-92B76645F38C}" uniqueName="5" name="XLP" queryTableFieldId="5"/>
    <tableColumn id="12" xr3:uid="{1AFF4314-CC65-48EE-8571-A04FB4DDECA5}" uniqueName="12" name="XLRE" queryTableFieldId="12"/>
    <tableColumn id="11" xr3:uid="{20B7B9C9-2D3B-4F1A-BF11-F68141ECC481}" uniqueName="11" name="XLU" queryTableFieldId="11"/>
    <tableColumn id="8" xr3:uid="{6DB4C132-7A81-4526-AB94-26717231A5A3}" uniqueName="8" name="XLV" queryTableFieldId="8"/>
    <tableColumn id="4" xr3:uid="{B8A87F21-1F81-4699-BE9E-24BCE61C936E}" uniqueName="4" name="XLY" queryTableFieldId="4"/>
    <tableColumn id="53" xr3:uid="{ADA7F32E-1096-4003-902A-DA959EDD4949}" uniqueName="53" name="XME" queryTableFieldId="53"/>
    <tableColumn id="102" xr3:uid="{1D9E527D-D700-434E-9B9F-83888572E5D7}" uniqueName="102" name="XOP" queryTableFieldId="102"/>
    <tableColumn id="21" xr3:uid="{81BE853D-FFE4-4B11-95C1-F4D1937BE558}" uniqueName="21" name="XRT" queryTableFieldId="21"/>
    <tableColumn id="111" xr3:uid="{AFF345FF-35F6-4DE0-B30E-4296FF5E24C4}" uniqueName="111" name="^IXIC" queryTableFieldId="134"/>
    <tableColumn id="116" xr3:uid="{13789617-1934-4E59-A1D3-35E7D748AC75}" uniqueName="116" name="^VIX" queryTableFieldId="144"/>
    <tableColumn id="109" xr3:uid="{7CE55ADD-185C-4038-8E7A-D0FE93496069}" uniqueName="109" name="IVW/IVE" queryTableFieldId="129"/>
    <tableColumn id="46" xr3:uid="{A8C15806-57A4-4FA5-8967-218E3D181390}" uniqueName="46" name="IJK/IJJ" queryTableFieldId="121"/>
    <tableColumn id="48" xr3:uid="{B7A9C3D2-FE38-4642-BAD7-AFF510157AFC}" uniqueName="48" name="IWF/IWD" queryTableFieldId="122"/>
    <tableColumn id="51" xr3:uid="{BFFDEECE-248B-41AC-AA72-CC7C02EB0A5D}" uniqueName="51" name="IWO/IWN" queryTableFieldId="123"/>
    <tableColumn id="52" xr3:uid="{40CD22F6-2EE9-4D36-BF26-4CAF2E7A0261}" uniqueName="52" name="SPHB/SPLV" queryTableFieldId="124"/>
    <tableColumn id="56" xr3:uid="{0A159CC3-1B37-4E7F-B972-7A50FE4D506F}" uniqueName="56" name="ARKK/SPY" queryTableFieldId="125"/>
    <tableColumn id="62" xr3:uid="{8F522B2D-039E-4802-BBD4-2C32A8AE2BBE}" uniqueName="62" name="XLY/XLP" queryTableFieldId="126"/>
    <tableColumn id="63" xr3:uid="{8113E7F4-1614-41B5-A1A5-3004804AE1E1}" uniqueName="63" name="XLK/XLP" queryTableFieldId="127"/>
    <tableColumn id="108" xr3:uid="{736DB26D-3B08-4C94-BA5A-0B35532FAAA2}" uniqueName="108" name="IWM/SPY" queryTableFieldId="128"/>
    <tableColumn id="110" xr3:uid="{C12C7F03-A092-427E-BF14-0C170DA05D90}" uniqueName="110" name="MGK/MGV" queryTableFieldId="133"/>
    <tableColumn id="117" xr3:uid="{CD3B0DA8-B33E-49A3-BACA-00DD1AC528CA}" uniqueName="117" name="CPER/GLD" queryTableFieldId="258"/>
    <tableColumn id="119" xr3:uid="{CE708061-3EE9-42A2-AB9C-1E8AFD4FE93A}" uniqueName="119" name="XLU+XLV+XLP" queryTableFieldId="149"/>
    <tableColumn id="120" xr3:uid="{E5F5FBEE-C391-4994-AEC2-1E44E83543F3}" uniqueName="120" name="XLK+XLY+XLF+XLI+XLB" queryTableFieldId="150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B58B52B7-57B3-4FCF-AEF6-8F19118200F1}" name="Table_Table_0" displayName="Table_Table_0" ref="A1:K23" tableType="queryTable" totalsRowShown="0">
  <autoFilter ref="A1:K23" xr:uid="{B58B52B7-57B3-4FCF-AEF6-8F19118200F1}"/>
  <tableColumns count="11">
    <tableColumn id="1" xr3:uid="{8771A5CC-A994-4578-A803-B0A4D4CB6732}" uniqueName="1" name="Period" queryTableFieldId="1" dataDxfId="17"/>
    <tableColumn id="2" xr3:uid="{3DEF672E-4E03-4722-95D2-293626061840}" uniqueName="2" name="OVERALL" queryTableFieldId="2"/>
    <tableColumn id="3" xr3:uid="{9F3C3ABA-F1AD-4F82-B30F-122056C50D78}" uniqueName="3" name="NYSE" queryTableFieldId="3"/>
    <tableColumn id="4" xr3:uid="{C6C2799D-B7C9-4B43-B180-B7FFE3DD2A14}" uniqueName="4" name="NASDAQ" queryTableFieldId="4"/>
    <tableColumn id="5" xr3:uid="{A4BAA004-BDD8-4AEB-8F5E-171A4168659D}" uniqueName="5" name="NYSE Arca" queryTableFieldId="5"/>
    <tableColumn id="6" xr3:uid="{6B3E7066-8EF3-4964-A3EF-6A8E87E1FB3B}" uniqueName="6" name="ETFs" queryTableFieldId="6"/>
    <tableColumn id="7" xr3:uid="{FEAF4C19-1980-46D0-833C-4CB0AA63064D}" uniqueName="7" name="OTC-US" queryTableFieldId="7"/>
    <tableColumn id="8" xr3:uid="{44ED9886-E921-46D4-9CC5-4D6A6A71B12D}" uniqueName="8" name="PRICE &lt; $10" queryTableFieldId="8"/>
    <tableColumn id="9" xr3:uid="{0F667CD5-D070-4157-919F-0ABF6F88DDA0}" uniqueName="9" name="PRICE &gt; $10" queryTableFieldId="9"/>
    <tableColumn id="10" xr3:uid="{E30ECBDA-8233-4F83-8F9D-95681FFFF558}" uniqueName="10" name="VOL &lt; 100K" queryTableFieldId="10"/>
    <tableColumn id="11" xr3:uid="{F026BE2B-944D-40DC-AA97-C0AF63EDB7C2}" uniqueName="11" name="VOL &gt; 100K" queryTableFieldId="1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031D266-8789-40EF-9A95-4ED374EA1E5F}" name="Table_Table_0__5" displayName="Table_Table_0__5" ref="A155:O166" tableType="queryTable" totalsRowShown="0">
  <autoFilter ref="A155:O166" xr:uid="{2031D266-8789-40EF-9A95-4ED374EA1E5F}"/>
  <tableColumns count="15">
    <tableColumn id="1" xr3:uid="{97A53EAA-DAD6-4BE6-BE9E-69DA3FEBAB52}" uniqueName="1" name="No." queryTableFieldId="1"/>
    <tableColumn id="2" xr3:uid="{22A77FF6-1A87-4D5E-9782-31300CB970F2}" uniqueName="2" name="Name" queryTableFieldId="2" dataDxfId="36"/>
    <tableColumn id="3" xr3:uid="{A893DAE6-B2E4-42B0-81BC-E03BBE96559B}" uniqueName="3" name="Market Cap" queryTableFieldId="3" dataDxfId="35"/>
    <tableColumn id="4" xr3:uid="{0ED9D7A0-7312-4D3E-831E-C855D89C721E}" uniqueName="4" name="P/E" queryTableFieldId="4"/>
    <tableColumn id="5" xr3:uid="{6AE0ED82-0EF3-4B16-B7ED-7A1AF55950BD}" uniqueName="5" name="Fwd P/E" queryTableFieldId="5"/>
    <tableColumn id="6" xr3:uid="{2267BD12-5CDE-46FE-A205-0965FBF7074B}" uniqueName="6" name="PEG" queryTableFieldId="6"/>
    <tableColumn id="7" xr3:uid="{E9070CE6-49FB-4BF9-94DC-AD9829ABF170}" uniqueName="7" name="P/S" queryTableFieldId="7"/>
    <tableColumn id="8" xr3:uid="{DC102C0D-194E-4F6C-8320-1C9C73BB6B92}" uniqueName="8" name="P/B" queryTableFieldId="8"/>
    <tableColumn id="9" xr3:uid="{536F4555-5B88-4A8D-8140-4316CEBA9729}" uniqueName="9" name="P/C" queryTableFieldId="9"/>
    <tableColumn id="10" xr3:uid="{1B7AA00D-44A8-44A4-B221-BFC7276FC360}" uniqueName="10" name="P/FCF" queryTableFieldId="10"/>
    <tableColumn id="11" xr3:uid="{9ECF500D-D95F-4479-ABAA-EEA87610B39C}" uniqueName="11" name="EPS past 5Y" queryTableFieldId="11"/>
    <tableColumn id="12" xr3:uid="{81C9412B-2928-4E99-8512-11E8FDB84B8E}" uniqueName="12" name="EPS next 5Y" queryTableFieldId="12"/>
    <tableColumn id="13" xr3:uid="{06B8FF1C-3195-434F-950B-B927C8189963}" uniqueName="13" name="Sales past 5Y" queryTableFieldId="13"/>
    <tableColumn id="14" xr3:uid="{278E97FE-6A10-41F9-9F04-7558F124F451}" uniqueName="14" name="Change" queryTableFieldId="14"/>
    <tableColumn id="15" xr3:uid="{A7DBB471-E6C8-46BD-B83E-F5BC3F9EF627}" uniqueName="15" name="Volume" queryTableFieldId="15" dataDxfId="3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4B8FBD0E-0EDC-4C70-B258-58E067C05F2E}" name="Table_Rates" displayName="Table_Rates" ref="A1:R12" tableType="queryTable" totalsRowShown="0">
  <autoFilter ref="A1:R12" xr:uid="{4B8FBD0E-0EDC-4C70-B258-58E067C05F2E}"/>
  <tableColumns count="18">
    <tableColumn id="1" xr3:uid="{63E03A37-0A32-4C8D-862A-61A35E6D6F56}" uniqueName="1" name="Period" queryTableFieldId="1" dataDxfId="33"/>
    <tableColumn id="2" xr3:uid="{A299EF4F-C822-4702-A34D-5F280521C723}" uniqueName="2" name="Performance.1" queryTableFieldId="2" dataDxfId="14" dataCellStyle="Percent"/>
    <tableColumn id="3" xr3:uid="{A6A29147-2EF5-4AAD-86CA-9C599DCAD687}" uniqueName="3" name="Performance.2" queryTableFieldId="3" dataDxfId="13" dataCellStyle="Percent"/>
    <tableColumn id="4" xr3:uid="{D5272940-9213-4E56-8C1E-D166F63684C0}" uniqueName="4" name="1yr.Performance.1" queryTableFieldId="4"/>
    <tableColumn id="5" xr3:uid="{634B1D44-0B7F-421E-8C12-81EC987978A2}" uniqueName="5" name="1yr.Performance.2" queryTableFieldId="5" dataDxfId="12" dataCellStyle="Percent"/>
    <tableColumn id="6" xr3:uid="{FA27D430-3F0F-45D9-9F74-4B05C0A44D08}" uniqueName="6" name="2yr.Performance.1" queryTableFieldId="6"/>
    <tableColumn id="7" xr3:uid="{90A8015C-64D3-41CB-8700-9A819B7181AF}" uniqueName="7" name="2yr.Performance.2" queryTableFieldId="7" dataDxfId="11" dataCellStyle="Percent"/>
    <tableColumn id="8" xr3:uid="{2F4D0129-090D-4F9F-9BED-A478DAAD1068}" uniqueName="8" name="5yr.Performance.1" queryTableFieldId="8"/>
    <tableColumn id="16" xr3:uid="{6C526868-B944-417E-955B-691BBFA7D521}" uniqueName="16" name="5yr.Performance.12" queryTableFieldId="18"/>
    <tableColumn id="17" xr3:uid="{FDEB5F80-25AE-4477-A976-A0A0724CDA91}" uniqueName="17" name="5yr.Performance.13" queryTableFieldId="17"/>
    <tableColumn id="18" xr3:uid="{F1376D2F-2790-4C8F-895A-C1D23FC157AB}" uniqueName="18" name="5yr.Performance.14" queryTableFieldId="16"/>
    <tableColumn id="9" xr3:uid="{C35786E6-0BB6-46D8-89BA-1E0BB9DFA7A7}" uniqueName="9" name="5yr.Performance.2" queryTableFieldId="9" dataDxfId="10" dataCellStyle="Percent"/>
    <tableColumn id="10" xr3:uid="{72C1DFC0-C2C2-44C2-91C9-1BC372DB7966}" uniqueName="10" name="10yr.Performance.1" queryTableFieldId="10"/>
    <tableColumn id="11" xr3:uid="{2D46AFD3-44CA-4269-B322-5620CE3B70CF}" uniqueName="11" name="10yr.Performance.2" queryTableFieldId="11" dataDxfId="9" dataCellStyle="Percent"/>
    <tableColumn id="12" xr3:uid="{FF7DC4E1-30CF-4153-86ED-4323AC1845E5}" uniqueName="12" name="20yr.Performance.1" queryTableFieldId="12"/>
    <tableColumn id="13" xr3:uid="{6543BB34-382A-4817-AF50-FA5E73BF2C91}" uniqueName="13" name="20yr.Performance.2" queryTableFieldId="13" dataDxfId="8" dataCellStyle="Percent"/>
    <tableColumn id="14" xr3:uid="{553BA762-C176-4DE7-8DA3-59527685815A}" uniqueName="14" name="30yr.Performance.1" queryTableFieldId="14"/>
    <tableColumn id="15" xr3:uid="{6C0C0257-7A06-4DDE-91F3-07C460C13F50}" uniqueName="15" name="30yr.Performance.2" queryTableFieldId="15" dataDxfId="7" dataCellStyle="Percent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89D8D16-E545-4204-AE50-EF554AB650C8}" name="Table_Table_0__3" displayName="Table_Table_0__3" ref="A16:K37" tableType="queryTable" totalsRowShown="0">
  <autoFilter ref="A16:K37" xr:uid="{489D8D16-E545-4204-AE50-EF554AB650C8}"/>
  <tableColumns count="11">
    <tableColumn id="1" xr3:uid="{9485DE84-95E7-4BAE-B4F1-AB34F8158589}" uniqueName="1" name="Date" queryTableFieldId="1" dataDxfId="16"/>
    <tableColumn id="9" xr3:uid="{5B309124-D639-4FB4-AD5A-814B70433DF2}" uniqueName="9" name="6 WEEKS BANK DISCOUNT" queryTableFieldId="9" dataDxfId="32"/>
    <tableColumn id="10" xr3:uid="{CBE0D782-858F-4D39-9B46-1C8CD8A597B0}" uniqueName="10" name="COUPON EQUIVALENT4" queryTableFieldId="10" dataDxfId="31"/>
    <tableColumn id="11" xr3:uid="{90D2230B-4EAA-4D76-9878-CA868CAC5182}" uniqueName="11" name="1.5 Mo" queryTableFieldId="11" dataDxfId="30"/>
    <tableColumn id="2" xr3:uid="{99042C17-D586-4F7B-A2B1-178D621CE77B}" uniqueName="2" name="3 Mo" queryTableFieldId="2"/>
    <tableColumn id="3" xr3:uid="{9075001C-C11B-4899-9359-0534498D7323}" uniqueName="3" name="1 Yr" queryTableFieldId="3"/>
    <tableColumn id="4" xr3:uid="{83F8FC98-986A-4E13-A319-1CA01CFA3D16}" uniqueName="4" name="2 Yr" queryTableFieldId="4"/>
    <tableColumn id="5" xr3:uid="{B7AE6D2C-5932-48DD-A5E5-8F35EED92CB0}" uniqueName="5" name="5 Yr" queryTableFieldId="5"/>
    <tableColumn id="6" xr3:uid="{369DB1E3-FA99-4A05-9987-34BAE0AD1447}" uniqueName="6" name="10 Yr" queryTableFieldId="6"/>
    <tableColumn id="7" xr3:uid="{E922B4BC-5EB1-47A7-917A-F674026B498F}" uniqueName="7" name="20 Yr.1" queryTableFieldId="7"/>
    <tableColumn id="8" xr3:uid="{662CDF24-C414-4901-A559-BC327948E7CC}" uniqueName="8" name="30 Yr.1" queryTableFieldId="8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BAF7823-316F-4BC7-B37D-847F290D74D3}" name="Table_overall_market_above_MAs" displayName="Table_overall_market_above_MAs" ref="A1:G5" tableType="queryTable" totalsRowShown="0">
  <autoFilter ref="A1:G5" xr:uid="{DBAF7823-316F-4BC7-B37D-847F290D74D3}"/>
  <tableColumns count="7">
    <tableColumn id="1" xr3:uid="{AE5FFB8C-C261-4F0C-BD8B-16024BFA69F5}" uniqueName="1" name="Column1" queryTableFieldId="1" dataDxfId="29"/>
    <tableColumn id="2" xr3:uid="{C16C2CD2-3D85-455B-9DA3-94CD067F29F8}" uniqueName="2" name="5-Day MA" queryTableFieldId="2"/>
    <tableColumn id="3" xr3:uid="{F821AE60-3AC0-4779-88A1-6257D391F9C1}" uniqueName="3" name="20-Day MA" queryTableFieldId="3"/>
    <tableColumn id="4" xr3:uid="{5BC1684D-3218-4BE3-8911-7C186795FD4F}" uniqueName="4" name="50-Day MA" queryTableFieldId="4"/>
    <tableColumn id="5" xr3:uid="{A20E266A-64CC-42CC-8F11-49EF7AE7EEB7}" uniqueName="5" name="100-Day MA" queryTableFieldId="5"/>
    <tableColumn id="6" xr3:uid="{55A4B0FC-9F0E-431B-B5F3-EF1B3707B40D}" uniqueName="6" name="150-Day MA" queryTableFieldId="6"/>
    <tableColumn id="7" xr3:uid="{A220F980-149E-4F2D-BC7B-07E58CDA0AEC}" uniqueName="7" name="200-Day MA" queryTableFieldId="7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63A37A6-7091-4C10-88B5-0FF48125D171}" name="Table_Sectors_above_MAs" displayName="Table_Sectors_above_MAs" ref="A19:G31" tableType="queryTable" totalsRowShown="0">
  <autoFilter ref="A19:G31" xr:uid="{263A37A6-7091-4C10-88B5-0FF48125D171}"/>
  <tableColumns count="7">
    <tableColumn id="1" xr3:uid="{E3453453-EFB4-4AAB-9C59-14A75DD86FE7}" uniqueName="1" name="Name" queryTableFieldId="1" dataDxfId="28"/>
    <tableColumn id="2" xr3:uid="{20753BA9-ADA1-45F8-9C81-0815C8BA7CA1}" uniqueName="2" name="5 Day Mov Avg" queryTableFieldId="2"/>
    <tableColumn id="3" xr3:uid="{796DEF63-1955-4BD9-B43E-4B81221090C6}" uniqueName="3" name="20 Day Mov Avg" queryTableFieldId="3"/>
    <tableColumn id="4" xr3:uid="{B8A0E78F-CD14-4DDB-92FF-D564BD6423C5}" uniqueName="4" name="50 Day Mov Avg" queryTableFieldId="4"/>
    <tableColumn id="5" xr3:uid="{485457CA-8067-4892-B192-BCBA63D7F146}" uniqueName="5" name="100 Day Mov Avg" queryTableFieldId="5"/>
    <tableColumn id="6" xr3:uid="{716162A7-60D5-4858-BD26-1D1D2581515B}" uniqueName="6" name="150 Day Mov Avg" queryTableFieldId="6"/>
    <tableColumn id="7" xr3:uid="{CEE5F74C-571F-4F0D-A5BB-508C83A1B790}" uniqueName="7" name="200 Day Mov Avg" queryTableFieldId="7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0471ECF-547C-4A1F-8EBC-DED527307921}" name="Table_Styles_above_MAs" displayName="Table_Styles_above_MAs" ref="A33:G40" tableType="queryTable" totalsRowShown="0">
  <autoFilter ref="A33:G40" xr:uid="{20471ECF-547C-4A1F-8EBC-DED527307921}"/>
  <tableColumns count="7">
    <tableColumn id="1" xr3:uid="{357FDEFB-3658-41EF-9F71-760589E0D62A}" uniqueName="1" name="Name" queryTableFieldId="1" dataDxfId="27"/>
    <tableColumn id="2" xr3:uid="{1AB3FEED-75B7-4B02-A34A-87E802A6697B}" uniqueName="2" name="5 Day Mov Avg" queryTableFieldId="2"/>
    <tableColumn id="3" xr3:uid="{536648DB-E5DE-4DDC-9A95-A02D836EA38B}" uniqueName="3" name="20 Day Mov Avg" queryTableFieldId="3"/>
    <tableColumn id="4" xr3:uid="{534A00DE-A6FC-4B29-914B-EBFFB8728596}" uniqueName="4" name="50 Day Mov Avg" queryTableFieldId="4"/>
    <tableColumn id="5" xr3:uid="{C8A5B733-4D0F-474E-958F-B9239C584552}" uniqueName="5" name="100 Day Mov Avg" queryTableFieldId="5"/>
    <tableColumn id="6" xr3:uid="{AFBAA3C8-B272-457A-A686-96BBC1677279}" uniqueName="6" name="150 Day Mov Avg" queryTableFieldId="6"/>
    <tableColumn id="7" xr3:uid="{3BD368C8-6533-4DF8-B474-3332872D997E}" uniqueName="7" name="200 Day Mov Avg" queryTableFieldId="7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4E144BF-3578-48B5-9212-ED9ACB5CADB9}" name="Table_Small_caps_above_MAs" displayName="Table_Small_caps_above_MAs" ref="A42:G45" tableType="queryTable" totalsRowShown="0">
  <autoFilter ref="A42:G45" xr:uid="{64E144BF-3578-48B5-9212-ED9ACB5CADB9}"/>
  <tableColumns count="7">
    <tableColumn id="1" xr3:uid="{5E3283B4-A2B9-43CF-9F0F-DEB70963A7EB}" uniqueName="1" name="Name" queryTableFieldId="1" dataDxfId="26"/>
    <tableColumn id="2" xr3:uid="{D8E17D0E-D281-4F7B-85D5-DF74E62C5E5A}" uniqueName="2" name="5 Day Mov Avg" queryTableFieldId="2"/>
    <tableColumn id="3" xr3:uid="{40C6C71D-0297-4B1B-9AD7-E364B08E2C74}" uniqueName="3" name="20 Day Mov Avg" queryTableFieldId="3"/>
    <tableColumn id="4" xr3:uid="{CC2BC707-E0D3-4F79-A540-32734E706074}" uniqueName="4" name="50 Day Mov Avg" queryTableFieldId="4"/>
    <tableColumn id="5" xr3:uid="{BE3DB596-8EE9-46AC-9BC5-520AA81A5D3C}" uniqueName="5" name="100 Day Mov Avg" queryTableFieldId="5"/>
    <tableColumn id="6" xr3:uid="{2AB6C849-31E4-4899-8A34-466C8505771C}" uniqueName="6" name="150 Day Mov Avg" queryTableFieldId="6"/>
    <tableColumn id="7" xr3:uid="{3CC5066E-4845-4C65-AC18-235B59289E87}" uniqueName="7" name="200 Day Mov Avg" queryTableFieldId="7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324E75A-72DE-4877-9580-3A8B076873E4}" name="Table_Dow_above_MAs" displayName="Table_Dow_above_MAs" ref="A47:G48" tableType="queryTable" totalsRowShown="0">
  <autoFilter ref="A47:G48" xr:uid="{A324E75A-72DE-4877-9580-3A8B076873E4}"/>
  <tableColumns count="7">
    <tableColumn id="1" xr3:uid="{576B4D4D-85C1-4BF1-AFC7-76892D0E84C1}" uniqueName="1" name="Name" queryTableFieldId="1" dataDxfId="25"/>
    <tableColumn id="2" xr3:uid="{8397D9BE-36F4-4386-AF14-7267984E292A}" uniqueName="2" name="5 Day Mov Avg" queryTableFieldId="2"/>
    <tableColumn id="3" xr3:uid="{EBA11341-0889-4F20-9113-E574E5C050FE}" uniqueName="3" name="20 Day Mov Avg" queryTableFieldId="3"/>
    <tableColumn id="4" xr3:uid="{314D451A-91C4-4FB1-8AE1-32C855CF0256}" uniqueName="4" name="50 Day Mov Avg" queryTableFieldId="4"/>
    <tableColumn id="5" xr3:uid="{3E729F44-E834-465E-AF9B-8CA74A46B223}" uniqueName="5" name="100 Day Mov Avg" queryTableFieldId="5"/>
    <tableColumn id="6" xr3:uid="{0F7FB042-AFCC-4B74-BF8E-DC6E34C2B6FC}" uniqueName="6" name="150 Day Mov Avg" queryTableFieldId="6"/>
    <tableColumn id="7" xr3:uid="{287B4685-832C-4D2A-B6D2-542EB8E0A6F0}" uniqueName="7" name="200 Day Mov Avg" queryTableFieldId="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2FBB904A-25A2-4925-BF9C-94884E2BB534}">
  <we:reference id="wa200003692" version="1.0.0.1" store="en-US" storeType="OMEX"/>
  <we:alternateReferences>
    <we:reference id="wa200003692" version="1.0.0.1" store="WA200003692" storeType="OMEX"/>
  </we:alternateReferences>
  <we:properties/>
  <we:bindings/>
  <we:snapshot xmlns:r="http://schemas.openxmlformats.org/officeDocument/2006/relationships"/>
</we:webextension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7" Type="http://schemas.openxmlformats.org/officeDocument/2006/relationships/table" Target="../tables/table11.xml"/><Relationship Id="rId2" Type="http://schemas.openxmlformats.org/officeDocument/2006/relationships/table" Target="../tables/table6.xml"/><Relationship Id="rId1" Type="http://schemas.openxmlformats.org/officeDocument/2006/relationships/table" Target="../tables/table5.xml"/><Relationship Id="rId6" Type="http://schemas.openxmlformats.org/officeDocument/2006/relationships/table" Target="../tables/table10.xml"/><Relationship Id="rId5" Type="http://schemas.openxmlformats.org/officeDocument/2006/relationships/table" Target="../tables/table9.xml"/><Relationship Id="rId4" Type="http://schemas.openxmlformats.org/officeDocument/2006/relationships/table" Target="../tables/table8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0A068-3F32-4B1D-9F4E-1DA3A920ABA7}">
  <dimension ref="B2:H16"/>
  <sheetViews>
    <sheetView showGridLines="0" tabSelected="1" workbookViewId="0">
      <selection activeCell="D16" sqref="D16"/>
    </sheetView>
  </sheetViews>
  <sheetFormatPr defaultRowHeight="17.55" x14ac:dyDescent="0.3"/>
  <cols>
    <col min="2" max="6" width="17.44140625" style="172" customWidth="1"/>
    <col min="7" max="7" width="11.77734375" style="172" customWidth="1"/>
    <col min="8" max="8" width="8.44140625" style="172" customWidth="1"/>
  </cols>
  <sheetData>
    <row r="2" spans="2:8" ht="18.2" thickBot="1" x14ac:dyDescent="0.35"/>
    <row r="3" spans="2:8" ht="18.2" x14ac:dyDescent="0.35">
      <c r="B3" s="173"/>
      <c r="C3" s="174"/>
      <c r="D3" s="174"/>
      <c r="E3" s="174"/>
      <c r="F3" s="174"/>
      <c r="G3" s="174"/>
      <c r="H3" s="175"/>
    </row>
    <row r="4" spans="2:8" ht="23.8" x14ac:dyDescent="0.45">
      <c r="B4" s="176"/>
      <c r="C4" s="180" t="s">
        <v>746</v>
      </c>
      <c r="D4" s="167"/>
      <c r="E4" s="167"/>
      <c r="F4" s="167"/>
      <c r="G4" s="167"/>
      <c r="H4" s="177"/>
    </row>
    <row r="5" spans="2:8" ht="18.2" x14ac:dyDescent="0.35">
      <c r="B5" s="176"/>
      <c r="C5" s="167"/>
      <c r="D5" s="167"/>
      <c r="E5" s="167"/>
      <c r="F5" s="167"/>
      <c r="G5" s="167"/>
      <c r="H5" s="177"/>
    </row>
    <row r="6" spans="2:8" ht="18.2" x14ac:dyDescent="0.35">
      <c r="B6" s="176"/>
      <c r="C6" s="171" t="s">
        <v>749</v>
      </c>
      <c r="D6" s="178"/>
      <c r="E6" s="167"/>
      <c r="F6" s="167"/>
      <c r="G6" s="167"/>
      <c r="H6" s="177"/>
    </row>
    <row r="7" spans="2:8" ht="55.75" customHeight="1" x14ac:dyDescent="0.35">
      <c r="B7" s="176"/>
      <c r="C7" s="185" t="s">
        <v>751</v>
      </c>
      <c r="D7" s="185"/>
      <c r="E7" s="185"/>
      <c r="F7" s="185"/>
      <c r="G7" s="167"/>
      <c r="H7" s="177"/>
    </row>
    <row r="8" spans="2:8" ht="35.700000000000003" customHeight="1" x14ac:dyDescent="0.35">
      <c r="B8" s="176"/>
      <c r="C8" s="178"/>
      <c r="D8" s="178"/>
      <c r="E8" s="167"/>
      <c r="F8" s="167"/>
      <c r="G8" s="167"/>
      <c r="H8" s="177"/>
    </row>
    <row r="9" spans="2:8" ht="48.25" customHeight="1" x14ac:dyDescent="0.35">
      <c r="B9" s="176"/>
      <c r="C9" s="184" t="s">
        <v>747</v>
      </c>
      <c r="D9" s="184"/>
      <c r="E9" s="184"/>
      <c r="F9" s="184"/>
      <c r="G9" s="167"/>
      <c r="H9" s="177"/>
    </row>
    <row r="10" spans="2:8" ht="8.15" customHeight="1" x14ac:dyDescent="0.35">
      <c r="B10" s="176"/>
      <c r="C10" s="170"/>
      <c r="D10" s="170"/>
      <c r="E10" s="170"/>
      <c r="F10" s="170"/>
      <c r="G10" s="167"/>
      <c r="H10" s="177"/>
    </row>
    <row r="11" spans="2:8" ht="18.2" x14ac:dyDescent="0.35">
      <c r="B11" s="176"/>
      <c r="C11" s="184" t="s">
        <v>750</v>
      </c>
      <c r="D11" s="184"/>
      <c r="E11" s="184"/>
      <c r="F11" s="184"/>
      <c r="G11" s="167"/>
      <c r="H11" s="177"/>
    </row>
    <row r="12" spans="2:8" ht="43.85" customHeight="1" x14ac:dyDescent="0.35">
      <c r="B12" s="179"/>
      <c r="C12" s="184"/>
      <c r="D12" s="184"/>
      <c r="E12" s="184"/>
      <c r="F12" s="184"/>
      <c r="G12" s="167"/>
      <c r="H12" s="177"/>
    </row>
    <row r="13" spans="2:8" ht="18.2" x14ac:dyDescent="0.35">
      <c r="B13" s="176"/>
      <c r="C13" s="169"/>
      <c r="D13" s="169"/>
      <c r="E13" s="169"/>
      <c r="F13" s="169"/>
      <c r="G13" s="167"/>
      <c r="H13" s="177"/>
    </row>
    <row r="14" spans="2:8" ht="62.65" customHeight="1" x14ac:dyDescent="0.35">
      <c r="B14" s="176"/>
      <c r="C14" s="184" t="s">
        <v>748</v>
      </c>
      <c r="D14" s="184"/>
      <c r="E14" s="184"/>
      <c r="F14" s="184"/>
      <c r="G14" s="167"/>
      <c r="H14" s="177"/>
    </row>
    <row r="15" spans="2:8" ht="18.2" x14ac:dyDescent="0.35">
      <c r="B15" s="176"/>
      <c r="C15" s="190" t="s">
        <v>1546</v>
      </c>
      <c r="D15" s="191">
        <v>45763</v>
      </c>
      <c r="E15" s="170"/>
      <c r="F15" s="170"/>
      <c r="G15" s="167"/>
      <c r="H15" s="177"/>
    </row>
    <row r="16" spans="2:8" ht="18.8" thickBot="1" x14ac:dyDescent="0.4">
      <c r="B16" s="181"/>
      <c r="C16" s="182"/>
      <c r="D16" s="168"/>
      <c r="E16" s="168"/>
      <c r="F16" s="168"/>
      <c r="G16" s="168"/>
      <c r="H16" s="183"/>
    </row>
  </sheetData>
  <mergeCells count="4">
    <mergeCell ref="C9:F9"/>
    <mergeCell ref="C11:F12"/>
    <mergeCell ref="C14:F14"/>
    <mergeCell ref="C7:F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9E0F4-58A0-48BC-AF23-1D6B04B78C0B}">
  <dimension ref="A1:AY83"/>
  <sheetViews>
    <sheetView showGridLines="0" zoomScale="90" zoomScaleNormal="90" workbookViewId="0">
      <selection activeCell="A5" sqref="A5"/>
    </sheetView>
  </sheetViews>
  <sheetFormatPr defaultRowHeight="13.15" x14ac:dyDescent="0.25"/>
  <cols>
    <col min="1" max="1" width="7.44140625" customWidth="1"/>
    <col min="2" max="2" width="4.77734375" customWidth="1"/>
    <col min="3" max="3" width="4.109375" customWidth="1"/>
    <col min="4" max="4" width="20.33203125" bestFit="1" customWidth="1"/>
    <col min="5" max="5" width="14.21875" customWidth="1"/>
    <col min="6" max="6" width="9.5546875" customWidth="1"/>
    <col min="7" max="8" width="8.33203125" customWidth="1"/>
    <col min="9" max="9" width="9.109375" customWidth="1"/>
    <col min="10" max="10" width="10.5546875" customWidth="1"/>
    <col min="11" max="12" width="8.33203125" customWidth="1"/>
    <col min="13" max="13" width="12.5546875" customWidth="1"/>
    <col min="14" max="14" width="11" customWidth="1"/>
    <col min="15" max="15" width="9.6640625" customWidth="1"/>
    <col min="16" max="16" width="10.77734375" customWidth="1"/>
    <col min="17" max="17" width="11.33203125" customWidth="1"/>
    <col min="18" max="18" width="10.77734375" customWidth="1"/>
    <col min="19" max="19" width="11.5546875" customWidth="1"/>
    <col min="20" max="20" width="9.109375" customWidth="1"/>
    <col min="21" max="21" width="9.33203125" customWidth="1"/>
    <col min="22" max="22" width="9.5546875" customWidth="1"/>
    <col min="23" max="23" width="9.88671875" customWidth="1"/>
    <col min="24" max="24" width="8.44140625" bestFit="1" customWidth="1"/>
    <col min="25" max="27" width="6.33203125" bestFit="1" customWidth="1"/>
    <col min="28" max="28" width="4.5546875" bestFit="1" customWidth="1"/>
    <col min="29" max="29" width="5.33203125" bestFit="1" customWidth="1"/>
    <col min="30" max="30" width="8.33203125" customWidth="1"/>
  </cols>
  <sheetData>
    <row r="1" spans="1:51" ht="15.65" customHeight="1" x14ac:dyDescent="0.25">
      <c r="A1" s="186" t="s">
        <v>1483</v>
      </c>
      <c r="B1" s="186"/>
      <c r="D1" s="109" t="s">
        <v>184</v>
      </c>
      <c r="E1" s="110" t="s">
        <v>90</v>
      </c>
      <c r="F1" s="110" t="s">
        <v>81</v>
      </c>
      <c r="G1" s="110" t="s">
        <v>570</v>
      </c>
      <c r="H1" s="110" t="s">
        <v>571</v>
      </c>
      <c r="I1" s="110" t="s">
        <v>572</v>
      </c>
      <c r="J1" s="110" t="s">
        <v>573</v>
      </c>
      <c r="K1" s="110" t="s">
        <v>639</v>
      </c>
      <c r="L1" s="110" t="s">
        <v>575</v>
      </c>
      <c r="M1" s="110" t="s">
        <v>624</v>
      </c>
      <c r="N1" s="110" t="s">
        <v>625</v>
      </c>
      <c r="O1" s="111" t="s">
        <v>622</v>
      </c>
      <c r="P1" s="111" t="s">
        <v>623</v>
      </c>
      <c r="Q1" s="111" t="s">
        <v>191</v>
      </c>
      <c r="R1" s="111" t="s">
        <v>576</v>
      </c>
      <c r="S1" s="111" t="s">
        <v>192</v>
      </c>
      <c r="T1" s="111" t="s">
        <v>638</v>
      </c>
      <c r="U1" s="111" t="s">
        <v>583</v>
      </c>
      <c r="V1" s="111" t="s">
        <v>584</v>
      </c>
      <c r="W1" s="111" t="s">
        <v>585</v>
      </c>
      <c r="X1" s="128" t="s">
        <v>586</v>
      </c>
    </row>
    <row r="2" spans="1:51" ht="17.55" customHeight="1" x14ac:dyDescent="0.25">
      <c r="D2" s="113" t="s">
        <v>92</v>
      </c>
      <c r="E2" s="36" t="s">
        <v>60</v>
      </c>
      <c r="F2" s="37">
        <f>INDEX(Table_Sheet1[#All],MATCH(Equities!$X$2,Data!A:A,0),MATCH(Equities!$D3,Table_Sheet1[#Headers],0))</f>
        <v>444.17999267578119</v>
      </c>
      <c r="G2" s="22">
        <f ca="1">F2/INDEX(Table_Sheet1[#All],MATCH(Equities!$X$3,Data!A:A,0),MATCH(Equities!$D3,Table_Sheet1[#Headers],0))-1</f>
        <v>-3.0153492113499158E-2</v>
      </c>
      <c r="H2" s="23">
        <f ca="1">F2/INDEX(Table_Sheet1[#All],MATCH(Equities!$X$4,Data!A:A,0),MATCH(Equities!$D3,Table_Sheet1[#Headers],0))-1</f>
        <v>-4.6824050051971655E-2</v>
      </c>
      <c r="I2" s="24">
        <f ca="1">F2/INDEX(Table_Sheet1[#All],MATCH(Equities!$X$5,Data!A:A,0),MATCH(Equities!$D3,Table_Sheet1[#Headers],0))-1</f>
        <v>-7.8562465548706495E-2</v>
      </c>
      <c r="J2" s="24">
        <f ca="1">F2/INDEX(Table_Sheet1[#All],MATCH(Equities!$X$6,Data!A:A,0),MATCH(Equities!$D3,Table_Sheet1[#Headers],0))-1</f>
        <v>-0.13907027404567407</v>
      </c>
      <c r="K2" s="24">
        <f ca="1">F2/INDEX(Table_Sheet1[#All],MATCH(Equities!$X$7,Data!A:A,0),MATCH(Equities!$D3,Table_Sheet1[#Headers],0))-1</f>
        <v>-9.3008265371273713E-2</v>
      </c>
      <c r="L2" s="24">
        <f ca="1">F2/INDEX(Table_Sheet1[#All],MATCH(Equities!$X$8,Data!A:A,0),MATCH(Equities!$D3,Table_Sheet1[#Headers],0))-1</f>
        <v>4.9443549172083046E-2</v>
      </c>
      <c r="M2" s="91">
        <f>F2/(AVERAGE(INDEX(Data!$2:$21,0,MATCH(Equities!$D3,Table_Sheet1[#Headers],0))))-1</f>
        <v>-3.8031155640379399E-2</v>
      </c>
      <c r="N2" s="91">
        <f>F2/(AVERAGE(INDEX(Data!$2:$51,0,MATCH(Equities!$D3,Table_Sheet1[#Headers],0))))-1</f>
        <v>-9.0970428796617764E-2</v>
      </c>
      <c r="O2" s="90">
        <f>(AVERAGE(INDEX(Data!$2:$21,0,MATCH(Equities!$D3,Table_Sheet1[#Headers],0))))-AVERAGE(INDEX(Data!$2:$51,0,MATCH(Equities!$D3,Table_Sheet1[#Headers],0)))</f>
        <v>-26.890442504882799</v>
      </c>
      <c r="P2" s="90">
        <f>(AVERAGE(INDEX(Data!$2:$51,0,MATCH(Equities!$D3,Table_Sheet1[#Headers],0))))-AVERAGE(INDEX(Data!$2:$101,0,MATCH(Equities!$D3,Table_Sheet1[#Headers],0)))</f>
        <v>-14.616021728515591</v>
      </c>
      <c r="Q2" s="90">
        <f>(AVERAGE(INDEX(Data!$2:$51,0,MATCH(Equities!$D3,Table_Sheet1[#Headers],0))))-AVERAGE(INDEX(Data!$2:$201,0,MATCH(Equities!$D3,Table_Sheet1[#Headers],0)))</f>
        <v>-2.6774975585937568</v>
      </c>
      <c r="R2" s="48">
        <f>F2/MIN(INDEX(Table_Sheet1[#All],0,MATCH(Equities!$D3,Table_Sheet1[#Headers],0)))-1</f>
        <v>7.7764379155264685E-2</v>
      </c>
      <c r="S2" s="48">
        <f>1-(-(F2/MAX(INDEX(Table_Sheet1[#All],0,MATCH(Equities!$D3,Table_Sheet1[#Headers],0)))-1))</f>
        <v>0.82451502515087227</v>
      </c>
      <c r="T2" s="138">
        <f t="shared" ref="T2:T8" ca="1" si="0">SUM(AO2:AY2)</f>
        <v>1.25</v>
      </c>
      <c r="U2" s="96">
        <f>'Market Breadth'!C51</f>
        <v>0.32</v>
      </c>
      <c r="V2" s="49">
        <f>'Market Breadth'!D51</f>
        <v>0.23</v>
      </c>
      <c r="W2" s="49">
        <f>'Market Breadth'!E51</f>
        <v>0.26</v>
      </c>
      <c r="X2" s="129">
        <f>'Market Breadth'!F51</f>
        <v>0.3</v>
      </c>
      <c r="Y2" s="50"/>
      <c r="Z2" s="50"/>
      <c r="AA2" s="50"/>
      <c r="AB2" s="50"/>
      <c r="AO2" s="50">
        <f>IF(U2&gt;0.6,1,IF(U2&gt;0.5,0.75,IF(U2&gt;0.4,0.5,0.25)))</f>
        <v>0.25</v>
      </c>
      <c r="AP2" s="50">
        <f>IF(V2&gt;0.6,1,IF(V2&gt;0.5,0.75,IF(V2&gt;0.4,0.5,0.25)))</f>
        <v>0.25</v>
      </c>
      <c r="AQ2" s="50">
        <f>IF(W2&gt;0.6,1,IF(W2&gt;0.5,0.75,IF(W2&gt;0.4,0.5,0.25)))</f>
        <v>0.25</v>
      </c>
      <c r="AR2" s="50">
        <f>IF(X2&gt;0.6,1,IF(X2&gt;0.5,0.75,IF(X2&gt;0.4,0.5,0.25)))</f>
        <v>0.25</v>
      </c>
      <c r="AS2" s="97">
        <f>IF(O2&gt;0,0.5,0)</f>
        <v>0</v>
      </c>
      <c r="AT2" s="97">
        <f>IF(P2&gt;0,0.5,0)</f>
        <v>0</v>
      </c>
      <c r="AU2" s="97">
        <f>IF(Q2&gt;0,0.5,0)</f>
        <v>0</v>
      </c>
      <c r="AV2" s="98">
        <f t="shared" ref="AV2:AV8" si="1">IF(R2&gt;0.25,1,IF(R2&gt;0.2,0.75,IF(R2&gt;0.15,0.5,IF(R2&gt;0.1,0.25,0))))</f>
        <v>0</v>
      </c>
      <c r="AW2" s="98">
        <f t="shared" ref="AW2:AW8" si="2">IF(S2&gt;0.95,1,IF(S2&gt;0.9,0.75,IF(S2&gt;0.85,0.5,IF(S2&gt;0.8,0.25,0))))</f>
        <v>0.25</v>
      </c>
      <c r="AX2" s="98">
        <f t="shared" ref="AX2:AX8" ca="1" si="3">IF(H2+I2+J2&gt;0.15,1,IF(H2+I2+J2&gt;0.1,0.75,IF(H2+I2+J2&gt;0.05,0.5,IF(H2+I2+J2&gt;0,0.25,0))))</f>
        <v>0</v>
      </c>
      <c r="AY2" s="44">
        <f t="shared" ref="AY2:AY8" ca="1" si="4">IF(J2&gt;0.135,1,IF(J2&gt;0.1,0.75,IF(J2&gt;0.075,0.5,IF(J2&gt;0.04,0.25,0))))</f>
        <v>0</v>
      </c>
    </row>
    <row r="3" spans="1:51" ht="17.55" customHeight="1" x14ac:dyDescent="0.25">
      <c r="D3" s="114" t="s">
        <v>95</v>
      </c>
      <c r="E3" s="38" t="s">
        <v>76</v>
      </c>
      <c r="F3" s="39">
        <f>INDEX(Table_Sheet1[#All],MATCH(Equities!$X$2,Data!A:A,0),MATCH(Equities!$D6,Table_Sheet1[#Headers],0))</f>
        <v>82.129997253417969</v>
      </c>
      <c r="G3" s="25">
        <f ca="1">F3/INDEX(Table_Sheet1[#All],MATCH(Equities!$X$3,Data!A:A,0),MATCH(Equities!$D6,Table_Sheet1[#Headers],0))-1</f>
        <v>-2.0395982337368501E-2</v>
      </c>
      <c r="H3" s="26">
        <f ca="1">F3/INDEX(Table_Sheet1[#All],MATCH(Equities!$X$4,Data!A:A,0),MATCH(Equities!$D6,Table_Sheet1[#Headers],0))-1</f>
        <v>-3.5693330760640851E-2</v>
      </c>
      <c r="I3" s="18">
        <f ca="1">F3/INDEX(Table_Sheet1[#All],MATCH(Equities!$X$5,Data!A:A,0),MATCH(Equities!$D6,Table_Sheet1[#Headers],0))-1</f>
        <v>-8.2446672950214239E-2</v>
      </c>
      <c r="J3" s="18">
        <f ca="1">F3/INDEX(Table_Sheet1[#All],MATCH(Equities!$X$6,Data!A:A,0),MATCH(Equities!$D6,Table_Sheet1[#Headers],0))-1</f>
        <v>-0.10130939038567099</v>
      </c>
      <c r="K3" s="18">
        <f ca="1">F3/INDEX(Table_Sheet1[#All],MATCH(Equities!$X$7,Data!A:A,0),MATCH(Equities!$D6,Table_Sheet1[#Headers],0))-1</f>
        <v>-9.4481074764547035E-2</v>
      </c>
      <c r="L3" s="18">
        <f ca="1">F3/INDEX(Table_Sheet1[#All],MATCH(Equities!$X$8,Data!A:A,0),MATCH(Equities!$D6,Table_Sheet1[#Headers],0))-1</f>
        <v>-1.4922470830935786E-2</v>
      </c>
      <c r="M3" s="92">
        <f>F3/(AVERAGE(INDEX(Data!$2:$21,0,MATCH(Equities!$D6,Table_Sheet1[#Headers],0))))-1</f>
        <v>-3.7405270095004606E-2</v>
      </c>
      <c r="N3" s="92">
        <f>F3/(AVERAGE(INDEX(Data!$2:$51,0,MATCH(Equities!$D6,Table_Sheet1[#Headers],0))))-1</f>
        <v>-8.4529124632540031E-2</v>
      </c>
      <c r="O3" s="90">
        <f>(AVERAGE(INDEX(Data!$2:$21,0,MATCH(Equities!$D6,Table_Sheet1[#Headers],0))))-AVERAGE(INDEX(Data!$2:$51,0,MATCH(Equities!$D6,Table_Sheet1[#Headers],0)))</f>
        <v>-4.3919218444824253</v>
      </c>
      <c r="P3" s="90">
        <f>(AVERAGE(INDEX(Data!$2:$51,0,MATCH(Equities!$D6,Table_Sheet1[#Headers],0))))-AVERAGE(INDEX(Data!$2:$101,0,MATCH(Equities!$D6,Table_Sheet1[#Headers],0)))</f>
        <v>-1.5638311767578159</v>
      </c>
      <c r="Q3" s="51">
        <f>(AVERAGE(INDEX(Data!$2:$51,0,MATCH(Equities!$D6,Table_Sheet1[#Headers],0))))-AVERAGE(INDEX(Data!$2:$201,0,MATCH(Equities!$D6,Table_Sheet1[#Headers],0)))</f>
        <v>-0.36995098114013558</v>
      </c>
      <c r="R3" s="50">
        <f>F3/MIN(INDEX(Table_Sheet1[#All],0,MATCH(Equities!$D6,Table_Sheet1[#Headers],0)))-1</f>
        <v>6.6900411430295348E-2</v>
      </c>
      <c r="S3" s="50">
        <f>1-(-(F3/MAX(INDEX(Table_Sheet1[#All],0,MATCH(Equities!$D6,Table_Sheet1[#Headers],0)))-1))</f>
        <v>0.83879616023343362</v>
      </c>
      <c r="T3" s="138">
        <f t="shared" ca="1" si="0"/>
        <v>1.25</v>
      </c>
      <c r="U3" s="96"/>
      <c r="V3" s="49"/>
      <c r="W3" s="49"/>
      <c r="X3" s="129"/>
      <c r="Y3" s="50"/>
      <c r="Z3" s="50"/>
      <c r="AA3" s="50"/>
      <c r="AB3" s="50"/>
      <c r="AO3" s="50">
        <f>IF(U3&gt;0.6,1,IF(U3&gt;0.5,0.75,IF(U3&gt;0.4,0.5,0.25)))</f>
        <v>0.25</v>
      </c>
      <c r="AP3" s="50">
        <f>IF(V3&gt;0.6,1,IF(V3&gt;0.5,0.75,IF(V3&gt;0.4,0.5,0.25)))</f>
        <v>0.25</v>
      </c>
      <c r="AQ3" s="50">
        <f>IF(W3&gt;0.6,1,IF(W3&gt;0.5,0.75,IF(W3&gt;0.4,0.5,0.25)))</f>
        <v>0.25</v>
      </c>
      <c r="AR3" s="50">
        <f>IF(X3&gt;0.6,1,IF(X3&gt;0.5,0.75,IF(X3&gt;0.4,0.5,0.25)))</f>
        <v>0.25</v>
      </c>
      <c r="AS3" s="97">
        <f>IF(O3&gt;0,0.5,0)</f>
        <v>0</v>
      </c>
      <c r="AT3" s="97">
        <f>IF(P3&gt;0,0.5,0)</f>
        <v>0</v>
      </c>
      <c r="AU3" s="97">
        <f>IF(Q3&gt;0,0.5,0)</f>
        <v>0</v>
      </c>
      <c r="AV3" s="98">
        <f t="shared" si="1"/>
        <v>0</v>
      </c>
      <c r="AW3" s="98">
        <f t="shared" si="2"/>
        <v>0.25</v>
      </c>
      <c r="AX3" s="98">
        <f t="shared" ca="1" si="3"/>
        <v>0</v>
      </c>
      <c r="AY3" s="44">
        <f t="shared" ca="1" si="4"/>
        <v>0</v>
      </c>
    </row>
    <row r="4" spans="1:51" ht="17.55" customHeight="1" x14ac:dyDescent="0.25">
      <c r="D4" s="114" t="s">
        <v>186</v>
      </c>
      <c r="E4" s="38" t="s">
        <v>61</v>
      </c>
      <c r="F4" s="39">
        <f>INDEX(Table_Sheet1[#All],MATCH(Equities!$X$2,Data!A:A,0),MATCH(Equities!$D4,Table_Sheet1[#Headers],0))</f>
        <v>184.9700012207031</v>
      </c>
      <c r="G4" s="25">
        <f ca="1">F4/INDEX(Table_Sheet1[#All],MATCH(Equities!$X$3,Data!A:A,0),MATCH(Equities!$D4,Table_Sheet1[#Headers],0))-1</f>
        <v>-9.5844578002881597E-3</v>
      </c>
      <c r="H4" s="26">
        <f ca="1">F4/INDEX(Table_Sheet1[#All],MATCH(Equities!$X$4,Data!A:A,0),MATCH(Equities!$D4,Table_Sheet1[#Headers],0))-1</f>
        <v>-2.4831250721992881E-2</v>
      </c>
      <c r="I4" s="18">
        <f ca="1">F4/INDEX(Table_Sheet1[#All],MATCH(Equities!$X$5,Data!A:A,0),MATCH(Equities!$D4,Table_Sheet1[#Headers],0))-1</f>
        <v>-9.7663251706983756E-2</v>
      </c>
      <c r="J4" s="18">
        <f ca="1">F4/INDEX(Table_Sheet1[#All],MATCH(Equities!$X$6,Data!A:A,0),MATCH(Equities!$D4,Table_Sheet1[#Headers],0))-1</f>
        <v>-0.17253580950634806</v>
      </c>
      <c r="K4" s="18">
        <f ca="1">F4/INDEX(Table_Sheet1[#All],MATCH(Equities!$X$7,Data!A:A,0),MATCH(Equities!$D4,Table_Sheet1[#Headers],0))-1</f>
        <v>-0.17771319608106106</v>
      </c>
      <c r="L4" s="18">
        <f ca="1">F4/INDEX(Table_Sheet1[#All],MATCH(Equities!$X$8,Data!A:A,0),MATCH(Equities!$D4,Table_Sheet1[#Headers],0))-1</f>
        <v>-3.0617661476505464E-2</v>
      </c>
      <c r="M4" s="92">
        <f>F4/(AVERAGE(INDEX(Data!$2:$21,0,MATCH(Equities!$D4,Table_Sheet1[#Headers],0))))-1</f>
        <v>-4.5793838273357923E-2</v>
      </c>
      <c r="N4" s="92">
        <f>F4/(AVERAGE(INDEX(Data!$2:$51,0,MATCH(Equities!$D4,Table_Sheet1[#Headers],0))))-1</f>
        <v>-0.10204784408374823</v>
      </c>
      <c r="O4" s="90">
        <f>(AVERAGE(INDEX(Data!$2:$21,0,MATCH(Equities!$D4,Table_Sheet1[#Headers],0))))-AVERAGE(INDEX(Data!$2:$51,0,MATCH(Equities!$D4,Table_Sheet1[#Headers],0)))</f>
        <v>-12.143932342529297</v>
      </c>
      <c r="P4" s="90">
        <f>(AVERAGE(INDEX(Data!$2:$51,0,MATCH(Equities!$D4,Table_Sheet1[#Headers],0))))-AVERAGE(INDEX(Data!$2:$101,0,MATCH(Equities!$D4,Table_Sheet1[#Headers],0)))</f>
        <v>-11.180602416992201</v>
      </c>
      <c r="Q4" s="51">
        <f>(AVERAGE(INDEX(Data!$2:$51,0,MATCH(Equities!$D4,Table_Sheet1[#Headers],0))))-AVERAGE(INDEX(Data!$2:$201,0,MATCH(Equities!$D4,Table_Sheet1[#Headers],0)))</f>
        <v>-10.689716949462905</v>
      </c>
      <c r="R4" s="50">
        <f>F4/MIN(INDEX(Table_Sheet1[#All],0,MATCH(Equities!$D4,Table_Sheet1[#Headers],0)))-1</f>
        <v>5.8059681222071058E-2</v>
      </c>
      <c r="S4" s="50">
        <f>1-(-(F4/MAX(INDEX(Table_Sheet1[#All],0,MATCH(Equities!$D4,Table_Sheet1[#Headers],0)))-1))</f>
        <v>0.76706065693561798</v>
      </c>
      <c r="T4" s="138">
        <f t="shared" ca="1" si="0"/>
        <v>1</v>
      </c>
      <c r="U4" s="96">
        <f>'Market Breadth'!C44</f>
        <v>0.23</v>
      </c>
      <c r="V4" s="49">
        <f>'Market Breadth'!D44</f>
        <v>0.13</v>
      </c>
      <c r="W4" s="49">
        <f>'Market Breadth'!E44</f>
        <v>0.12</v>
      </c>
      <c r="X4" s="129">
        <f>'Market Breadth'!F44</f>
        <v>0.14000000000000001</v>
      </c>
      <c r="Y4" s="50"/>
      <c r="Z4" s="50"/>
      <c r="AA4" s="50"/>
      <c r="AB4" s="50"/>
      <c r="AO4" s="50">
        <f>IF(U4&gt;0.6,1,IF(U4&gt;0.5,0.75,IF(U4&gt;0.4,0.5,0.25)))</f>
        <v>0.25</v>
      </c>
      <c r="AP4" s="50">
        <f>IF(V4&gt;0.6,1,IF(V4&gt;0.5,0.75,IF(V4&gt;0.4,0.5,0.25)))</f>
        <v>0.25</v>
      </c>
      <c r="AQ4" s="50">
        <f>IF(W4&gt;0.6,1,IF(W4&gt;0.5,0.75,IF(W4&gt;0.4,0.5,0.25)))</f>
        <v>0.25</v>
      </c>
      <c r="AR4" s="50">
        <f>IF(X4&gt;0.6,1,IF(X4&gt;0.5,0.75,IF(X4&gt;0.4,0.5,0.25)))</f>
        <v>0.25</v>
      </c>
      <c r="AS4" s="97">
        <f>IF(O4&gt;0,0.5,0)</f>
        <v>0</v>
      </c>
      <c r="AT4" s="97">
        <f>IF(P4&gt;0,0.5,0)</f>
        <v>0</v>
      </c>
      <c r="AU4" s="97">
        <f>IF(Q4&gt;0,0.5,0)</f>
        <v>0</v>
      </c>
      <c r="AV4" s="98">
        <f t="shared" si="1"/>
        <v>0</v>
      </c>
      <c r="AW4" s="98">
        <f t="shared" si="2"/>
        <v>0</v>
      </c>
      <c r="AX4" s="98">
        <f t="shared" ca="1" si="3"/>
        <v>0</v>
      </c>
      <c r="AY4" s="44">
        <f t="shared" ca="1" si="4"/>
        <v>0</v>
      </c>
    </row>
    <row r="5" spans="1:51" ht="17.55" customHeight="1" x14ac:dyDescent="0.25">
      <c r="D5" s="114" t="s">
        <v>619</v>
      </c>
      <c r="E5" s="38" t="s">
        <v>621</v>
      </c>
      <c r="F5" s="39">
        <f>INDEX(Table_Sheet1[#All],MATCH(Equities!$X$2,Data!A:A,0),MATCH(Equities!$D20,Table_Sheet1[#Headers],0))</f>
        <v>254.52000427246091</v>
      </c>
      <c r="G5" s="25">
        <f ca="1">F5/INDEX(Table_Sheet1[#All],MATCH(Equities!$X$3,Data!A:A,0),MATCH(Equities!$D20,Table_Sheet1[#Headers],0))-1</f>
        <v>-2.4977030566327718E-2</v>
      </c>
      <c r="H5" s="26">
        <f ca="1">F5/INDEX(Table_Sheet1[#All],MATCH(Equities!$X$4,Data!A:A,0),MATCH(Equities!$D20,Table_Sheet1[#Headers],0))-1</f>
        <v>-3.8676556562408759E-2</v>
      </c>
      <c r="I5" s="18">
        <f ca="1">F5/INDEX(Table_Sheet1[#All],MATCH(Equities!$X$5,Data!A:A,0),MATCH(Equities!$D20,Table_Sheet1[#Headers],0))-1</f>
        <v>-7.2222455832149812E-2</v>
      </c>
      <c r="J5" s="18">
        <f ca="1">F5/INDEX(Table_Sheet1[#All],MATCH(Equities!$X$6,Data!A:A,0),MATCH(Equities!$D20,Table_Sheet1[#Headers],0))-1</f>
        <v>-0.12334041308824761</v>
      </c>
      <c r="K5" s="18">
        <f ca="1">F5/INDEX(Table_Sheet1[#All],MATCH(Equities!$X$7,Data!A:A,0),MATCH(Equities!$D20,Table_Sheet1[#Headers],0))-1</f>
        <v>-8.9482230184112055E-2</v>
      </c>
      <c r="L5" s="18">
        <f ca="1">F5/INDEX(Table_Sheet1[#All],MATCH(Equities!$X$8,Data!A:A,0),MATCH(Equities!$D20,Table_Sheet1[#Headers],0))-1</f>
        <v>8.065799011833108E-2</v>
      </c>
      <c r="M5" s="92">
        <f>F5/(AVERAGE(INDEX(Data!$2:$21,0,MATCH(Equities!$D20,Table_Sheet1[#Headers],0))))-1</f>
        <v>-3.7496849907217134E-2</v>
      </c>
      <c r="N5" s="92">
        <f>F5/(AVERAGE(INDEX(Data!$2:$51,0,MATCH(Equities!$D20,Table_Sheet1[#Headers],0))))-1</f>
        <v>-8.2530176246149112E-2</v>
      </c>
      <c r="O5" s="90">
        <f>(AVERAGE(INDEX(Data!$2:$21,0,MATCH(Equities!$D20,Table_Sheet1[#Headers],0))))-AVERAGE(INDEX(Data!$2:$51,0,MATCH(Equities!$D20,Table_Sheet1[#Headers],0)))</f>
        <v>-12.979620666503877</v>
      </c>
      <c r="P5" s="90">
        <f>(AVERAGE(INDEX(Data!$2:$51,0,MATCH(Equities!$D20,Table_Sheet1[#Headers],0))))-AVERAGE(INDEX(Data!$2:$101,0,MATCH(Equities!$D20,Table_Sheet1[#Headers],0)))</f>
        <v>-7.0112161254882608</v>
      </c>
      <c r="Q5" s="51">
        <f>(AVERAGE(INDEX(Data!$2:$51,0,MATCH(Equities!$D20,Table_Sheet1[#Headers],0))))-AVERAGE(INDEX(Data!$2:$201,0,MATCH(Equities!$D20,Table_Sheet1[#Headers],0)))</f>
        <v>-3.3838577270500991E-2</v>
      </c>
      <c r="R5" s="50">
        <f>F5/MIN(INDEX(Table_Sheet1[#All],0,MATCH(Equities!$D20,Table_Sheet1[#Headers],0)))-1</f>
        <v>9.5577695387232708E-2</v>
      </c>
      <c r="S5" s="50">
        <f>1-(-(F5/MAX(INDEX(Table_Sheet1[#All],0,MATCH(Equities!$D20,Table_Sheet1[#Headers],0)))-1))</f>
        <v>0.84919371458430981</v>
      </c>
      <c r="T5" s="138">
        <f t="shared" ca="1" si="0"/>
        <v>1.25</v>
      </c>
      <c r="U5" s="96">
        <f>'Market Breadth'!C34</f>
        <v>0.23</v>
      </c>
      <c r="V5" s="49">
        <f>'Market Breadth'!D34</f>
        <v>0.25</v>
      </c>
      <c r="W5" s="49">
        <f>'Market Breadth'!E34</f>
        <v>0.27</v>
      </c>
      <c r="X5" s="129">
        <f>'Market Breadth'!F34</f>
        <v>0.28999999999999998</v>
      </c>
      <c r="Y5" s="18"/>
      <c r="Z5" s="18"/>
      <c r="AA5" s="18"/>
      <c r="AB5" s="18"/>
      <c r="AO5" s="50">
        <f>IF(U5&gt;0.6,1,IF(U5&gt;0.5,0.75,IF(U5&gt;0.4,0.5,0.25)))</f>
        <v>0.25</v>
      </c>
      <c r="AP5" s="50">
        <f>IF(V5&gt;0.6,1,IF(V5&gt;0.5,0.75,IF(V5&gt;0.4,0.5,0.25)))</f>
        <v>0.25</v>
      </c>
      <c r="AQ5" s="50">
        <f>IF(W5&gt;0.6,1,IF(W5&gt;0.5,0.75,IF(W5&gt;0.4,0.5,0.25)))</f>
        <v>0.25</v>
      </c>
      <c r="AR5" s="50">
        <f>IF(X5&gt;0.6,1,IF(X5&gt;0.5,0.75,IF(X5&gt;0.4,0.5,0.25)))</f>
        <v>0.25</v>
      </c>
      <c r="AS5" s="97">
        <f>IF(O5&gt;0,0.5,0)</f>
        <v>0</v>
      </c>
      <c r="AT5" s="97">
        <f>IF(P5&gt;0,0.5,0)</f>
        <v>0</v>
      </c>
      <c r="AU5" s="97">
        <f>IF(Q5&gt;0,0.5,0)</f>
        <v>0</v>
      </c>
      <c r="AV5" s="98">
        <f t="shared" si="1"/>
        <v>0</v>
      </c>
      <c r="AW5" s="98">
        <f t="shared" si="2"/>
        <v>0.25</v>
      </c>
      <c r="AX5" s="98">
        <f t="shared" ca="1" si="3"/>
        <v>0</v>
      </c>
      <c r="AY5" s="44">
        <f t="shared" ca="1" si="4"/>
        <v>0</v>
      </c>
    </row>
    <row r="6" spans="1:51" ht="17.55" customHeight="1" x14ac:dyDescent="0.25">
      <c r="D6" s="130" t="s">
        <v>91</v>
      </c>
      <c r="E6" s="40" t="s">
        <v>59</v>
      </c>
      <c r="F6" s="41">
        <f>INDEX(Table_Sheet1[#All],MATCH(Equities!$X$2,Data!A:A,0),MATCH(Equities!$D2,Table_Sheet1[#Headers],0))</f>
        <v>525.65997314453125</v>
      </c>
      <c r="G6" s="27">
        <f ca="1">F6/INDEX(Table_Sheet1[#All],MATCH(Equities!$X$3,Data!A:A,0),MATCH(Equities!$D2,Table_Sheet1[#Headers],0))-1</f>
        <v>-2.2228032463379011E-2</v>
      </c>
      <c r="H6" s="28">
        <f ca="1">F6/INDEX(Table_Sheet1[#All],MATCH(Equities!$X$4,Data!A:A,0),MATCH(Equities!$D2,Table_Sheet1[#Headers],0))-1</f>
        <v>-4.1850501580336874E-2</v>
      </c>
      <c r="I6" s="29">
        <f ca="1">F6/INDEX(Table_Sheet1[#All],MATCH(Equities!$X$5,Data!A:A,0),MATCH(Equities!$D2,Table_Sheet1[#Headers],0))-1</f>
        <v>-7.0367194904923935E-2</v>
      </c>
      <c r="J6" s="29">
        <f ca="1">F6/INDEX(Table_Sheet1[#All],MATCH(Equities!$X$6,Data!A:A,0),MATCH(Equities!$D2,Table_Sheet1[#Headers],0))-1</f>
        <v>-0.1105617278978166</v>
      </c>
      <c r="K6" s="29">
        <f ca="1">F6/INDEX(Table_Sheet1[#All],MATCH(Equities!$X$7,Data!A:A,0),MATCH(Equities!$D2,Table_Sheet1[#Headers],0))-1</f>
        <v>-9.1584405661313761E-2</v>
      </c>
      <c r="L6" s="29">
        <f ca="1">F6/INDEX(Table_Sheet1[#All],MATCH(Equities!$X$8,Data!A:A,0),MATCH(Equities!$D2,Table_Sheet1[#Headers],0))-1</f>
        <v>6.3530751538245278E-2</v>
      </c>
      <c r="M6" s="92">
        <f>F6/(AVERAGE(INDEX(Data!$2:$21,0,MATCH(Equities!$D2,Table_Sheet1[#Headers],0))))-1</f>
        <v>-3.6007555046007722E-2</v>
      </c>
      <c r="N6" s="92">
        <f>F6/(AVERAGE(INDEX(Data!$2:$51,0,MATCH(Equities!$D2,Table_Sheet1[#Headers],0))))-1</f>
        <v>-7.6963125812863464E-2</v>
      </c>
      <c r="O6" s="90">
        <f>(AVERAGE(INDEX(Data!$2:$21,0,MATCH(Equities!$D2,Table_Sheet1[#Headers],0))))-AVERAGE(INDEX(Data!$2:$51,0,MATCH(Equities!$D2,Table_Sheet1[#Headers],0)))</f>
        <v>-24.194976806640625</v>
      </c>
      <c r="P6" s="90">
        <f>(AVERAGE(INDEX(Data!$2:$51,0,MATCH(Equities!$D2,Table_Sheet1[#Headers],0))))-AVERAGE(INDEX(Data!$2:$101,0,MATCH(Equities!$D2,Table_Sheet1[#Headers],0)))</f>
        <v>-12.827819213867201</v>
      </c>
      <c r="Q6" s="53">
        <f>(AVERAGE(INDEX(Data!$2:$51,0,MATCH(Equities!$D2,Table_Sheet1[#Headers],0))))-AVERAGE(INDEX(Data!$2:$201,0,MATCH(Equities!$D2,Table_Sheet1[#Headers],0)))</f>
        <v>-1.0060403442382722</v>
      </c>
      <c r="R6" s="52">
        <f>F6/MIN(INDEX(Table_Sheet1[#All],0,MATCH(Equities!$D2,Table_Sheet1[#Headers],0)))-1</f>
        <v>7.5107688180543031E-2</v>
      </c>
      <c r="S6" s="52">
        <f>1-(-(F6/MAX(INDEX(Table_Sheet1[#All],0,MATCH(Equities!$D2,Table_Sheet1[#Headers],0)))-1))</f>
        <v>0.86019822363402143</v>
      </c>
      <c r="T6" s="138">
        <f t="shared" ca="1" si="0"/>
        <v>1.5</v>
      </c>
      <c r="U6" s="96">
        <f>'Market Breadth'!C20</f>
        <v>0.27</v>
      </c>
      <c r="V6" s="49">
        <f>'Market Breadth'!D20</f>
        <v>0.24</v>
      </c>
      <c r="W6" s="49">
        <f>'Market Breadth'!E20</f>
        <v>0.25</v>
      </c>
      <c r="X6" s="129">
        <f>'Market Breadth'!F20</f>
        <v>0.27</v>
      </c>
      <c r="Y6" s="18"/>
      <c r="Z6" s="18"/>
      <c r="AA6" s="18"/>
      <c r="AB6" s="18"/>
      <c r="AO6" s="50">
        <f>IF(U6&gt;0.6,1,IF(U6&gt;0.5,0.75,IF(U6&gt;0.4,0.5,0.25)))</f>
        <v>0.25</v>
      </c>
      <c r="AP6" s="50">
        <f>IF(V6&gt;0.6,1,IF(V6&gt;0.5,0.75,IF(V6&gt;0.4,0.5,0.25)))</f>
        <v>0.25</v>
      </c>
      <c r="AQ6" s="50">
        <f>IF(W6&gt;0.6,1,IF(W6&gt;0.5,0.75,IF(W6&gt;0.4,0.5,0.25)))</f>
        <v>0.25</v>
      </c>
      <c r="AR6" s="50">
        <f>IF(X6&gt;0.6,1,IF(X6&gt;0.5,0.75,IF(X6&gt;0.4,0.5,0.25)))</f>
        <v>0.25</v>
      </c>
      <c r="AS6" s="97">
        <f>IF(O6&gt;0,0.5,0)</f>
        <v>0</v>
      </c>
      <c r="AT6" s="97">
        <f>IF(P6&gt;0,0.5,0)</f>
        <v>0</v>
      </c>
      <c r="AU6" s="97">
        <f>IF(Q6&gt;0,0.5,0)</f>
        <v>0</v>
      </c>
      <c r="AV6" s="98">
        <f t="shared" si="1"/>
        <v>0</v>
      </c>
      <c r="AW6" s="98">
        <f t="shared" si="2"/>
        <v>0.5</v>
      </c>
      <c r="AX6" s="98">
        <f t="shared" ca="1" si="3"/>
        <v>0</v>
      </c>
      <c r="AY6" s="44">
        <f t="shared" ca="1" si="4"/>
        <v>0</v>
      </c>
    </row>
    <row r="7" spans="1:51" ht="17.55" customHeight="1" x14ac:dyDescent="0.25">
      <c r="D7" s="130" t="s">
        <v>96</v>
      </c>
      <c r="E7" s="40" t="s">
        <v>77</v>
      </c>
      <c r="F7" s="41">
        <f>INDEX(Table_Sheet1[#All],MATCH(Equities!$X$2,Data!A:A,0),MATCH(Equities!$D7,Table_Sheet1[#Headers],0))</f>
        <v>161.46000671386719</v>
      </c>
      <c r="G7" s="27">
        <f ca="1">F7/INDEX(Table_Sheet1[#All],MATCH(Equities!$X$3,Data!A:A,0),MATCH(Equities!$D7,Table_Sheet1[#Headers],0))-1</f>
        <v>-1.2839269234974915E-2</v>
      </c>
      <c r="H7" s="28">
        <f ca="1">F7/INDEX(Table_Sheet1[#All],MATCH(Equities!$X$4,Data!A:A,0),MATCH(Equities!$D7,Table_Sheet1[#Headers],0))-1</f>
        <v>-2.2402499795360908E-2</v>
      </c>
      <c r="I7" s="29">
        <f ca="1">F7/INDEX(Table_Sheet1[#All],MATCH(Equities!$X$5,Data!A:A,0),MATCH(Equities!$D7,Table_Sheet1[#Headers],0))-1</f>
        <v>-7.288691069429809E-2</v>
      </c>
      <c r="J7" s="29">
        <f ca="1">F7/INDEX(Table_Sheet1[#All],MATCH(Equities!$X$6,Data!A:A,0),MATCH(Equities!$D7,Table_Sheet1[#Headers],0))-1</f>
        <v>-8.7385261677719206E-2</v>
      </c>
      <c r="K7" s="29">
        <f ca="1">F7/INDEX(Table_Sheet1[#All],MATCH(Equities!$X$7,Data!A:A,0),MATCH(Equities!$D7,Table_Sheet1[#Headers],0))-1</f>
        <v>-0.10215124244728357</v>
      </c>
      <c r="L7" s="29">
        <f ca="1">F7/INDEX(Table_Sheet1[#All],MATCH(Equities!$X$8,Data!A:A,0),MATCH(Equities!$D7,Table_Sheet1[#Headers],0))-1</f>
        <v>2.9770016952880729E-2</v>
      </c>
      <c r="M7" s="92">
        <f>F7/(AVERAGE(INDEX(Data!$2:$21,0,MATCH(Equities!$D7,Table_Sheet1[#Headers],0))))-1</f>
        <v>-3.574424617500449E-2</v>
      </c>
      <c r="N7" s="92">
        <f>F7/(AVERAGE(INDEX(Data!$2:$51,0,MATCH(Equities!$D7,Table_Sheet1[#Headers],0))))-1</f>
        <v>-6.7937537809665605E-2</v>
      </c>
      <c r="O7" s="90">
        <f>(AVERAGE(INDEX(Data!$2:$21,0,MATCH(Equities!$D7,Table_Sheet1[#Headers],0))))-AVERAGE(INDEX(Data!$2:$51,0,MATCH(Equities!$D7,Table_Sheet1[#Headers],0)))</f>
        <v>-5.783531341552731</v>
      </c>
      <c r="P7" s="90">
        <f>(AVERAGE(INDEX(Data!$2:$51,0,MATCH(Equities!$D7,Table_Sheet1[#Headers],0))))-AVERAGE(INDEX(Data!$2:$101,0,MATCH(Equities!$D7,Table_Sheet1[#Headers],0)))</f>
        <v>-3.1139553833007767</v>
      </c>
      <c r="Q7" s="53">
        <f>(AVERAGE(INDEX(Data!$2:$51,0,MATCH(Equities!$D7,Table_Sheet1[#Headers],0))))-AVERAGE(INDEX(Data!$2:$201,0,MATCH(Equities!$D7,Table_Sheet1[#Headers],0)))</f>
        <v>-1.0894236755371196</v>
      </c>
      <c r="R7" s="52">
        <f>F7/MIN(INDEX(Table_Sheet1[#All],0,MATCH(Equities!$D7,Table_Sheet1[#Headers],0)))-1</f>
        <v>5.5777247411304298E-2</v>
      </c>
      <c r="S7" s="52">
        <f>1-(-(F7/MAX(INDEX(Table_Sheet1[#All],0,MATCH(Equities!$D7,Table_Sheet1[#Headers],0)))-1))</f>
        <v>0.86774819708482898</v>
      </c>
      <c r="T7" s="138">
        <f t="shared" ca="1" si="0"/>
        <v>1.5</v>
      </c>
      <c r="U7" s="96"/>
      <c r="V7" s="49"/>
      <c r="W7" s="49"/>
      <c r="X7" s="129"/>
      <c r="Y7" s="18"/>
      <c r="Z7" s="18"/>
      <c r="AA7" s="18"/>
      <c r="AB7" s="18"/>
      <c r="AO7" s="50">
        <f>IF(U7&gt;0.6,1,IF(U7&gt;0.5,0.75,IF(U7&gt;0.4,0.5,0.25)))</f>
        <v>0.25</v>
      </c>
      <c r="AP7" s="50">
        <f>IF(V7&gt;0.6,1,IF(V7&gt;0.5,0.75,IF(V7&gt;0.4,0.5,0.25)))</f>
        <v>0.25</v>
      </c>
      <c r="AQ7" s="50">
        <f>IF(W7&gt;0.6,1,IF(W7&gt;0.5,0.75,IF(W7&gt;0.4,0.5,0.25)))</f>
        <v>0.25</v>
      </c>
      <c r="AR7" s="50">
        <f>IF(X7&gt;0.6,1,IF(X7&gt;0.5,0.75,IF(X7&gt;0.4,0.5,0.25)))</f>
        <v>0.25</v>
      </c>
      <c r="AS7" s="97">
        <f>IF(O7&gt;0,0.5,0)</f>
        <v>0</v>
      </c>
      <c r="AT7" s="97">
        <f>IF(P7&gt;0,0.5,0)</f>
        <v>0</v>
      </c>
      <c r="AU7" s="97">
        <f>IF(Q7&gt;0,0.5,0)</f>
        <v>0</v>
      </c>
      <c r="AV7" s="98">
        <f t="shared" si="1"/>
        <v>0</v>
      </c>
      <c r="AW7" s="98">
        <f t="shared" si="2"/>
        <v>0.5</v>
      </c>
      <c r="AX7" s="98">
        <f t="shared" ca="1" si="3"/>
        <v>0</v>
      </c>
      <c r="AY7" s="44">
        <f t="shared" ca="1" si="4"/>
        <v>0</v>
      </c>
    </row>
    <row r="8" spans="1:51" ht="17.55" customHeight="1" thickBot="1" x14ac:dyDescent="0.3">
      <c r="D8" s="115" t="s">
        <v>94</v>
      </c>
      <c r="E8" s="116" t="s">
        <v>93</v>
      </c>
      <c r="F8" s="117">
        <f>INDEX(Table_Sheet1[#All],MATCH(Equities!$X$2,Data!A:A,0),MATCH(Equities!$D5,Table_Sheet1[#Headers],0))</f>
        <v>396.76998901367188</v>
      </c>
      <c r="G8" s="118">
        <f ca="1">F8/INDEX(Table_Sheet1[#All],MATCH(Equities!$X$3,Data!A:A,0),MATCH(Equities!$D5,Table_Sheet1[#Headers],0))-1</f>
        <v>-1.7190563989740837E-2</v>
      </c>
      <c r="H8" s="119">
        <f ca="1">F8/INDEX(Table_Sheet1[#All],MATCH(Equities!$X$4,Data!A:A,0),MATCH(Equities!$D5,Table_Sheet1[#Headers],0))-1</f>
        <v>-2.2926511688447726E-2</v>
      </c>
      <c r="I8" s="120">
        <f ca="1">F8/INDEX(Table_Sheet1[#All],MATCH(Equities!$X$5,Data!A:A,0),MATCH(Equities!$D5,Table_Sheet1[#Headers],0))-1</f>
        <v>-5.1721299679960198E-2</v>
      </c>
      <c r="J8" s="120">
        <f ca="1">F8/INDEX(Table_Sheet1[#All],MATCH(Equities!$X$6,Data!A:A,0),MATCH(Equities!$D5,Table_Sheet1[#Headers],0))-1</f>
        <v>-7.8589450895297897E-2</v>
      </c>
      <c r="K8" s="120">
        <f ca="1">F8/INDEX(Table_Sheet1[#All],MATCH(Equities!$X$7,Data!A:A,0),MATCH(Equities!$D5,Table_Sheet1[#Headers],0))-1</f>
        <v>-7.5495994329543015E-2</v>
      </c>
      <c r="L8" s="120">
        <f ca="1">F8/INDEX(Table_Sheet1[#All],MATCH(Equities!$X$8,Data!A:A,0),MATCH(Equities!$D5,Table_Sheet1[#Headers],0))-1</f>
        <v>6.5089499536447715E-2</v>
      </c>
      <c r="M8" s="121">
        <f>F8/(AVERAGE(INDEX(Data!$2:$21,0,MATCH(Equities!$D5,Table_Sheet1[#Headers],0))))-1</f>
        <v>-2.8548251515085887E-2</v>
      </c>
      <c r="N8" s="121">
        <f>F8/(AVERAGE(INDEX(Data!$2:$51,0,MATCH(Equities!$D5,Table_Sheet1[#Headers],0))))-1</f>
        <v>-6.0628157664614046E-2</v>
      </c>
      <c r="O8" s="122">
        <f>(AVERAGE(INDEX(Data!$2:$21,0,MATCH(Equities!$D5,Table_Sheet1[#Headers],0))))-AVERAGE(INDEX(Data!$2:$51,0,MATCH(Equities!$D5,Table_Sheet1[#Headers],0)))</f>
        <v>-13.948038330078134</v>
      </c>
      <c r="P8" s="122">
        <f>(AVERAGE(INDEX(Data!$2:$51,0,MATCH(Equities!$D5,Table_Sheet1[#Headers],0))))-AVERAGE(INDEX(Data!$2:$101,0,MATCH(Equities!$D5,Table_Sheet1[#Headers],0)))</f>
        <v>-6.5919787597656523</v>
      </c>
      <c r="Q8" s="123">
        <f>(AVERAGE(INDEX(Data!$2:$51,0,MATCH(Equities!$D5,Table_Sheet1[#Headers],0))))-AVERAGE(INDEX(Data!$2:$201,0,MATCH(Equities!$D5,Table_Sheet1[#Headers],0)))</f>
        <v>2.4417623901367165</v>
      </c>
      <c r="R8" s="124">
        <f>F8/MIN(INDEX(Table_Sheet1[#All],0,MATCH(Equities!$D5,Table_Sheet1[#Headers],0)))-1</f>
        <v>6.5484555899598229E-2</v>
      </c>
      <c r="S8" s="124">
        <f>1-(-(F8/MAX(INDEX(Table_Sheet1[#All],0,MATCH(Equities!$D5,Table_Sheet1[#Headers],0)))-1))</f>
        <v>0.88575228343508428</v>
      </c>
      <c r="T8" s="139">
        <f t="shared" ca="1" si="0"/>
        <v>2</v>
      </c>
      <c r="U8" s="125"/>
      <c r="V8" s="126"/>
      <c r="W8" s="126"/>
      <c r="X8" s="131"/>
      <c r="Y8" s="18"/>
      <c r="Z8" s="18"/>
      <c r="AA8" s="18"/>
      <c r="AB8" s="18"/>
      <c r="AO8" s="50">
        <f>IF(U8&gt;0.6,1,IF(U8&gt;0.5,0.75,IF(U8&gt;0.4,0.5,0.25)))</f>
        <v>0.25</v>
      </c>
      <c r="AP8" s="50">
        <f>IF(V8&gt;0.6,1,IF(V8&gt;0.5,0.75,IF(V8&gt;0.4,0.5,0.25)))</f>
        <v>0.25</v>
      </c>
      <c r="AQ8" s="50">
        <f>IF(W8&gt;0.6,1,IF(W8&gt;0.5,0.75,IF(W8&gt;0.4,0.5,0.25)))</f>
        <v>0.25</v>
      </c>
      <c r="AR8" s="50">
        <f>IF(X8&gt;0.6,1,IF(X8&gt;0.5,0.75,IF(X8&gt;0.4,0.5,0.25)))</f>
        <v>0.25</v>
      </c>
      <c r="AS8" s="97">
        <f>IF(O8&gt;0,0.5,0)</f>
        <v>0</v>
      </c>
      <c r="AT8" s="97">
        <f>IF(P8&gt;0,0.5,0)</f>
        <v>0</v>
      </c>
      <c r="AU8" s="97">
        <f>IF(Q8&gt;0,0.5,0)</f>
        <v>0.5</v>
      </c>
      <c r="AV8" s="98">
        <f t="shared" si="1"/>
        <v>0</v>
      </c>
      <c r="AW8" s="98">
        <f t="shared" si="2"/>
        <v>0.5</v>
      </c>
      <c r="AX8" s="98">
        <f t="shared" ca="1" si="3"/>
        <v>0</v>
      </c>
      <c r="AY8" s="44">
        <f t="shared" ca="1" si="4"/>
        <v>0</v>
      </c>
    </row>
    <row r="9" spans="1:51" ht="17.55" customHeight="1" thickBot="1" x14ac:dyDescent="0.3">
      <c r="D9" s="107"/>
      <c r="E9" s="107"/>
      <c r="F9" s="108"/>
      <c r="G9" s="25"/>
      <c r="H9" s="26"/>
      <c r="I9" s="18"/>
      <c r="J9" s="18"/>
      <c r="K9" s="18"/>
      <c r="L9" s="18"/>
      <c r="M9" s="18"/>
      <c r="N9" s="18"/>
      <c r="O9" s="18"/>
      <c r="P9" s="18"/>
      <c r="Q9" s="18"/>
      <c r="R9" s="18"/>
      <c r="S9" s="50"/>
      <c r="T9" s="140"/>
      <c r="U9" s="50"/>
      <c r="V9" s="50"/>
      <c r="W9" s="50"/>
      <c r="X9" s="50"/>
      <c r="Y9" s="18"/>
      <c r="Z9" s="18"/>
      <c r="AA9" s="18"/>
      <c r="AB9" s="18"/>
      <c r="AO9" s="50"/>
      <c r="AP9" s="50"/>
      <c r="AQ9" s="50"/>
      <c r="AR9" s="50"/>
      <c r="AS9" s="97"/>
      <c r="AT9" s="97"/>
      <c r="AU9" s="97"/>
      <c r="AV9" s="98"/>
      <c r="AW9" s="98"/>
      <c r="AX9" s="98"/>
      <c r="AY9" s="44"/>
    </row>
    <row r="10" spans="1:51" ht="17.55" customHeight="1" x14ac:dyDescent="0.25">
      <c r="A10" s="186" t="s">
        <v>614</v>
      </c>
      <c r="B10" s="186"/>
      <c r="D10" s="109" t="s">
        <v>184</v>
      </c>
      <c r="E10" s="110" t="s">
        <v>90</v>
      </c>
      <c r="F10" s="110" t="s">
        <v>81</v>
      </c>
      <c r="G10" s="110" t="s">
        <v>570</v>
      </c>
      <c r="H10" s="110" t="s">
        <v>571</v>
      </c>
      <c r="I10" s="110" t="s">
        <v>572</v>
      </c>
      <c r="J10" s="110" t="s">
        <v>573</v>
      </c>
      <c r="K10" s="110" t="s">
        <v>639</v>
      </c>
      <c r="L10" s="110" t="s">
        <v>575</v>
      </c>
      <c r="M10" s="110" t="s">
        <v>624</v>
      </c>
      <c r="N10" s="110" t="s">
        <v>625</v>
      </c>
      <c r="O10" s="111" t="s">
        <v>622</v>
      </c>
      <c r="P10" s="111" t="s">
        <v>623</v>
      </c>
      <c r="Q10" s="111" t="s">
        <v>191</v>
      </c>
      <c r="R10" s="111" t="s">
        <v>576</v>
      </c>
      <c r="S10" s="111" t="s">
        <v>192</v>
      </c>
      <c r="T10" s="111" t="s">
        <v>638</v>
      </c>
      <c r="U10" s="111" t="s">
        <v>583</v>
      </c>
      <c r="V10" s="111" t="s">
        <v>584</v>
      </c>
      <c r="W10" s="111" t="s">
        <v>585</v>
      </c>
      <c r="X10" s="111" t="s">
        <v>586</v>
      </c>
      <c r="Y10" s="111" t="s">
        <v>577</v>
      </c>
      <c r="Z10" s="111" t="s">
        <v>578</v>
      </c>
      <c r="AA10" s="111" t="s">
        <v>579</v>
      </c>
      <c r="AB10" s="111" t="s">
        <v>580</v>
      </c>
      <c r="AC10" s="112" t="s">
        <v>581</v>
      </c>
      <c r="AD10" s="164" t="s">
        <v>582</v>
      </c>
      <c r="AE10" s="161"/>
      <c r="AF10" s="161"/>
      <c r="AG10" s="161"/>
      <c r="AH10" s="161"/>
      <c r="AI10" s="161"/>
      <c r="AJ10" s="161"/>
      <c r="AK10" s="161"/>
      <c r="AL10" s="161"/>
      <c r="AN10" s="50"/>
      <c r="AO10" s="50"/>
      <c r="AP10" s="50"/>
      <c r="AQ10" s="50"/>
      <c r="AR10" s="97"/>
      <c r="AS10" s="97"/>
      <c r="AT10" s="97"/>
      <c r="AU10" s="98"/>
      <c r="AV10" s="98"/>
      <c r="AW10" s="98"/>
      <c r="AX10" s="44"/>
    </row>
    <row r="11" spans="1:51" ht="17.55" customHeight="1" x14ac:dyDescent="0.25">
      <c r="D11" s="113" t="s">
        <v>110</v>
      </c>
      <c r="E11" s="36" t="s">
        <v>5</v>
      </c>
      <c r="F11" s="37">
        <f>INDEX(Table_Sheet1[#All],MATCH(Equities!$X$2,Data!A:A,0),MATCH(Equities!$D12,Table_Sheet1[#Headers],0))</f>
        <v>79.699996948242188</v>
      </c>
      <c r="G11" s="22">
        <f ca="1">F11/INDEX(Table_Sheet1[#All],MATCH(Equities!$X$3,Data!A:A,0),MATCH(Equities!$D12,Table_Sheet1[#Headers],0))-1</f>
        <v>8.2225663680088878E-3</v>
      </c>
      <c r="H11" s="23">
        <f ca="1">F11/INDEX(Table_Sheet1[#All],MATCH(Equities!$X$4,Data!A:A,0),MATCH(Equities!$D12,Table_Sheet1[#Headers],0))-1</f>
        <v>-3.2297275891169042E-2</v>
      </c>
      <c r="I11" s="24">
        <f ca="1">F11/INDEX(Table_Sheet1[#All],MATCH(Equities!$X$5,Data!A:A,0),MATCH(Equities!$D12,Table_Sheet1[#Headers],0))-1</f>
        <v>-0.11918415893076173</v>
      </c>
      <c r="J11" s="24">
        <f ca="1">F11/INDEX(Table_Sheet1[#All],MATCH(Equities!$X$6,Data!A:A,0),MATCH(Equities!$D12,Table_Sheet1[#Headers],0))-1</f>
        <v>-0.13231500213132907</v>
      </c>
      <c r="K11" s="24">
        <f ca="1">F11/INDEX(Table_Sheet1[#All],MATCH(Equities!$X$7,Data!A:A,0),MATCH(Equities!$D12,Table_Sheet1[#Headers],0))-1</f>
        <v>-0.10640510280657955</v>
      </c>
      <c r="L11" s="24">
        <f ca="1">F11/INDEX(Table_Sheet1[#All],MATCH(Equities!$X$8,Data!A:A,0),MATCH(Equities!$D12,Table_Sheet1[#Headers],0))-1</f>
        <v>-0.12546336945187297</v>
      </c>
      <c r="M11" s="91">
        <f>F11/(AVERAGE(INDEX(Data!$2:$21,0,MATCH(Equities!$D12,Table_Sheet1[#Headers],0))))-1</f>
        <v>-7.7190110998703987E-2</v>
      </c>
      <c r="N11" s="91">
        <f>F11/(AVERAGE(INDEX(Data!$2:$51,0,MATCH(Equities!$D12,Table_Sheet1[#Headers],0))))-1</f>
        <v>-9.2533327023203493E-2</v>
      </c>
      <c r="O11" s="90">
        <f>(AVERAGE(INDEX(Data!$2:$21,0,MATCH(Equities!$D12,Table_Sheet1[#Headers],0))))-AVERAGE(INDEX(Data!$2:$51,0,MATCH(Equities!$D12,Table_Sheet1[#Headers],0)))</f>
        <v>-1.4602653503417855</v>
      </c>
      <c r="P11" s="90">
        <f>(AVERAGE(INDEX(Data!$2:$51,0,MATCH(Equities!$D12,Table_Sheet1[#Headers],0))))-AVERAGE(INDEX(Data!$2:$101,0,MATCH(Equities!$D12,Table_Sheet1[#Headers],0)))</f>
        <v>-0.58882011413574276</v>
      </c>
      <c r="Q11" s="90">
        <f>(AVERAGE(INDEX(Data!$2:$51,0,MATCH(Equities!$D12,Table_Sheet1[#Headers],0))))-AVERAGE(INDEX(Data!$2:$201,0,MATCH(Equities!$D12,Table_Sheet1[#Headers],0)))</f>
        <v>-0.5379458236694461</v>
      </c>
      <c r="R11" s="48">
        <f>F11/MIN(INDEX(Table_Sheet1[#All],0,MATCH(Equities!$D12,Table_Sheet1[#Headers],0)))-1</f>
        <v>4.264775513756458E-2</v>
      </c>
      <c r="S11" s="48">
        <f>1-(-(F11/MAX(INDEX(Table_Sheet1[#All],0,MATCH(Equities!$D12,Table_Sheet1[#Headers],0)))-1))</f>
        <v>0.83268672491881524</v>
      </c>
      <c r="T11" s="138">
        <f t="shared" ref="T11:T21" ca="1" si="5">SUM(AN11:AX11)</f>
        <v>1.25</v>
      </c>
      <c r="U11" s="96">
        <f>'Market Breadth'!C23</f>
        <v>0.09</v>
      </c>
      <c r="V11" s="49">
        <f>'Market Breadth'!D23</f>
        <v>0.17</v>
      </c>
      <c r="W11" s="49">
        <f>'Market Breadth'!E23</f>
        <v>0.13</v>
      </c>
      <c r="X11" s="49">
        <f>'Market Breadth'!F23</f>
        <v>0.22</v>
      </c>
      <c r="Y11" s="80">
        <f>Equities!M257</f>
        <v>13.43</v>
      </c>
      <c r="Z11" s="80">
        <f>Equities!N257</f>
        <v>10.61</v>
      </c>
      <c r="AA11" s="80">
        <f>Equities!O257</f>
        <v>1.18</v>
      </c>
      <c r="AB11" s="80">
        <f>Equities!P257</f>
        <v>0.98</v>
      </c>
      <c r="AC11" s="80">
        <f>Equities!Q257</f>
        <v>1.65</v>
      </c>
      <c r="AD11" s="165">
        <f>Equities!R257</f>
        <v>10.26</v>
      </c>
      <c r="AE11" s="162"/>
      <c r="AF11" s="162"/>
      <c r="AG11" s="162"/>
      <c r="AH11" s="162"/>
      <c r="AI11" s="162"/>
      <c r="AJ11" s="162"/>
      <c r="AK11" s="162"/>
      <c r="AL11" s="162"/>
      <c r="AN11" s="50">
        <f t="shared" ref="AN11:AN21" si="6">IF(U11&gt;0.6,1,IF(U11&gt;0.5,0.75,IF(U11&gt;0.4,0.5,0.25)))</f>
        <v>0.25</v>
      </c>
      <c r="AO11" s="50">
        <f t="shared" ref="AO11:AO21" si="7">IF(V11&gt;0.6,1,IF(V11&gt;0.5,0.75,IF(V11&gt;0.4,0.5,0.25)))</f>
        <v>0.25</v>
      </c>
      <c r="AP11" s="50">
        <f t="shared" ref="AP11:AP21" si="8">IF(W11&gt;0.6,1,IF(W11&gt;0.5,0.75,IF(W11&gt;0.4,0.5,0.25)))</f>
        <v>0.25</v>
      </c>
      <c r="AQ11" s="50">
        <f t="shared" ref="AQ11:AQ21" si="9">IF(X11&gt;0.6,1,IF(X11&gt;0.5,0.75,IF(X11&gt;0.4,0.5,0.25)))</f>
        <v>0.25</v>
      </c>
      <c r="AR11" s="97">
        <f t="shared" ref="AR11:AR21" si="10">IF(O11&gt;0,0.5,0)</f>
        <v>0</v>
      </c>
      <c r="AS11" s="97">
        <f t="shared" ref="AS11:AS21" si="11">IF(P11&gt;0,0.5,0)</f>
        <v>0</v>
      </c>
      <c r="AT11" s="97">
        <f t="shared" ref="AT11:AT21" si="12">IF(Q11&gt;0,0.5,0)</f>
        <v>0</v>
      </c>
      <c r="AU11" s="98">
        <f t="shared" ref="AU11:AU21" si="13">IF(R11&gt;0.25,1,IF(R11&gt;0.2,0.75,IF(R11&gt;0.15,0.5,IF(R11&gt;0.1,0.25,0))))</f>
        <v>0</v>
      </c>
      <c r="AV11" s="98">
        <f t="shared" ref="AV11:AV21" si="14">IF(S11&gt;0.95,1,IF(S11&gt;0.9,0.75,IF(S11&gt;0.85,0.5,IF(S11&gt;0.8,0.25,0))))</f>
        <v>0.25</v>
      </c>
      <c r="AW11" s="98">
        <f t="shared" ref="AW11:AW21" ca="1" si="15">IF(H11+I11+J11&gt;0.15,1,IF(H11+I11+J11&gt;0.1,0.75,IF(H11+I11+J11&gt;0.05,0.5,IF(H11+I11+J11&gt;0,0.25,0))))</f>
        <v>0</v>
      </c>
      <c r="AX11" s="44">
        <f t="shared" ref="AX11:AX21" ca="1" si="16">IF(J11&gt;0.135,1,IF(J11&gt;0.1,0.75,IF(J11&gt;0.075,0.5,IF(J11&gt;0.04,0.25,0))))</f>
        <v>0</v>
      </c>
    </row>
    <row r="12" spans="1:51" ht="17.55" customHeight="1" x14ac:dyDescent="0.25">
      <c r="D12" s="114" t="s">
        <v>116</v>
      </c>
      <c r="E12" s="38" t="s">
        <v>2</v>
      </c>
      <c r="F12" s="39">
        <f>INDEX(Table_Sheet1[#All],MATCH(Equities!$X$2,Data!A:A,0),MATCH(Equities!$D18,Table_Sheet1[#Headers],0))</f>
        <v>89.629997253417969</v>
      </c>
      <c r="G12" s="25">
        <f ca="1">F12/INDEX(Table_Sheet1[#All],MATCH(Equities!$X$3,Data!A:A,0),MATCH(Equities!$D18,Table_Sheet1[#Headers],0))-1</f>
        <v>-2.6924365872329492E-2</v>
      </c>
      <c r="H12" s="26">
        <f ca="1">F12/INDEX(Table_Sheet1[#All],MATCH(Equities!$X$4,Data!A:A,0),MATCH(Equities!$D18,Table_Sheet1[#Headers],0))-1</f>
        <v>-4.3844684275804346E-2</v>
      </c>
      <c r="I12" s="18">
        <f ca="1">F12/INDEX(Table_Sheet1[#All],MATCH(Equities!$X$5,Data!A:A,0),MATCH(Equities!$D18,Table_Sheet1[#Headers],0))-1</f>
        <v>-7.581716509258507E-2</v>
      </c>
      <c r="J12" s="18">
        <f ca="1">F12/INDEX(Table_Sheet1[#All],MATCH(Equities!$X$6,Data!A:A,0),MATCH(Equities!$D18,Table_Sheet1[#Headers],0))-1</f>
        <v>-7.4199093977833086E-2</v>
      </c>
      <c r="K12" s="18">
        <f ca="1">F12/INDEX(Table_Sheet1[#All],MATCH(Equities!$X$7,Data!A:A,0),MATCH(Equities!$D18,Table_Sheet1[#Headers],0))-1</f>
        <v>-4.7596751215057687E-3</v>
      </c>
      <c r="L12" s="18">
        <f ca="1">F12/INDEX(Table_Sheet1[#All],MATCH(Equities!$X$8,Data!A:A,0),MATCH(Equities!$D18,Table_Sheet1[#Headers],0))-1</f>
        <v>0.13358620666363996</v>
      </c>
      <c r="M12" s="92">
        <f>F12/(AVERAGE(INDEX(Data!$2:$21,0,MATCH(Equities!$D18,Table_Sheet1[#Headers],0))))-1</f>
        <v>-4.555333231952341E-2</v>
      </c>
      <c r="N12" s="92">
        <f>F12/(AVERAGE(INDEX(Data!$2:$51,0,MATCH(Equities!$D18,Table_Sheet1[#Headers],0))))-1</f>
        <v>-8.5190929891979295E-2</v>
      </c>
      <c r="O12" s="90">
        <f>(AVERAGE(INDEX(Data!$2:$21,0,MATCH(Equities!$D18,Table_Sheet1[#Headers],0))))-AVERAGE(INDEX(Data!$2:$51,0,MATCH(Equities!$D18,Table_Sheet1[#Headers],0)))</f>
        <v>-4.0689146423339935</v>
      </c>
      <c r="P12" s="90">
        <f>(AVERAGE(INDEX(Data!$2:$51,0,MATCH(Equities!$D18,Table_Sheet1[#Headers],0))))-AVERAGE(INDEX(Data!$2:$101,0,MATCH(Equities!$D18,Table_Sheet1[#Headers],0)))</f>
        <v>-0.31294143676757358</v>
      </c>
      <c r="Q12" s="51">
        <f>(AVERAGE(INDEX(Data!$2:$51,0,MATCH(Equities!$D18,Table_Sheet1[#Headers],0))))-AVERAGE(INDEX(Data!$2:$201,0,MATCH(Equities!$D18,Table_Sheet1[#Headers],0)))</f>
        <v>4.9066304397583025</v>
      </c>
      <c r="R12" s="50">
        <f>F12/MIN(INDEX(Table_Sheet1[#All],0,MATCH(Equities!$D18,Table_Sheet1[#Headers],0)))-1</f>
        <v>0.16416055014097686</v>
      </c>
      <c r="S12" s="50">
        <f>1-(-(F12/MAX(INDEX(Table_Sheet1[#All],0,MATCH(Equities!$D18,Table_Sheet1[#Headers],0)))-1))</f>
        <v>0.85362516195322913</v>
      </c>
      <c r="T12" s="138">
        <f t="shared" ca="1" si="5"/>
        <v>2.5</v>
      </c>
      <c r="U12" s="96">
        <f>'Market Breadth'!C30</f>
        <v>0.35</v>
      </c>
      <c r="V12" s="49">
        <f>'Market Breadth'!D30</f>
        <v>0.26</v>
      </c>
      <c r="W12" s="49">
        <f>'Market Breadth'!E30</f>
        <v>0.3</v>
      </c>
      <c r="X12" s="49">
        <f>'Market Breadth'!F30</f>
        <v>0.35</v>
      </c>
      <c r="Y12" s="80">
        <f>Equities!M254</f>
        <v>29.95</v>
      </c>
      <c r="Z12" s="80">
        <f>Equities!N254</f>
        <v>22.37</v>
      </c>
      <c r="AA12" s="80">
        <f>Equities!O254</f>
        <v>1.94</v>
      </c>
      <c r="AB12" s="80">
        <f>Equities!P254</f>
        <v>3.32</v>
      </c>
      <c r="AC12" s="80">
        <f>Equities!Q254</f>
        <v>5.19</v>
      </c>
      <c r="AD12" s="165">
        <f>Equities!R254</f>
        <v>20.28</v>
      </c>
      <c r="AE12" s="162"/>
      <c r="AF12" s="162"/>
      <c r="AG12" s="162"/>
      <c r="AH12" s="162"/>
      <c r="AI12" s="162"/>
      <c r="AJ12" s="162"/>
      <c r="AK12" s="162"/>
      <c r="AL12" s="162"/>
      <c r="AN12" s="50">
        <f t="shared" si="6"/>
        <v>0.25</v>
      </c>
      <c r="AO12" s="50">
        <f t="shared" si="7"/>
        <v>0.25</v>
      </c>
      <c r="AP12" s="50">
        <f t="shared" si="8"/>
        <v>0.25</v>
      </c>
      <c r="AQ12" s="50">
        <f t="shared" si="9"/>
        <v>0.25</v>
      </c>
      <c r="AR12" s="97">
        <f t="shared" si="10"/>
        <v>0</v>
      </c>
      <c r="AS12" s="97">
        <f t="shared" si="11"/>
        <v>0</v>
      </c>
      <c r="AT12" s="97">
        <f t="shared" si="12"/>
        <v>0.5</v>
      </c>
      <c r="AU12" s="98">
        <f t="shared" si="13"/>
        <v>0.5</v>
      </c>
      <c r="AV12" s="98">
        <f t="shared" si="14"/>
        <v>0.5</v>
      </c>
      <c r="AW12" s="98">
        <f t="shared" ca="1" si="15"/>
        <v>0</v>
      </c>
      <c r="AX12" s="44">
        <f t="shared" ca="1" si="16"/>
        <v>0</v>
      </c>
    </row>
    <row r="13" spans="1:51" ht="17.55" customHeight="1" x14ac:dyDescent="0.25">
      <c r="D13" s="114" t="s">
        <v>108</v>
      </c>
      <c r="E13" s="38" t="s">
        <v>9</v>
      </c>
      <c r="F13" s="39">
        <f>INDEX(Table_Sheet1[#All],MATCH(Equities!$X$2,Data!A:A,0),MATCH(Equities!$D10,Table_Sheet1[#Headers],0))</f>
        <v>193.9100036621094</v>
      </c>
      <c r="G13" s="25">
        <f ca="1">F13/INDEX(Table_Sheet1[#All],MATCH(Equities!$X$3,Data!A:A,0),MATCH(Equities!$D10,Table_Sheet1[#Headers],0))-1</f>
        <v>-3.4745361883348536E-2</v>
      </c>
      <c r="H13" s="26">
        <f ca="1">F13/INDEX(Table_Sheet1[#All],MATCH(Equities!$X$4,Data!A:A,0),MATCH(Equities!$D10,Table_Sheet1[#Headers],0))-1</f>
        <v>-4.8807990377966015E-2</v>
      </c>
      <c r="I13" s="18">
        <f ca="1">F13/INDEX(Table_Sheet1[#All],MATCH(Equities!$X$5,Data!A:A,0),MATCH(Equities!$D10,Table_Sheet1[#Headers],0))-1</f>
        <v>-9.8312824724566039E-2</v>
      </c>
      <c r="J13" s="18">
        <f ca="1">F13/INDEX(Table_Sheet1[#All],MATCH(Equities!$X$6,Data!A:A,0),MATCH(Equities!$D10,Table_Sheet1[#Headers],0))-1</f>
        <v>-0.16375878276004441</v>
      </c>
      <c r="K13" s="18">
        <f ca="1">F13/INDEX(Table_Sheet1[#All],MATCH(Equities!$X$7,Data!A:A,0),MATCH(Equities!$D10,Table_Sheet1[#Headers],0))-1</f>
        <v>-0.15437980453316691</v>
      </c>
      <c r="L13" s="18">
        <f ca="1">F13/INDEX(Table_Sheet1[#All],MATCH(Equities!$X$8,Data!A:A,0),MATCH(Equities!$D10,Table_Sheet1[#Headers],0))-1</f>
        <v>-1.8052929896036685E-2</v>
      </c>
      <c r="M13" s="92">
        <f>F13/(AVERAGE(INDEX(Data!$2:$21,0,MATCH(Equities!$D10,Table_Sheet1[#Headers],0))))-1</f>
        <v>-4.2483812129753606E-2</v>
      </c>
      <c r="N13" s="92">
        <f>F13/(AVERAGE(INDEX(Data!$2:$51,0,MATCH(Equities!$D10,Table_Sheet1[#Headers],0))))-1</f>
        <v>-0.10339890567091625</v>
      </c>
      <c r="O13" s="90">
        <f>(AVERAGE(INDEX(Data!$2:$21,0,MATCH(Equities!$D10,Table_Sheet1[#Headers],0))))-AVERAGE(INDEX(Data!$2:$51,0,MATCH(Equities!$D10,Table_Sheet1[#Headers],0)))</f>
        <v>-13.758774108886712</v>
      </c>
      <c r="P13" s="90">
        <f>(AVERAGE(INDEX(Data!$2:$51,0,MATCH(Equities!$D10,Table_Sheet1[#Headers],0))))-AVERAGE(INDEX(Data!$2:$101,0,MATCH(Equities!$D10,Table_Sheet1[#Headers],0)))</f>
        <v>-9.0943412780761719</v>
      </c>
      <c r="Q13" s="51">
        <f>(AVERAGE(INDEX(Data!$2:$51,0,MATCH(Equities!$D10,Table_Sheet1[#Headers],0))))-AVERAGE(INDEX(Data!$2:$201,0,MATCH(Equities!$D10,Table_Sheet1[#Headers],0)))</f>
        <v>-7.5082143402099746</v>
      </c>
      <c r="R13" s="50">
        <f>F13/MIN(INDEX(Table_Sheet1[#All],0,MATCH(Equities!$D10,Table_Sheet1[#Headers],0)))-1</f>
        <v>7.889616798337018E-2</v>
      </c>
      <c r="S13" s="50">
        <f>1-(-(F13/MAX(INDEX(Table_Sheet1[#All],0,MATCH(Equities!$D10,Table_Sheet1[#Headers],0)))-1))</f>
        <v>0.80209130575011267</v>
      </c>
      <c r="T13" s="138">
        <f t="shared" ca="1" si="5"/>
        <v>1.25</v>
      </c>
      <c r="U13" s="96">
        <f>'Market Breadth'!C27</f>
        <v>0.13</v>
      </c>
      <c r="V13" s="49">
        <f>'Market Breadth'!D27</f>
        <v>0.04</v>
      </c>
      <c r="W13" s="49">
        <f>'Market Breadth'!E27</f>
        <v>0.06</v>
      </c>
      <c r="X13" s="49">
        <f>'Market Breadth'!F27</f>
        <v>0.1</v>
      </c>
      <c r="Y13" s="80">
        <f>Equities!M262</f>
        <v>32.94</v>
      </c>
      <c r="Z13" s="80">
        <f>Equities!N262</f>
        <v>20.69</v>
      </c>
      <c r="AA13" s="80">
        <f>Equities!O262</f>
        <v>1.86</v>
      </c>
      <c r="AB13" s="80">
        <f>Equities!P262</f>
        <v>5.57</v>
      </c>
      <c r="AC13" s="80">
        <f>Equities!Q262</f>
        <v>7.73</v>
      </c>
      <c r="AD13" s="165">
        <f>Equities!R262</f>
        <v>29.93</v>
      </c>
      <c r="AE13" s="162"/>
      <c r="AF13" s="162"/>
      <c r="AG13" s="162"/>
      <c r="AH13" s="162"/>
      <c r="AI13" s="162"/>
      <c r="AJ13" s="162"/>
      <c r="AK13" s="162"/>
      <c r="AL13" s="162"/>
      <c r="AN13" s="50">
        <f t="shared" si="6"/>
        <v>0.25</v>
      </c>
      <c r="AO13" s="50">
        <f t="shared" si="7"/>
        <v>0.25</v>
      </c>
      <c r="AP13" s="50">
        <f t="shared" si="8"/>
        <v>0.25</v>
      </c>
      <c r="AQ13" s="50">
        <f t="shared" si="9"/>
        <v>0.25</v>
      </c>
      <c r="AR13" s="97">
        <f t="shared" si="10"/>
        <v>0</v>
      </c>
      <c r="AS13" s="97">
        <f t="shared" si="11"/>
        <v>0</v>
      </c>
      <c r="AT13" s="97">
        <f t="shared" si="12"/>
        <v>0</v>
      </c>
      <c r="AU13" s="98">
        <f t="shared" si="13"/>
        <v>0</v>
      </c>
      <c r="AV13" s="98">
        <f t="shared" si="14"/>
        <v>0.25</v>
      </c>
      <c r="AW13" s="98">
        <f t="shared" ca="1" si="15"/>
        <v>0</v>
      </c>
      <c r="AX13" s="44">
        <f t="shared" ca="1" si="16"/>
        <v>0</v>
      </c>
    </row>
    <row r="14" spans="1:51" ht="17.55" customHeight="1" x14ac:dyDescent="0.25">
      <c r="D14" s="114" t="s">
        <v>106</v>
      </c>
      <c r="E14" s="38" t="s">
        <v>3</v>
      </c>
      <c r="F14" s="39">
        <f>INDEX(Table_Sheet1[#All],MATCH(Equities!$X$2,Data!A:A,0),MATCH(Equities!$D8,Table_Sheet1[#Headers],0))</f>
        <v>184.24000549316409</v>
      </c>
      <c r="G14" s="25">
        <f ca="1">F14/INDEX(Table_Sheet1[#All],MATCH(Equities!$X$3,Data!A:A,0),MATCH(Equities!$D8,Table_Sheet1[#Headers],0))-1</f>
        <v>-2.4669076516084743E-2</v>
      </c>
      <c r="H14" s="26">
        <f ca="1">F14/INDEX(Table_Sheet1[#All],MATCH(Equities!$X$4,Data!A:A,0),MATCH(Equities!$D8,Table_Sheet1[#Headers],0))-1</f>
        <v>-5.7788627293412498E-2</v>
      </c>
      <c r="I14" s="18">
        <f ca="1">F14/INDEX(Table_Sheet1[#All],MATCH(Equities!$X$5,Data!A:A,0),MATCH(Equities!$D8,Table_Sheet1[#Headers],0))-1</f>
        <v>-6.2244880048674234E-2</v>
      </c>
      <c r="J14" s="18">
        <f ca="1">F14/INDEX(Table_Sheet1[#All],MATCH(Equities!$X$6,Data!A:A,0),MATCH(Equities!$D8,Table_Sheet1[#Headers],0))-1</f>
        <v>-0.18713865283043041</v>
      </c>
      <c r="K14" s="18">
        <f ca="1">F14/INDEX(Table_Sheet1[#All],MATCH(Equities!$X$7,Data!A:A,0),MATCH(Equities!$D8,Table_Sheet1[#Headers],0))-1</f>
        <v>-6.8599275666960779E-2</v>
      </c>
      <c r="L14" s="18">
        <f ca="1">F14/INDEX(Table_Sheet1[#All],MATCH(Equities!$X$8,Data!A:A,0),MATCH(Equities!$D8,Table_Sheet1[#Headers],0))-1</f>
        <v>7.8617712396790829E-2</v>
      </c>
      <c r="M14" s="92">
        <f>F14/(AVERAGE(INDEX(Data!$2:$21,0,MATCH(Equities!$D8,Table_Sheet1[#Headers],0))))-1</f>
        <v>-4.8985169284846974E-2</v>
      </c>
      <c r="N14" s="92">
        <f>F14/(AVERAGE(INDEX(Data!$2:$51,0,MATCH(Equities!$D8,Table_Sheet1[#Headers],0))))-1</f>
        <v>-0.10176548107610284</v>
      </c>
      <c r="O14" s="90">
        <f>(AVERAGE(INDEX(Data!$2:$21,0,MATCH(Equities!$D8,Table_Sheet1[#Headers],0))))-AVERAGE(INDEX(Data!$2:$51,0,MATCH(Equities!$D8,Table_Sheet1[#Headers],0)))</f>
        <v>-11.383579864501939</v>
      </c>
      <c r="P14" s="90">
        <f>(AVERAGE(INDEX(Data!$2:$51,0,MATCH(Equities!$D8,Table_Sheet1[#Headers],0))))-AVERAGE(INDEX(Data!$2:$101,0,MATCH(Equities!$D8,Table_Sheet1[#Headers],0)))</f>
        <v>-10.918605957031247</v>
      </c>
      <c r="Q14" s="51">
        <f>(AVERAGE(INDEX(Data!$2:$51,0,MATCH(Equities!$D8,Table_Sheet1[#Headers],0))))-AVERAGE(INDEX(Data!$2:$201,0,MATCH(Equities!$D8,Table_Sheet1[#Headers],0)))</f>
        <v>1.2821250915527287</v>
      </c>
      <c r="R14" s="50">
        <f>F14/MIN(INDEX(Table_Sheet1[#All],0,MATCH(Equities!$D8,Table_Sheet1[#Headers],0)))-1</f>
        <v>9.4946914219846912E-2</v>
      </c>
      <c r="S14" s="50">
        <f>1-(-(F14/MAX(INDEX(Table_Sheet1[#All],0,MATCH(Equities!$D8,Table_Sheet1[#Headers],0)))-1))</f>
        <v>0.77307464965516814</v>
      </c>
      <c r="T14" s="138">
        <f t="shared" ca="1" si="5"/>
        <v>1.5</v>
      </c>
      <c r="U14" s="96">
        <f>'Market Breadth'!C21</f>
        <v>0.18</v>
      </c>
      <c r="V14" s="49">
        <f>'Market Breadth'!D21</f>
        <v>0.18</v>
      </c>
      <c r="W14" s="49">
        <f>'Market Breadth'!E21</f>
        <v>0.18</v>
      </c>
      <c r="X14" s="49">
        <f>'Market Breadth'!F21</f>
        <v>0.22</v>
      </c>
      <c r="Y14" s="80">
        <f>Equities!M255</f>
        <v>22.22</v>
      </c>
      <c r="Z14" s="80">
        <f>Equities!N255</f>
        <v>17.13</v>
      </c>
      <c r="AA14" s="80">
        <f>Equities!O255</f>
        <v>1.41</v>
      </c>
      <c r="AB14" s="80">
        <f>Equities!P255</f>
        <v>1.55</v>
      </c>
      <c r="AC14" s="80">
        <f>Equities!Q255</f>
        <v>4.0999999999999996</v>
      </c>
      <c r="AD14" s="165">
        <f>Equities!R255</f>
        <v>30.94</v>
      </c>
      <c r="AE14" s="162"/>
      <c r="AF14" s="162"/>
      <c r="AG14" s="162"/>
      <c r="AH14" s="162"/>
      <c r="AI14" s="162"/>
      <c r="AJ14" s="162"/>
      <c r="AK14" s="162"/>
      <c r="AL14" s="162"/>
      <c r="AN14" s="50">
        <f t="shared" si="6"/>
        <v>0.25</v>
      </c>
      <c r="AO14" s="50">
        <f t="shared" si="7"/>
        <v>0.25</v>
      </c>
      <c r="AP14" s="50">
        <f t="shared" si="8"/>
        <v>0.25</v>
      </c>
      <c r="AQ14" s="50">
        <f t="shared" si="9"/>
        <v>0.25</v>
      </c>
      <c r="AR14" s="97">
        <f t="shared" si="10"/>
        <v>0</v>
      </c>
      <c r="AS14" s="97">
        <f t="shared" si="11"/>
        <v>0</v>
      </c>
      <c r="AT14" s="97">
        <f t="shared" si="12"/>
        <v>0.5</v>
      </c>
      <c r="AU14" s="98">
        <f t="shared" si="13"/>
        <v>0</v>
      </c>
      <c r="AV14" s="98">
        <f t="shared" si="14"/>
        <v>0</v>
      </c>
      <c r="AW14" s="98">
        <f t="shared" ca="1" si="15"/>
        <v>0</v>
      </c>
      <c r="AX14" s="44">
        <f t="shared" ca="1" si="16"/>
        <v>0</v>
      </c>
    </row>
    <row r="15" spans="1:51" ht="17.55" customHeight="1" x14ac:dyDescent="0.25">
      <c r="D15" s="114" t="s">
        <v>114</v>
      </c>
      <c r="E15" s="38" t="s">
        <v>10</v>
      </c>
      <c r="F15" s="39">
        <f>INDEX(Table_Sheet1[#All],MATCH(Equities!$X$2,Data!A:A,0),MATCH(Equities!$D16,Table_Sheet1[#Headers],0))</f>
        <v>76.980003356933594</v>
      </c>
      <c r="G15" s="25">
        <f ca="1">F15/INDEX(Table_Sheet1[#All],MATCH(Equities!$X$3,Data!A:A,0),MATCH(Equities!$D16,Table_Sheet1[#Headers],0))-1</f>
        <v>-9.0112892056147809E-3</v>
      </c>
      <c r="H15" s="26">
        <f ca="1">F15/INDEX(Table_Sheet1[#All],MATCH(Equities!$X$4,Data!A:A,0),MATCH(Equities!$D16,Table_Sheet1[#Headers],0))-1</f>
        <v>1.3294749506404191E-2</v>
      </c>
      <c r="I15" s="18">
        <f ca="1">F15/INDEX(Table_Sheet1[#All],MATCH(Equities!$X$5,Data!A:A,0),MATCH(Equities!$D16,Table_Sheet1[#Headers],0))-1</f>
        <v>-2.1131592156652723E-2</v>
      </c>
      <c r="J15" s="18">
        <f ca="1">F15/INDEX(Table_Sheet1[#All],MATCH(Equities!$X$6,Data!A:A,0),MATCH(Equities!$D16,Table_Sheet1[#Headers],0))-1</f>
        <v>9.5894721727902699E-3</v>
      </c>
      <c r="K15" s="18">
        <f ca="1">F15/INDEX(Table_Sheet1[#All],MATCH(Equities!$X$7,Data!A:A,0),MATCH(Equities!$D16,Table_Sheet1[#Headers],0))-1</f>
        <v>-4.063981540590178E-2</v>
      </c>
      <c r="L15" s="18">
        <f ca="1">F15/INDEX(Table_Sheet1[#All],MATCH(Equities!$X$8,Data!A:A,0),MATCH(Equities!$D16,Table_Sheet1[#Headers],0))-1</f>
        <v>0.2380288810170319</v>
      </c>
      <c r="M15" s="92">
        <f>F15/(AVERAGE(INDEX(Data!$2:$21,0,MATCH(Equities!$D16,Table_Sheet1[#Headers],0))))-1</f>
        <v>-1.6187999009191767E-3</v>
      </c>
      <c r="N15" s="92">
        <f>F15/(AVERAGE(INDEX(Data!$2:$51,0,MATCH(Equities!$D16,Table_Sheet1[#Headers],0))))-1</f>
        <v>-9.8325866135045015E-3</v>
      </c>
      <c r="O15" s="90">
        <f>(AVERAGE(INDEX(Data!$2:$21,0,MATCH(Equities!$D16,Table_Sheet1[#Headers],0))))-AVERAGE(INDEX(Data!$2:$51,0,MATCH(Equities!$D16,Table_Sheet1[#Headers],0)))</f>
        <v>-0.63961158752441349</v>
      </c>
      <c r="P15" s="90">
        <f>(AVERAGE(INDEX(Data!$2:$51,0,MATCH(Equities!$D16,Table_Sheet1[#Headers],0))))-AVERAGE(INDEX(Data!$2:$101,0,MATCH(Equities!$D16,Table_Sheet1[#Headers],0)))</f>
        <v>0.2451817321777412</v>
      </c>
      <c r="Q15" s="51">
        <f>(AVERAGE(INDEX(Data!$2:$51,0,MATCH(Equities!$D16,Table_Sheet1[#Headers],0))))-AVERAGE(INDEX(Data!$2:$201,0,MATCH(Equities!$D16,Table_Sheet1[#Headers],0)))</f>
        <v>1.5942710113525465</v>
      </c>
      <c r="R15" s="50">
        <f>F15/MIN(INDEX(Table_Sheet1[#All],0,MATCH(Equities!$D16,Table_Sheet1[#Headers],0)))-1</f>
        <v>0.26386637335724306</v>
      </c>
      <c r="S15" s="50">
        <f>1-(-(F15/MAX(INDEX(Table_Sheet1[#All],0,MATCH(Equities!$D16,Table_Sheet1[#Headers],0)))-1))</f>
        <v>0.94258607422609031</v>
      </c>
      <c r="T15" s="138">
        <f t="shared" ca="1" si="5"/>
        <v>7</v>
      </c>
      <c r="U15" s="96">
        <f>'Market Breadth'!C31</f>
        <v>0.74</v>
      </c>
      <c r="V15" s="49">
        <f>'Market Breadth'!D31</f>
        <v>0.68</v>
      </c>
      <c r="W15" s="49">
        <f>'Market Breadth'!E31</f>
        <v>0.61</v>
      </c>
      <c r="X15" s="49">
        <f>'Market Breadth'!F31</f>
        <v>0.68</v>
      </c>
      <c r="Y15" s="80">
        <f>Equities!M263</f>
        <v>19.690000000000001</v>
      </c>
      <c r="Z15" s="80">
        <f>Equities!N263</f>
        <v>15.68</v>
      </c>
      <c r="AA15" s="80">
        <f>Equities!O263</f>
        <v>2.5099999999999998</v>
      </c>
      <c r="AB15" s="80">
        <f>Equities!P263</f>
        <v>2.21</v>
      </c>
      <c r="AC15" s="80">
        <f>Equities!Q263</f>
        <v>2.0699999999999998</v>
      </c>
      <c r="AD15" s="165">
        <f>Equities!R263</f>
        <v>74.31</v>
      </c>
      <c r="AE15" s="162"/>
      <c r="AF15" s="162"/>
      <c r="AG15" s="162"/>
      <c r="AH15" s="162"/>
      <c r="AI15" s="162"/>
      <c r="AJ15" s="162"/>
      <c r="AK15" s="162"/>
      <c r="AL15" s="162"/>
      <c r="AN15" s="50">
        <f t="shared" si="6"/>
        <v>1</v>
      </c>
      <c r="AO15" s="50">
        <f t="shared" si="7"/>
        <v>1</v>
      </c>
      <c r="AP15" s="50">
        <f t="shared" si="8"/>
        <v>1</v>
      </c>
      <c r="AQ15" s="50">
        <f t="shared" si="9"/>
        <v>1</v>
      </c>
      <c r="AR15" s="97">
        <f t="shared" si="10"/>
        <v>0</v>
      </c>
      <c r="AS15" s="97">
        <f t="shared" si="11"/>
        <v>0.5</v>
      </c>
      <c r="AT15" s="97">
        <f t="shared" si="12"/>
        <v>0.5</v>
      </c>
      <c r="AU15" s="98">
        <f t="shared" si="13"/>
        <v>1</v>
      </c>
      <c r="AV15" s="98">
        <f t="shared" si="14"/>
        <v>0.75</v>
      </c>
      <c r="AW15" s="98">
        <f t="shared" ca="1" si="15"/>
        <v>0.25</v>
      </c>
      <c r="AX15" s="44">
        <f t="shared" ca="1" si="16"/>
        <v>0</v>
      </c>
    </row>
    <row r="16" spans="1:51" ht="17.55" customHeight="1" x14ac:dyDescent="0.25">
      <c r="D16" s="114" t="s">
        <v>115</v>
      </c>
      <c r="E16" s="38" t="s">
        <v>7</v>
      </c>
      <c r="F16" s="39">
        <f>INDEX(Table_Sheet1[#All],MATCH(Equities!$X$2,Data!A:A,0),MATCH(Equities!$D17,Table_Sheet1[#Headers],0))</f>
        <v>136.28999328613281</v>
      </c>
      <c r="G16" s="25">
        <f ca="1">F16/INDEX(Table_Sheet1[#All],MATCH(Equities!$X$3,Data!A:A,0),MATCH(Equities!$D17,Table_Sheet1[#Headers],0))-1</f>
        <v>-1.0167834486524585E-2</v>
      </c>
      <c r="H16" s="26">
        <f ca="1">F16/INDEX(Table_Sheet1[#All],MATCH(Equities!$X$4,Data!A:A,0),MATCH(Equities!$D17,Table_Sheet1[#Headers],0))-1</f>
        <v>-1.7800528383426939E-2</v>
      </c>
      <c r="I16" s="18">
        <f ca="1">F16/INDEX(Table_Sheet1[#All],MATCH(Equities!$X$5,Data!A:A,0),MATCH(Equities!$D17,Table_Sheet1[#Headers],0))-1</f>
        <v>-6.7811612365638929E-2</v>
      </c>
      <c r="J16" s="18">
        <f ca="1">F16/INDEX(Table_Sheet1[#All],MATCH(Equities!$X$6,Data!A:A,0),MATCH(Equities!$D17,Table_Sheet1[#Headers],0))-1</f>
        <v>-2.6696405133285306E-2</v>
      </c>
      <c r="K16" s="18">
        <f ca="1">F16/INDEX(Table_Sheet1[#All],MATCH(Equities!$X$7,Data!A:A,0),MATCH(Equities!$D17,Table_Sheet1[#Headers],0))-1</f>
        <v>-9.8124933295138828E-2</v>
      </c>
      <c r="L16" s="18">
        <f ca="1">F16/INDEX(Table_Sheet1[#All],MATCH(Equities!$X$8,Data!A:A,0),MATCH(Equities!$D17,Table_Sheet1[#Headers],0))-1</f>
        <v>3.6018741841603585E-4</v>
      </c>
      <c r="M16" s="92">
        <f>F16/(AVERAGE(INDEX(Data!$2:$21,0,MATCH(Equities!$D17,Table_Sheet1[#Headers],0))))-1</f>
        <v>-3.3979253306463564E-2</v>
      </c>
      <c r="N16" s="92">
        <f>F16/(AVERAGE(INDEX(Data!$2:$51,0,MATCH(Equities!$D17,Table_Sheet1[#Headers],0))))-1</f>
        <v>-5.5469083278128606E-2</v>
      </c>
      <c r="O16" s="90">
        <f>(AVERAGE(INDEX(Data!$2:$21,0,MATCH(Equities!$D17,Table_Sheet1[#Headers],0))))-AVERAGE(INDEX(Data!$2:$51,0,MATCH(Equities!$D17,Table_Sheet1[#Headers],0)))</f>
        <v>-3.2099208068847531</v>
      </c>
      <c r="P16" s="90">
        <f>(AVERAGE(INDEX(Data!$2:$51,0,MATCH(Equities!$D17,Table_Sheet1[#Headers],0))))-AVERAGE(INDEX(Data!$2:$101,0,MATCH(Equities!$D17,Table_Sheet1[#Headers],0)))</f>
        <v>1.3451322937011696</v>
      </c>
      <c r="Q16" s="51">
        <f>(AVERAGE(INDEX(Data!$2:$51,0,MATCH(Equities!$D17,Table_Sheet1[#Headers],0))))-AVERAGE(INDEX(Data!$2:$201,0,MATCH(Equities!$D17,Table_Sheet1[#Headers],0)))</f>
        <v>-1.8140169525146632</v>
      </c>
      <c r="R16" s="50">
        <f>F16/MIN(INDEX(Table_Sheet1[#All],0,MATCH(Equities!$D17,Table_Sheet1[#Headers],0)))-1</f>
        <v>2.4890943487286155E-2</v>
      </c>
      <c r="S16" s="50">
        <f>1-(-(F16/MAX(INDEX(Table_Sheet1[#All],0,MATCH(Equities!$D17,Table_Sheet1[#Headers],0)))-1))</f>
        <v>0.87731723787376881</v>
      </c>
      <c r="T16" s="138">
        <f t="shared" ca="1" si="5"/>
        <v>2</v>
      </c>
      <c r="U16" s="96">
        <f>'Market Breadth'!C25</f>
        <v>0.2</v>
      </c>
      <c r="V16" s="49">
        <f>'Market Breadth'!D25</f>
        <v>0.22</v>
      </c>
      <c r="W16" s="49">
        <f>'Market Breadth'!E25</f>
        <v>0.27</v>
      </c>
      <c r="X16" s="49">
        <f>'Market Breadth'!F25</f>
        <v>0.27</v>
      </c>
      <c r="Y16" s="80">
        <f>Equities!M259</f>
        <v>29.71</v>
      </c>
      <c r="Z16" s="80">
        <f>Equities!N259</f>
        <v>15.41</v>
      </c>
      <c r="AA16" s="80">
        <f>Equities!O259</f>
        <v>1.81</v>
      </c>
      <c r="AB16" s="80">
        <f>Equities!P259</f>
        <v>1.7</v>
      </c>
      <c r="AC16" s="80">
        <f>Equities!Q259</f>
        <v>4.03</v>
      </c>
      <c r="AD16" s="165">
        <f>Equities!R259</f>
        <v>22.36</v>
      </c>
      <c r="AE16" s="162"/>
      <c r="AF16" s="162"/>
      <c r="AG16" s="162"/>
      <c r="AH16" s="162"/>
      <c r="AI16" s="162"/>
      <c r="AJ16" s="162"/>
      <c r="AK16" s="162"/>
      <c r="AL16" s="162"/>
      <c r="AN16" s="50">
        <f t="shared" si="6"/>
        <v>0.25</v>
      </c>
      <c r="AO16" s="50">
        <f t="shared" si="7"/>
        <v>0.25</v>
      </c>
      <c r="AP16" s="50">
        <f t="shared" si="8"/>
        <v>0.25</v>
      </c>
      <c r="AQ16" s="50">
        <f t="shared" si="9"/>
        <v>0.25</v>
      </c>
      <c r="AR16" s="97">
        <f t="shared" si="10"/>
        <v>0</v>
      </c>
      <c r="AS16" s="97">
        <f t="shared" si="11"/>
        <v>0.5</v>
      </c>
      <c r="AT16" s="97">
        <f t="shared" si="12"/>
        <v>0</v>
      </c>
      <c r="AU16" s="98">
        <f t="shared" si="13"/>
        <v>0</v>
      </c>
      <c r="AV16" s="98">
        <f t="shared" si="14"/>
        <v>0.5</v>
      </c>
      <c r="AW16" s="98">
        <f t="shared" ca="1" si="15"/>
        <v>0</v>
      </c>
      <c r="AX16" s="44">
        <f t="shared" ca="1" si="16"/>
        <v>0</v>
      </c>
    </row>
    <row r="17" spans="1:50" ht="17.55" customHeight="1" x14ac:dyDescent="0.25">
      <c r="D17" s="114" t="s">
        <v>109</v>
      </c>
      <c r="E17" s="38" t="s">
        <v>6</v>
      </c>
      <c r="F17" s="39">
        <f>INDEX(Table_Sheet1[#All],MATCH(Equities!$X$2,Data!A:A,0),MATCH(Equities!$D11,Table_Sheet1[#Headers],0))</f>
        <v>46.529998779296882</v>
      </c>
      <c r="G17" s="25">
        <f ca="1">F17/INDEX(Table_Sheet1[#All],MATCH(Equities!$X$3,Data!A:A,0),MATCH(Equities!$D11,Table_Sheet1[#Headers],0))-1</f>
        <v>-1.5654784668935884E-2</v>
      </c>
      <c r="H17" s="26">
        <f ca="1">F17/INDEX(Table_Sheet1[#All],MATCH(Equities!$X$4,Data!A:A,0),MATCH(Equities!$D11,Table_Sheet1[#Headers],0))-1</f>
        <v>-1.482110458869379E-2</v>
      </c>
      <c r="I17" s="18">
        <f ca="1">F17/INDEX(Table_Sheet1[#All],MATCH(Equities!$X$5,Data!A:A,0),MATCH(Equities!$D11,Table_Sheet1[#Headers],0))-1</f>
        <v>-4.870630933711495E-2</v>
      </c>
      <c r="J17" s="18">
        <f ca="1">F17/INDEX(Table_Sheet1[#All],MATCH(Equities!$X$6,Data!A:A,0),MATCH(Equities!$D11,Table_Sheet1[#Headers],0))-1</f>
        <v>-5.6204368605182298E-2</v>
      </c>
      <c r="K17" s="18">
        <f ca="1">F17/INDEX(Table_Sheet1[#All],MATCH(Equities!$X$7,Data!A:A,0),MATCH(Equities!$D11,Table_Sheet1[#Headers],0))-1</f>
        <v>-1.4951425371802829E-2</v>
      </c>
      <c r="L17" s="18">
        <f ca="1">F17/INDEX(Table_Sheet1[#All],MATCH(Equities!$X$8,Data!A:A,0),MATCH(Equities!$D11,Table_Sheet1[#Headers],0))-1</f>
        <v>0.19059255443828982</v>
      </c>
      <c r="M17" s="92">
        <f>F17/(AVERAGE(INDEX(Data!$2:$21,0,MATCH(Equities!$D11,Table_Sheet1[#Headers],0))))-1</f>
        <v>-2.9989815798059483E-2</v>
      </c>
      <c r="N17" s="92">
        <f>F17/(AVERAGE(INDEX(Data!$2:$51,0,MATCH(Equities!$D11,Table_Sheet1[#Headers],0))))-1</f>
        <v>-5.7033781306581322E-2</v>
      </c>
      <c r="O17" s="90">
        <f>(AVERAGE(INDEX(Data!$2:$21,0,MATCH(Equities!$D11,Table_Sheet1[#Headers],0))))-AVERAGE(INDEX(Data!$2:$51,0,MATCH(Equities!$D11,Table_Sheet1[#Headers],0)))</f>
        <v>-1.3757229614257795</v>
      </c>
      <c r="P17" s="90">
        <f>(AVERAGE(INDEX(Data!$2:$51,0,MATCH(Equities!$D11,Table_Sheet1[#Headers],0))))-AVERAGE(INDEX(Data!$2:$101,0,MATCH(Equities!$D11,Table_Sheet1[#Headers],0)))</f>
        <v>-6.5158309936528269E-2</v>
      </c>
      <c r="Q17" s="51">
        <f>(AVERAGE(INDEX(Data!$2:$51,0,MATCH(Equities!$D11,Table_Sheet1[#Headers],0))))-AVERAGE(INDEX(Data!$2:$201,0,MATCH(Equities!$D11,Table_Sheet1[#Headers],0)))</f>
        <v>2.3766340446472114</v>
      </c>
      <c r="R17" s="50">
        <f>F17/MIN(INDEX(Table_Sheet1[#All],0,MATCH(Equities!$D11,Table_Sheet1[#Headers],0)))-1</f>
        <v>0.19359969500362961</v>
      </c>
      <c r="S17" s="50">
        <f>1-(-(F17/MAX(INDEX(Table_Sheet1[#All],0,MATCH(Equities!$D11,Table_Sheet1[#Headers],0)))-1))</f>
        <v>0.89478843593511381</v>
      </c>
      <c r="T17" s="138">
        <f t="shared" ca="1" si="5"/>
        <v>2.5</v>
      </c>
      <c r="U17" s="96">
        <f>'Market Breadth'!C24</f>
        <v>0.1</v>
      </c>
      <c r="V17" s="49">
        <f>'Market Breadth'!D24</f>
        <v>0.19</v>
      </c>
      <c r="W17" s="49">
        <f>'Market Breadth'!E24</f>
        <v>0.19</v>
      </c>
      <c r="X17" s="49">
        <f>'Market Breadth'!F24</f>
        <v>0.25</v>
      </c>
      <c r="Y17" s="80">
        <f>Equities!M258</f>
        <v>16.36</v>
      </c>
      <c r="Z17" s="80">
        <f>Equities!N258</f>
        <v>13.69</v>
      </c>
      <c r="AA17" s="80">
        <f>Equities!O258</f>
        <v>1.67</v>
      </c>
      <c r="AB17" s="80">
        <f>Equities!P258</f>
        <v>2.02</v>
      </c>
      <c r="AC17" s="80">
        <f>Equities!Q258</f>
        <v>2.0699999999999998</v>
      </c>
      <c r="AD17" s="165">
        <f>Equities!R258</f>
        <v>12.64</v>
      </c>
      <c r="AE17" s="162"/>
      <c r="AF17" s="162"/>
      <c r="AG17" s="162"/>
      <c r="AH17" s="162"/>
      <c r="AI17" s="162"/>
      <c r="AJ17" s="162"/>
      <c r="AK17" s="162"/>
      <c r="AL17" s="162"/>
      <c r="AN17" s="50">
        <f t="shared" si="6"/>
        <v>0.25</v>
      </c>
      <c r="AO17" s="50">
        <f t="shared" si="7"/>
        <v>0.25</v>
      </c>
      <c r="AP17" s="50">
        <f t="shared" si="8"/>
        <v>0.25</v>
      </c>
      <c r="AQ17" s="50">
        <f t="shared" si="9"/>
        <v>0.25</v>
      </c>
      <c r="AR17" s="97">
        <f t="shared" si="10"/>
        <v>0</v>
      </c>
      <c r="AS17" s="97">
        <f t="shared" si="11"/>
        <v>0</v>
      </c>
      <c r="AT17" s="97">
        <f t="shared" si="12"/>
        <v>0.5</v>
      </c>
      <c r="AU17" s="98">
        <f t="shared" si="13"/>
        <v>0.5</v>
      </c>
      <c r="AV17" s="98">
        <f t="shared" si="14"/>
        <v>0.5</v>
      </c>
      <c r="AW17" s="98">
        <f t="shared" ca="1" si="15"/>
        <v>0</v>
      </c>
      <c r="AX17" s="44">
        <f t="shared" ca="1" si="16"/>
        <v>0</v>
      </c>
    </row>
    <row r="18" spans="1:50" ht="17.55" customHeight="1" x14ac:dyDescent="0.25">
      <c r="D18" s="114" t="s">
        <v>112</v>
      </c>
      <c r="E18" s="38" t="s">
        <v>8</v>
      </c>
      <c r="F18" s="39">
        <f>INDEX(Table_Sheet1[#All],MATCH(Equities!$X$2,Data!A:A,0),MATCH(Equities!$D14,Table_Sheet1[#Headers],0))</f>
        <v>124.620002746582</v>
      </c>
      <c r="G18" s="25">
        <f ca="1">F18/INDEX(Table_Sheet1[#All],MATCH(Equities!$X$3,Data!A:A,0),MATCH(Equities!$D14,Table_Sheet1[#Headers],0))-1</f>
        <v>-1.369209140032901E-2</v>
      </c>
      <c r="H18" s="26">
        <f ca="1">F18/INDEX(Table_Sheet1[#All],MATCH(Equities!$X$4,Data!A:A,0),MATCH(Equities!$D14,Table_Sheet1[#Headers],0))-1</f>
        <v>-1.6882292155128042E-2</v>
      </c>
      <c r="I18" s="18">
        <f ca="1">F18/INDEX(Table_Sheet1[#All],MATCH(Equities!$X$5,Data!A:A,0),MATCH(Equities!$D14,Table_Sheet1[#Headers],0))-1</f>
        <v>-5.9705139818709063E-2</v>
      </c>
      <c r="J18" s="18">
        <f ca="1">F18/INDEX(Table_Sheet1[#All],MATCH(Equities!$X$6,Data!A:A,0),MATCH(Equities!$D14,Table_Sheet1[#Headers],0))-1</f>
        <v>-7.603804773117262E-2</v>
      </c>
      <c r="K18" s="18">
        <f ca="1">F18/INDEX(Table_Sheet1[#All],MATCH(Equities!$X$7,Data!A:A,0),MATCH(Equities!$D14,Table_Sheet1[#Headers],0))-1</f>
        <v>-9.5197613397254299E-2</v>
      </c>
      <c r="L18" s="18">
        <f ca="1">F18/INDEX(Table_Sheet1[#All],MATCH(Equities!$X$8,Data!A:A,0),MATCH(Equities!$D14,Table_Sheet1[#Headers],0))-1</f>
        <v>4.4279510952562218E-2</v>
      </c>
      <c r="M18" s="92">
        <f>F18/(AVERAGE(INDEX(Data!$2:$21,0,MATCH(Equities!$D14,Table_Sheet1[#Headers],0))))-1</f>
        <v>-2.53469976390992E-2</v>
      </c>
      <c r="N18" s="92">
        <f>F18/(AVERAGE(INDEX(Data!$2:$51,0,MATCH(Equities!$D14,Table_Sheet1[#Headers],0))))-1</f>
        <v>-5.4503649107400576E-2</v>
      </c>
      <c r="O18" s="90">
        <f>(AVERAGE(INDEX(Data!$2:$21,0,MATCH(Equities!$D14,Table_Sheet1[#Headers],0))))-AVERAGE(INDEX(Data!$2:$51,0,MATCH(Equities!$D14,Table_Sheet1[#Headers],0)))</f>
        <v>-3.9428977966308452</v>
      </c>
      <c r="P18" s="90">
        <f>(AVERAGE(INDEX(Data!$2:$51,0,MATCH(Equities!$D14,Table_Sheet1[#Headers],0))))-AVERAGE(INDEX(Data!$2:$101,0,MATCH(Equities!$D14,Table_Sheet1[#Headers],0)))</f>
        <v>-2.4299774169921875</v>
      </c>
      <c r="Q18" s="51">
        <f>(AVERAGE(INDEX(Data!$2:$51,0,MATCH(Equities!$D14,Table_Sheet1[#Headers],0))))-AVERAGE(INDEX(Data!$2:$201,0,MATCH(Equities!$D14,Table_Sheet1[#Headers],0)))</f>
        <v>-0.11408752441406023</v>
      </c>
      <c r="R18" s="50">
        <f>F18/MIN(INDEX(Table_Sheet1[#All],0,MATCH(Equities!$D14,Table_Sheet1[#Headers],0)))-1</f>
        <v>7.0434673652348678E-2</v>
      </c>
      <c r="S18" s="50">
        <f>1-(-(F18/MAX(INDEX(Table_Sheet1[#All],0,MATCH(Equities!$D14,Table_Sheet1[#Headers],0)))-1))</f>
        <v>0.87250364028532568</v>
      </c>
      <c r="T18" s="138">
        <f t="shared" ca="1" si="5"/>
        <v>1.5</v>
      </c>
      <c r="U18" s="96">
        <f>'Market Breadth'!C26</f>
        <v>0.27</v>
      </c>
      <c r="V18" s="49">
        <f>'Market Breadth'!D26</f>
        <v>0.23</v>
      </c>
      <c r="W18" s="49">
        <f>'Market Breadth'!E26</f>
        <v>0.23</v>
      </c>
      <c r="X18" s="49">
        <f>'Market Breadth'!F26</f>
        <v>0.24</v>
      </c>
      <c r="Y18" s="80">
        <f>Equities!M260</f>
        <v>22.7</v>
      </c>
      <c r="Z18" s="80">
        <f>Equities!N260</f>
        <v>18.12</v>
      </c>
      <c r="AA18" s="80">
        <f>Equities!O260</f>
        <v>2.1</v>
      </c>
      <c r="AB18" s="80">
        <f>Equities!P260</f>
        <v>1.9</v>
      </c>
      <c r="AC18" s="80">
        <f>Equities!Q260</f>
        <v>4.32</v>
      </c>
      <c r="AD18" s="165">
        <f>Equities!R260</f>
        <v>25.22</v>
      </c>
      <c r="AE18" s="162"/>
      <c r="AF18" s="162"/>
      <c r="AG18" s="162"/>
      <c r="AH18" s="162"/>
      <c r="AI18" s="162"/>
      <c r="AJ18" s="162"/>
      <c r="AK18" s="162"/>
      <c r="AL18" s="162"/>
      <c r="AN18" s="50">
        <f t="shared" si="6"/>
        <v>0.25</v>
      </c>
      <c r="AO18" s="50">
        <f t="shared" si="7"/>
        <v>0.25</v>
      </c>
      <c r="AP18" s="50">
        <f t="shared" si="8"/>
        <v>0.25</v>
      </c>
      <c r="AQ18" s="50">
        <f t="shared" si="9"/>
        <v>0.25</v>
      </c>
      <c r="AR18" s="97">
        <f t="shared" si="10"/>
        <v>0</v>
      </c>
      <c r="AS18" s="97">
        <f t="shared" si="11"/>
        <v>0</v>
      </c>
      <c r="AT18" s="97">
        <f t="shared" si="12"/>
        <v>0</v>
      </c>
      <c r="AU18" s="98">
        <f t="shared" si="13"/>
        <v>0</v>
      </c>
      <c r="AV18" s="98">
        <f t="shared" si="14"/>
        <v>0.5</v>
      </c>
      <c r="AW18" s="98">
        <f t="shared" ca="1" si="15"/>
        <v>0</v>
      </c>
      <c r="AX18" s="44">
        <f t="shared" ca="1" si="16"/>
        <v>0</v>
      </c>
    </row>
    <row r="19" spans="1:50" ht="17.55" customHeight="1" x14ac:dyDescent="0.25">
      <c r="D19" s="114" t="s">
        <v>111</v>
      </c>
      <c r="E19" s="38" t="s">
        <v>1</v>
      </c>
      <c r="F19" s="39">
        <f>INDEX(Table_Sheet1[#All],MATCH(Equities!$X$2,Data!A:A,0),MATCH(Equities!$D13,Table_Sheet1[#Headers],0))</f>
        <v>80.199996948242188</v>
      </c>
      <c r="G19" s="25">
        <f ca="1">F19/INDEX(Table_Sheet1[#All],MATCH(Equities!$X$3,Data!A:A,0),MATCH(Equities!$D13,Table_Sheet1[#Headers],0))-1</f>
        <v>-7.7941960725089743E-3</v>
      </c>
      <c r="H19" s="26">
        <f ca="1">F19/INDEX(Table_Sheet1[#All],MATCH(Equities!$X$4,Data!A:A,0),MATCH(Equities!$D13,Table_Sheet1[#Headers],0))-1</f>
        <v>-6.9341898610110198E-3</v>
      </c>
      <c r="I19" s="18">
        <f ca="1">F19/INDEX(Table_Sheet1[#All],MATCH(Equities!$X$5,Data!A:A,0),MATCH(Equities!$D13,Table_Sheet1[#Headers],0))-1</f>
        <v>-7.4405088953131249E-2</v>
      </c>
      <c r="J19" s="18">
        <f ca="1">F19/INDEX(Table_Sheet1[#All],MATCH(Equities!$X$6,Data!A:A,0),MATCH(Equities!$D13,Table_Sheet1[#Headers],0))-1</f>
        <v>-7.4192406579908443E-2</v>
      </c>
      <c r="K19" s="18">
        <f ca="1">F19/INDEX(Table_Sheet1[#All],MATCH(Equities!$X$7,Data!A:A,0),MATCH(Equities!$D13,Table_Sheet1[#Headers],0))-1</f>
        <v>-0.16698326188511869</v>
      </c>
      <c r="L19" s="18">
        <f ca="1">F19/INDEX(Table_Sheet1[#All],MATCH(Equities!$X$8,Data!A:A,0),MATCH(Equities!$D13,Table_Sheet1[#Headers],0))-1</f>
        <v>-8.1441685733439906E-2</v>
      </c>
      <c r="M19" s="92">
        <f>F19/(AVERAGE(INDEX(Data!$2:$21,0,MATCH(Equities!$D13,Table_Sheet1[#Headers],0))))-1</f>
        <v>-3.1484006497070394E-2</v>
      </c>
      <c r="N19" s="92">
        <f>F19/(AVERAGE(INDEX(Data!$2:$51,0,MATCH(Equities!$D13,Table_Sheet1[#Headers],0))))-1</f>
        <v>-6.3559854411632477E-2</v>
      </c>
      <c r="O19" s="90">
        <f>(AVERAGE(INDEX(Data!$2:$21,0,MATCH(Equities!$D13,Table_Sheet1[#Headers],0))))-AVERAGE(INDEX(Data!$2:$51,0,MATCH(Equities!$D13,Table_Sheet1[#Headers],0)))</f>
        <v>-2.8363882446289068</v>
      </c>
      <c r="P19" s="90">
        <f>(AVERAGE(INDEX(Data!$2:$51,0,MATCH(Equities!$D13,Table_Sheet1[#Headers],0))))-AVERAGE(INDEX(Data!$2:$101,0,MATCH(Equities!$D13,Table_Sheet1[#Headers],0)))</f>
        <v>-1.2026193237304739</v>
      </c>
      <c r="Q19" s="51">
        <f>(AVERAGE(INDEX(Data!$2:$51,0,MATCH(Equities!$D13,Table_Sheet1[#Headers],0))))-AVERAGE(INDEX(Data!$2:$201,0,MATCH(Equities!$D13,Table_Sheet1[#Headers],0)))</f>
        <v>-3.4278291702270565</v>
      </c>
      <c r="R19" s="50">
        <f>F19/MIN(INDEX(Table_Sheet1[#All],0,MATCH(Equities!$D13,Table_Sheet1[#Headers],0)))-1</f>
        <v>7.9843820832182333E-2</v>
      </c>
      <c r="S19" s="50">
        <f>1-(-(F19/MAX(INDEX(Table_Sheet1[#All],0,MATCH(Equities!$D13,Table_Sheet1[#Headers],0)))-1))</f>
        <v>0.82968908287637322</v>
      </c>
      <c r="T19" s="138">
        <f t="shared" ca="1" si="5"/>
        <v>1.25</v>
      </c>
      <c r="U19" s="96">
        <f>'Market Breadth'!C28</f>
        <v>0.19</v>
      </c>
      <c r="V19" s="49">
        <f>'Market Breadth'!D28</f>
        <v>0.12</v>
      </c>
      <c r="W19" s="49">
        <f>'Market Breadth'!E28</f>
        <v>0.12</v>
      </c>
      <c r="X19" s="49">
        <f>'Market Breadth'!F28</f>
        <v>0.08</v>
      </c>
      <c r="Y19" s="80">
        <f>Equities!M253</f>
        <v>19.809999999999999</v>
      </c>
      <c r="Z19" s="80">
        <f>Equities!N253</f>
        <v>13.57</v>
      </c>
      <c r="AA19" s="80">
        <f>Equities!O253</f>
        <v>1.86</v>
      </c>
      <c r="AB19" s="80">
        <f>Equities!P253</f>
        <v>1.62</v>
      </c>
      <c r="AC19" s="80">
        <f>Equities!Q253</f>
        <v>2.0699999999999998</v>
      </c>
      <c r="AD19" s="165">
        <f>Equities!R253</f>
        <v>23.57</v>
      </c>
      <c r="AE19" s="162"/>
      <c r="AF19" s="162"/>
      <c r="AG19" s="162"/>
      <c r="AH19" s="162"/>
      <c r="AI19" s="162"/>
      <c r="AJ19" s="162"/>
      <c r="AK19" s="162"/>
      <c r="AL19" s="162"/>
      <c r="AN19" s="50">
        <f t="shared" si="6"/>
        <v>0.25</v>
      </c>
      <c r="AO19" s="50">
        <f t="shared" si="7"/>
        <v>0.25</v>
      </c>
      <c r="AP19" s="50">
        <f t="shared" si="8"/>
        <v>0.25</v>
      </c>
      <c r="AQ19" s="50">
        <f t="shared" si="9"/>
        <v>0.25</v>
      </c>
      <c r="AR19" s="97">
        <f t="shared" si="10"/>
        <v>0</v>
      </c>
      <c r="AS19" s="97">
        <f t="shared" si="11"/>
        <v>0</v>
      </c>
      <c r="AT19" s="97">
        <f t="shared" si="12"/>
        <v>0</v>
      </c>
      <c r="AU19" s="98">
        <f t="shared" si="13"/>
        <v>0</v>
      </c>
      <c r="AV19" s="98">
        <f t="shared" si="14"/>
        <v>0.25</v>
      </c>
      <c r="AW19" s="98">
        <f t="shared" ca="1" si="15"/>
        <v>0</v>
      </c>
      <c r="AX19" s="44">
        <f t="shared" ca="1" si="16"/>
        <v>0</v>
      </c>
    </row>
    <row r="20" spans="1:50" ht="17.55" customHeight="1" x14ac:dyDescent="0.25">
      <c r="D20" s="114" t="s">
        <v>107</v>
      </c>
      <c r="E20" s="38" t="s">
        <v>4</v>
      </c>
      <c r="F20" s="39">
        <f>INDEX(Table_Sheet1[#All],MATCH(Equities!$X$2,Data!A:A,0),MATCH(Equities!$D9,Table_Sheet1[#Headers],0))</f>
        <v>80.160003662109375</v>
      </c>
      <c r="G20" s="25">
        <f ca="1">F20/INDEX(Table_Sheet1[#All],MATCH(Equities!$X$3,Data!A:A,0),MATCH(Equities!$D9,Table_Sheet1[#Headers],0))-1</f>
        <v>-1.0736704063850744E-2</v>
      </c>
      <c r="H20" s="26">
        <f ca="1">F20/INDEX(Table_Sheet1[#All],MATCH(Equities!$X$4,Data!A:A,0),MATCH(Equities!$D9,Table_Sheet1[#Headers],0))-1</f>
        <v>1.0717515189527571E-2</v>
      </c>
      <c r="I20" s="18">
        <f ca="1">F20/INDEX(Table_Sheet1[#All],MATCH(Equities!$X$5,Data!A:A,0),MATCH(Equities!$D9,Table_Sheet1[#Headers],0))-1</f>
        <v>-1.0584847780419349E-3</v>
      </c>
      <c r="J20" s="18">
        <f ca="1">F20/INDEX(Table_Sheet1[#All],MATCH(Equities!$X$6,Data!A:A,0),MATCH(Equities!$D9,Table_Sheet1[#Headers],0))-1</f>
        <v>5.7124620131739912E-2</v>
      </c>
      <c r="K20" s="18">
        <f ca="1">F20/INDEX(Table_Sheet1[#All],MATCH(Equities!$X$7,Data!A:A,0),MATCH(Equities!$D9,Table_Sheet1[#Headers],0))-1</f>
        <v>-1.0528016888222913E-2</v>
      </c>
      <c r="L20" s="18">
        <f ca="1">F20/INDEX(Table_Sheet1[#All],MATCH(Equities!$X$8,Data!A:A,0),MATCH(Equities!$D9,Table_Sheet1[#Headers],0))-1</f>
        <v>0.12079363643501084</v>
      </c>
      <c r="M20" s="92">
        <f>F20/(AVERAGE(INDEX(Data!$2:$21,0,MATCH(Equities!$D9,Table_Sheet1[#Headers],0))))-1</f>
        <v>3.0257362424856993E-3</v>
      </c>
      <c r="N20" s="92">
        <f>F20/(AVERAGE(INDEX(Data!$2:$51,0,MATCH(Equities!$D9,Table_Sheet1[#Headers],0))))-1</f>
        <v>-3.4354080590871527E-3</v>
      </c>
      <c r="O20" s="90">
        <f>(AVERAGE(INDEX(Data!$2:$21,0,MATCH(Equities!$D9,Table_Sheet1[#Headers],0))))-AVERAGE(INDEX(Data!$2:$51,0,MATCH(Equities!$D9,Table_Sheet1[#Headers],0)))</f>
        <v>-0.51814300537108693</v>
      </c>
      <c r="P20" s="90">
        <f>(AVERAGE(INDEX(Data!$2:$51,0,MATCH(Equities!$D9,Table_Sheet1[#Headers],0))))-AVERAGE(INDEX(Data!$2:$101,0,MATCH(Equities!$D9,Table_Sheet1[#Headers],0)))</f>
        <v>0.67410697937012287</v>
      </c>
      <c r="Q20" s="51">
        <f>(AVERAGE(INDEX(Data!$2:$51,0,MATCH(Equities!$D9,Table_Sheet1[#Headers],0))))-AVERAGE(INDEX(Data!$2:$201,0,MATCH(Equities!$D9,Table_Sheet1[#Headers],0)))</f>
        <v>0.89676254272460199</v>
      </c>
      <c r="R20" s="50">
        <f>F20/MIN(INDEX(Table_Sheet1[#All],0,MATCH(Equities!$D9,Table_Sheet1[#Headers],0)))-1</f>
        <v>0.12539455955804835</v>
      </c>
      <c r="S20" s="50">
        <f>1-(-(F20/MAX(INDEX(Table_Sheet1[#All],0,MATCH(Equities!$D9,Table_Sheet1[#Headers],0)))-1))</f>
        <v>0.96393080218666582</v>
      </c>
      <c r="T20" s="138">
        <f t="shared" ca="1" si="5"/>
        <v>6.5</v>
      </c>
      <c r="U20" s="96">
        <f>'Market Breadth'!C22</f>
        <v>0.63</v>
      </c>
      <c r="V20" s="49">
        <f>'Market Breadth'!D22</f>
        <v>0.63</v>
      </c>
      <c r="W20" s="49">
        <f>'Market Breadth'!E22</f>
        <v>0.57999999999999996</v>
      </c>
      <c r="X20" s="49">
        <f>'Market Breadth'!F22</f>
        <v>0.53</v>
      </c>
      <c r="Y20" s="80">
        <f>Equities!M256</f>
        <v>26.69</v>
      </c>
      <c r="Z20" s="80">
        <f>Equities!N256</f>
        <v>20.29</v>
      </c>
      <c r="AA20" s="80">
        <f>Equities!O256</f>
        <v>3.57</v>
      </c>
      <c r="AB20" s="80">
        <f>Equities!P256</f>
        <v>1.44</v>
      </c>
      <c r="AC20" s="80">
        <f>Equities!Q256</f>
        <v>5.0599999999999996</v>
      </c>
      <c r="AD20" s="165">
        <f>Equities!R256</f>
        <v>24.07</v>
      </c>
      <c r="AE20" s="162"/>
      <c r="AF20" s="162"/>
      <c r="AG20" s="162"/>
      <c r="AH20" s="162"/>
      <c r="AI20" s="162"/>
      <c r="AJ20" s="162"/>
      <c r="AK20" s="162"/>
      <c r="AL20" s="162"/>
      <c r="AN20" s="50">
        <f t="shared" si="6"/>
        <v>1</v>
      </c>
      <c r="AO20" s="50">
        <f t="shared" si="7"/>
        <v>1</v>
      </c>
      <c r="AP20" s="50">
        <f t="shared" si="8"/>
        <v>0.75</v>
      </c>
      <c r="AQ20" s="50">
        <f t="shared" si="9"/>
        <v>0.75</v>
      </c>
      <c r="AR20" s="97">
        <f t="shared" si="10"/>
        <v>0</v>
      </c>
      <c r="AS20" s="97">
        <f t="shared" si="11"/>
        <v>0.5</v>
      </c>
      <c r="AT20" s="97">
        <f t="shared" si="12"/>
        <v>0.5</v>
      </c>
      <c r="AU20" s="98">
        <f t="shared" si="13"/>
        <v>0.25</v>
      </c>
      <c r="AV20" s="98">
        <f t="shared" si="14"/>
        <v>1</v>
      </c>
      <c r="AW20" s="98">
        <f t="shared" ca="1" si="15"/>
        <v>0.5</v>
      </c>
      <c r="AX20" s="44">
        <f t="shared" ca="1" si="16"/>
        <v>0.25</v>
      </c>
    </row>
    <row r="21" spans="1:50" ht="17.55" customHeight="1" thickBot="1" x14ac:dyDescent="0.3">
      <c r="D21" s="115" t="s">
        <v>113</v>
      </c>
      <c r="E21" s="116" t="s">
        <v>11</v>
      </c>
      <c r="F21" s="117">
        <f>INDEX(Table_Sheet1[#All],MATCH(Equities!$X$2,Data!A:A,0),MATCH(Equities!$D15,Table_Sheet1[#Headers],0))</f>
        <v>39.819999694824219</v>
      </c>
      <c r="G21" s="118">
        <f ca="1">F21/INDEX(Table_Sheet1[#All],MATCH(Equities!$X$3,Data!A:A,0),MATCH(Equities!$D15,Table_Sheet1[#Headers],0))-1</f>
        <v>-5.0201952025774599E-4</v>
      </c>
      <c r="H21" s="119">
        <f ca="1">F21/INDEX(Table_Sheet1[#All],MATCH(Equities!$X$4,Data!A:A,0),MATCH(Equities!$D15,Table_Sheet1[#Headers],0))-1</f>
        <v>1.555727173156507E-2</v>
      </c>
      <c r="I21" s="120">
        <f ca="1">F21/INDEX(Table_Sheet1[#All],MATCH(Equities!$X$5,Data!A:A,0),MATCH(Equities!$D15,Table_Sheet1[#Headers],0))-1</f>
        <v>-4.990820440795396E-2</v>
      </c>
      <c r="J21" s="120">
        <f ca="1">F21/INDEX(Table_Sheet1[#All],MATCH(Equities!$X$6,Data!A:A,0),MATCH(Equities!$D15,Table_Sheet1[#Headers],0))-1</f>
        <v>-2.8644815653270372E-3</v>
      </c>
      <c r="K21" s="120">
        <f ca="1">F21/INDEX(Table_Sheet1[#All],MATCH(Equities!$X$7,Data!A:A,0),MATCH(Equities!$D15,Table_Sheet1[#Headers],0))-1</f>
        <v>-8.8322045847246344E-2</v>
      </c>
      <c r="L21" s="120">
        <f ca="1">F21/INDEX(Table_Sheet1[#All],MATCH(Equities!$X$8,Data!A:A,0),MATCH(Equities!$D15,Table_Sheet1[#Headers],0))-1</f>
        <v>0.15320932061831072</v>
      </c>
      <c r="M21" s="121">
        <f>F21/(AVERAGE(INDEX(Data!$2:$21,0,MATCH(Equities!$D15,Table_Sheet1[#Headers],0))))-1</f>
        <v>-1.3195464083504804E-2</v>
      </c>
      <c r="N21" s="121">
        <f>F21/(AVERAGE(INDEX(Data!$2:$51,0,MATCH(Equities!$D15,Table_Sheet1[#Headers],0))))-1</f>
        <v>-3.6677919282688598E-2</v>
      </c>
      <c r="O21" s="122">
        <f>(AVERAGE(INDEX(Data!$2:$21,0,MATCH(Equities!$D15,Table_Sheet1[#Headers],0))))-AVERAGE(INDEX(Data!$2:$51,0,MATCH(Equities!$D15,Table_Sheet1[#Headers],0)))</f>
        <v>-0.98365341186523381</v>
      </c>
      <c r="P21" s="122">
        <f>(AVERAGE(INDEX(Data!$2:$51,0,MATCH(Equities!$D15,Table_Sheet1[#Headers],0))))-AVERAGE(INDEX(Data!$2:$101,0,MATCH(Equities!$D15,Table_Sheet1[#Headers],0)))</f>
        <v>-5.8220024108891266E-2</v>
      </c>
      <c r="Q21" s="123">
        <f>(AVERAGE(INDEX(Data!$2:$51,0,MATCH(Equities!$D15,Table_Sheet1[#Headers],0))))-AVERAGE(INDEX(Data!$2:$201,0,MATCH(Equities!$D15,Table_Sheet1[#Headers],0)))</f>
        <v>-0.25985380172729577</v>
      </c>
      <c r="R21" s="124">
        <f>F21/MIN(INDEX(Table_Sheet1[#All],0,MATCH(Equities!$D15,Table_Sheet1[#Headers],0)))-1</f>
        <v>0.15320932061831072</v>
      </c>
      <c r="S21" s="124">
        <f>1-(-(F21/MAX(INDEX(Table_Sheet1[#All],0,MATCH(Equities!$D15,Table_Sheet1[#Headers],0)))-1))</f>
        <v>0.89594887381265198</v>
      </c>
      <c r="T21" s="139">
        <f t="shared" ca="1" si="5"/>
        <v>2.5</v>
      </c>
      <c r="U21" s="125">
        <f>'Market Breadth'!C29</f>
        <v>0.55000000000000004</v>
      </c>
      <c r="V21" s="126">
        <f>'Market Breadth'!D29</f>
        <v>0.26</v>
      </c>
      <c r="W21" s="126">
        <f>'Market Breadth'!E29</f>
        <v>0.28999999999999998</v>
      </c>
      <c r="X21" s="126">
        <f>'Market Breadth'!F29</f>
        <v>0.28999999999999998</v>
      </c>
      <c r="Y21" s="127">
        <f>Equities!M261</f>
        <v>36.78</v>
      </c>
      <c r="Z21" s="127">
        <f>Equities!N261</f>
        <v>28.77</v>
      </c>
      <c r="AA21" s="127">
        <f>Equities!O261</f>
        <v>2.4500000000000002</v>
      </c>
      <c r="AB21" s="127">
        <f>Equities!P261</f>
        <v>4.0999999999999996</v>
      </c>
      <c r="AC21" s="127">
        <f>Equities!Q261</f>
        <v>2.25</v>
      </c>
      <c r="AD21" s="166">
        <f>Equities!R261</f>
        <v>22.11</v>
      </c>
      <c r="AE21" s="162"/>
      <c r="AF21" s="162"/>
      <c r="AG21" s="162"/>
      <c r="AH21" s="162"/>
      <c r="AI21" s="162"/>
      <c r="AJ21" s="162"/>
      <c r="AK21" s="162"/>
      <c r="AL21" s="162"/>
      <c r="AN21" s="50">
        <f t="shared" si="6"/>
        <v>0.75</v>
      </c>
      <c r="AO21" s="50">
        <f t="shared" si="7"/>
        <v>0.25</v>
      </c>
      <c r="AP21" s="50">
        <f t="shared" si="8"/>
        <v>0.25</v>
      </c>
      <c r="AQ21" s="50">
        <f t="shared" si="9"/>
        <v>0.25</v>
      </c>
      <c r="AR21" s="97">
        <f t="shared" si="10"/>
        <v>0</v>
      </c>
      <c r="AS21" s="97">
        <f t="shared" si="11"/>
        <v>0</v>
      </c>
      <c r="AT21" s="97">
        <f t="shared" si="12"/>
        <v>0</v>
      </c>
      <c r="AU21" s="98">
        <f t="shared" si="13"/>
        <v>0.5</v>
      </c>
      <c r="AV21" s="98">
        <f t="shared" si="14"/>
        <v>0.5</v>
      </c>
      <c r="AW21" s="98">
        <f t="shared" ca="1" si="15"/>
        <v>0</v>
      </c>
      <c r="AX21" s="44">
        <f t="shared" ca="1" si="16"/>
        <v>0</v>
      </c>
    </row>
    <row r="22" spans="1:50" ht="17.55" customHeight="1" thickBot="1" x14ac:dyDescent="0.3">
      <c r="D22" s="107"/>
      <c r="E22" s="107"/>
      <c r="F22" s="108"/>
      <c r="G22" s="103"/>
      <c r="H22" s="104"/>
      <c r="I22" s="105"/>
      <c r="J22" s="105"/>
      <c r="K22" s="105"/>
      <c r="L22" s="105"/>
      <c r="M22" s="105"/>
      <c r="N22" s="105"/>
      <c r="O22" s="105"/>
      <c r="P22" s="105"/>
      <c r="Q22" s="105"/>
      <c r="R22" s="105"/>
      <c r="S22" s="97"/>
      <c r="T22" s="100"/>
      <c r="U22" s="50"/>
      <c r="V22" s="50"/>
      <c r="W22" s="50"/>
      <c r="X22" s="50"/>
      <c r="Y22" s="101"/>
      <c r="Z22" s="101"/>
      <c r="AA22" s="101"/>
      <c r="AB22" s="101"/>
      <c r="AC22" s="101"/>
      <c r="AD22" s="101"/>
      <c r="AE22" s="101"/>
      <c r="AF22" s="101"/>
      <c r="AG22" s="101"/>
      <c r="AH22" s="101"/>
      <c r="AI22" s="101"/>
      <c r="AJ22" s="101"/>
      <c r="AK22" s="101"/>
      <c r="AL22" s="162"/>
      <c r="AM22" s="162"/>
      <c r="AO22" s="50"/>
      <c r="AP22" s="50"/>
      <c r="AQ22" s="50"/>
      <c r="AR22" s="50"/>
      <c r="AS22" s="97"/>
      <c r="AT22" s="97"/>
      <c r="AU22" s="97"/>
      <c r="AV22" s="98"/>
      <c r="AW22" s="98"/>
      <c r="AX22" s="98"/>
    </row>
    <row r="23" spans="1:50" ht="17.55" customHeight="1" x14ac:dyDescent="0.25">
      <c r="A23" s="187" t="s">
        <v>1484</v>
      </c>
      <c r="B23" s="187"/>
      <c r="C23" s="188"/>
      <c r="D23" s="109" t="s">
        <v>184</v>
      </c>
      <c r="E23" s="110" t="s">
        <v>90</v>
      </c>
      <c r="F23" s="110" t="s">
        <v>81</v>
      </c>
      <c r="G23" s="110" t="s">
        <v>570</v>
      </c>
      <c r="H23" s="110" t="s">
        <v>571</v>
      </c>
      <c r="I23" s="110" t="s">
        <v>572</v>
      </c>
      <c r="J23" s="110" t="s">
        <v>573</v>
      </c>
      <c r="K23" s="110" t="s">
        <v>639</v>
      </c>
      <c r="L23" s="110" t="s">
        <v>575</v>
      </c>
      <c r="M23" s="110" t="s">
        <v>624</v>
      </c>
      <c r="N23" s="110" t="s">
        <v>625</v>
      </c>
      <c r="O23" s="111" t="s">
        <v>622</v>
      </c>
      <c r="P23" s="111" t="s">
        <v>623</v>
      </c>
      <c r="Q23" s="111" t="s">
        <v>191</v>
      </c>
      <c r="R23" s="111" t="s">
        <v>576</v>
      </c>
      <c r="S23" s="128" t="s">
        <v>192</v>
      </c>
      <c r="T23" s="100"/>
      <c r="U23" s="50"/>
      <c r="V23" s="50"/>
      <c r="W23" s="50"/>
      <c r="X23" s="50"/>
      <c r="Y23" s="101"/>
      <c r="Z23" s="101"/>
      <c r="AA23" s="101"/>
      <c r="AB23" s="101"/>
      <c r="AC23" s="101"/>
      <c r="AD23" s="101"/>
      <c r="AE23" s="101"/>
      <c r="AF23" s="101"/>
      <c r="AG23" s="101"/>
      <c r="AH23" s="101"/>
      <c r="AI23" s="101"/>
      <c r="AJ23" s="101"/>
      <c r="AK23" s="101"/>
      <c r="AL23" s="162"/>
      <c r="AM23" s="162"/>
      <c r="AO23" s="50"/>
      <c r="AP23" s="50"/>
      <c r="AQ23" s="50"/>
      <c r="AR23" s="50"/>
      <c r="AS23" s="97"/>
      <c r="AT23" s="97"/>
      <c r="AU23" s="97"/>
      <c r="AV23" s="98"/>
      <c r="AW23" s="98"/>
      <c r="AX23" s="98"/>
    </row>
    <row r="24" spans="1:50" ht="17.55" customHeight="1" x14ac:dyDescent="0.25">
      <c r="A24" s="187"/>
      <c r="B24" s="187"/>
      <c r="C24" s="188"/>
      <c r="D24" s="141" t="str">
        <f>Equities!C101</f>
        <v>Tech / Staples</v>
      </c>
      <c r="E24" s="142" t="str">
        <f>Equities!D101</f>
        <v>XLK/XLP</v>
      </c>
      <c r="F24" s="143">
        <f>Equities!E101</f>
        <v>2.4190368613190101</v>
      </c>
      <c r="G24" s="30">
        <f ca="1">Equities!F101</f>
        <v>-2.4269229352917643E-2</v>
      </c>
      <c r="H24" s="31">
        <f ca="1">Equities!G101</f>
        <v>-5.8894304959513311E-2</v>
      </c>
      <c r="I24" s="32">
        <f ca="1">Equities!H101</f>
        <v>-9.7357391263205972E-2</v>
      </c>
      <c r="J24" s="32">
        <f ca="1">Equities!I101</f>
        <v>-0.20894736409058146</v>
      </c>
      <c r="K24" s="32">
        <f ca="1">Equities!J101</f>
        <v>-0.1453823757521121</v>
      </c>
      <c r="L24" s="32">
        <f ca="1">Equities!K101</f>
        <v>-0.1238823649754891</v>
      </c>
      <c r="M24" s="91">
        <f>Equities!L101</f>
        <v>-4.532701353638624E-2</v>
      </c>
      <c r="N24" s="91">
        <f>Equities!M101</f>
        <v>-0.10024569511123282</v>
      </c>
      <c r="O24" s="99">
        <f>(AVERAGE(INDEX(Data!$2:$21,0,MATCH(Equities!$D101,Table_Sheet1[#Headers],0))))-AVERAGE(INDEX(Data!$2:$51,0,MATCH(Equities!$D101,Table_Sheet1[#Headers],0)))</f>
        <v>-0.15466214237952691</v>
      </c>
      <c r="P24" s="99">
        <f>(AVERAGE(INDEX(Data!$2:$51,0,MATCH(Equities!$D101,Table_Sheet1[#Headers],0))))-AVERAGE(INDEX(Data!$2:$101,0,MATCH(Equities!$D101,Table_Sheet1[#Headers],0)))</f>
        <v>-0.13865068645109258</v>
      </c>
      <c r="Q24" s="99">
        <f>Equities!P101</f>
        <v>-0.12675582733837221</v>
      </c>
      <c r="R24" s="50">
        <f>Equities!Q101</f>
        <v>4.0728381894372445E-2</v>
      </c>
      <c r="S24" s="133">
        <f>Equities!R101</f>
        <v>0.77111731619455859</v>
      </c>
      <c r="X24" s="17"/>
    </row>
    <row r="25" spans="1:50" ht="17.55" customHeight="1" x14ac:dyDescent="0.25">
      <c r="D25" s="114" t="str">
        <f>Equities!C99</f>
        <v>Arkk / S&amp;P</v>
      </c>
      <c r="E25" s="38" t="str">
        <f>Equities!D99</f>
        <v>ARKK/SPY</v>
      </c>
      <c r="F25" s="39">
        <f>Equities!E99</f>
        <v>8.5758863398678165E-2</v>
      </c>
      <c r="G25" s="30">
        <f ca="1">Equities!F99</f>
        <v>-9.5634360650236339E-3</v>
      </c>
      <c r="H25" s="31">
        <f ca="1">Equities!G99</f>
        <v>-4.2533921896642513E-3</v>
      </c>
      <c r="I25" s="32">
        <f ca="1">Equities!H99</f>
        <v>-2.9766565608417839E-2</v>
      </c>
      <c r="J25" s="32">
        <f ca="1">Equities!I99</f>
        <v>-0.13612274952398384</v>
      </c>
      <c r="K25" s="32">
        <f ca="1">Equities!J99</f>
        <v>5.4950354858972927E-2</v>
      </c>
      <c r="L25" s="32">
        <f ca="1">Equities!K99</f>
        <v>-1.4711389693734978E-2</v>
      </c>
      <c r="M25" s="92">
        <f>Equities!L99</f>
        <v>-1.5100950206262898E-2</v>
      </c>
      <c r="N25" s="92">
        <f>Equities!M99</f>
        <v>-7.5929182745597901E-2</v>
      </c>
      <c r="O25" s="51">
        <f>(AVERAGE(INDEX(Data!$2:$21,0,MATCH(Equities!$D99,Table_Sheet1[#Headers],0))))-AVERAGE(INDEX(Data!$2:$51,0,MATCH(Equities!$D99,Table_Sheet1[#Headers],0)))</f>
        <v>-5.7317500099183238E-3</v>
      </c>
      <c r="P25" s="90">
        <f>(AVERAGE(INDEX(Data!$2:$51,0,MATCH(Equities!$D99,Table_Sheet1[#Headers],0))))-AVERAGE(INDEX(Data!$2:$101,0,MATCH(Equities!$D99,Table_Sheet1[#Headers],0)))</f>
        <v>-3.7872485153120083E-3</v>
      </c>
      <c r="Q25" s="51">
        <f>Equities!P99</f>
        <v>2.9783990957612388E-3</v>
      </c>
      <c r="R25" s="50">
        <f>Equities!Q99</f>
        <v>0.11635110651339509</v>
      </c>
      <c r="S25" s="133">
        <f>Equities!R99</f>
        <v>0.77783292861195108</v>
      </c>
      <c r="X25" s="17"/>
    </row>
    <row r="26" spans="1:50" ht="17.55" customHeight="1" x14ac:dyDescent="0.25">
      <c r="D26" s="114" t="str">
        <f>Equities!C100</f>
        <v>Discretionary / Staples</v>
      </c>
      <c r="E26" s="38" t="str">
        <f>Equities!D100</f>
        <v>XLY/XLP</v>
      </c>
      <c r="F26" s="39">
        <f>Equities!E100</f>
        <v>2.298403157137729</v>
      </c>
      <c r="G26" s="30">
        <f ca="1">Equities!F100</f>
        <v>-1.4083583722824256E-2</v>
      </c>
      <c r="H26" s="31">
        <f ca="1">Equities!G100</f>
        <v>-6.7779712385902413E-2</v>
      </c>
      <c r="I26" s="32">
        <f ca="1">Equities!H100</f>
        <v>-6.12512287639152E-2</v>
      </c>
      <c r="J26" s="32">
        <f ca="1">Equities!I100</f>
        <v>-0.23106383893672822</v>
      </c>
      <c r="K26" s="32">
        <f ca="1">Equities!J100</f>
        <v>-5.8689139025554171E-2</v>
      </c>
      <c r="L26" s="32">
        <f ca="1">Equities!K100</f>
        <v>-3.7630409976605383E-2</v>
      </c>
      <c r="M26" s="92">
        <f>Equities!L100</f>
        <v>-5.1849098531228877E-2</v>
      </c>
      <c r="N26" s="92">
        <f>Equities!M100</f>
        <v>-9.8635142766236084E-2</v>
      </c>
      <c r="O26" s="51">
        <f>(AVERAGE(INDEX(Data!$2:$21,0,MATCH(Equities!$D100,Table_Sheet1[#Headers],0))))-AVERAGE(INDEX(Data!$2:$51,0,MATCH(Equities!$D100,Table_Sheet1[#Headers],0)))</f>
        <v>-0.12582427965113352</v>
      </c>
      <c r="P26" s="90">
        <f>(AVERAGE(INDEX(Data!$2:$51,0,MATCH(Equities!$D100,Table_Sheet1[#Headers],0))))-AVERAGE(INDEX(Data!$2:$101,0,MATCH(Equities!$D100,Table_Sheet1[#Headers],0)))</f>
        <v>-0.1605889492363648</v>
      </c>
      <c r="Q26" s="51">
        <f>Equities!P100</f>
        <v>-1.3565658664819846E-2</v>
      </c>
      <c r="R26" s="50">
        <f>Equities!Q100</f>
        <v>4.6536550761927753E-2</v>
      </c>
      <c r="S26" s="133">
        <f>Equities!R100</f>
        <v>0.76776161036723944</v>
      </c>
      <c r="X26" s="17"/>
    </row>
    <row r="27" spans="1:50" ht="19.45" customHeight="1" x14ac:dyDescent="0.25">
      <c r="D27" s="114" t="str">
        <f>Equities!C98</f>
        <v>High Beta / Low Beta</v>
      </c>
      <c r="E27" s="38" t="str">
        <f>Equities!D98</f>
        <v>SPHB/SPLV</v>
      </c>
      <c r="F27" s="39">
        <f>Equities!E98</f>
        <v>1.0137025084302573</v>
      </c>
      <c r="G27" s="30">
        <f ca="1">Equities!F98</f>
        <v>-1.4691014503011579E-2</v>
      </c>
      <c r="H27" s="31">
        <f ca="1">Equities!G98</f>
        <v>-6.1015030853487473E-2</v>
      </c>
      <c r="I27" s="32">
        <f ca="1">Equities!H98</f>
        <v>-9.8815028658236326E-2</v>
      </c>
      <c r="J27" s="32">
        <f ca="1">Equities!I98</f>
        <v>-0.22371978594142639</v>
      </c>
      <c r="K27" s="32">
        <f ca="1">Equities!J98</f>
        <v>-0.18680281488995476</v>
      </c>
      <c r="L27" s="32">
        <f ca="1">Equities!K98</f>
        <v>-0.2195831313091885</v>
      </c>
      <c r="M27" s="92">
        <f>Equities!L98</f>
        <v>-4.053039986913276E-2</v>
      </c>
      <c r="N27" s="92">
        <f>Equities!M98</f>
        <v>-0.10846750861780763</v>
      </c>
      <c r="O27" s="51">
        <f>(AVERAGE(INDEX(Data!$2:$21,0,MATCH(Equities!$D98,Table_Sheet1[#Headers],0))))-AVERAGE(INDEX(Data!$2:$51,0,MATCH(Equities!$D98,Table_Sheet1[#Headers],0)))</f>
        <v>-8.0509881421890306E-2</v>
      </c>
      <c r="P27" s="90">
        <f>(AVERAGE(INDEX(Data!$2:$51,0,MATCH(Equities!$D98,Table_Sheet1[#Headers],0))))-AVERAGE(INDEX(Data!$2:$101,0,MATCH(Equities!$D98,Table_Sheet1[#Headers],0)))</f>
        <v>-7.6321762033167317E-2</v>
      </c>
      <c r="Q27" s="51">
        <f>Equities!P98</f>
        <v>-9.3210202764178796E-2</v>
      </c>
      <c r="R27" s="50">
        <f>Equities!Q98</f>
        <v>4.1683097397424929E-2</v>
      </c>
      <c r="S27" s="133">
        <f>Equities!R98</f>
        <v>0.7449335670315983</v>
      </c>
      <c r="X27" s="17"/>
    </row>
    <row r="28" spans="1:50" ht="17.55" customHeight="1" x14ac:dyDescent="0.25">
      <c r="D28" s="114" t="str">
        <f>Equities!C94</f>
        <v>S&amp;P Megacap Growth / Value</v>
      </c>
      <c r="E28" s="38" t="str">
        <f>Equities!D94</f>
        <v>MGK/MGV</v>
      </c>
      <c r="F28" s="39">
        <f>Equities!E94</f>
        <v>2.4289037194898722</v>
      </c>
      <c r="G28" s="30">
        <f ca="1">Equities!F94</f>
        <v>-2.1011687824930791E-2</v>
      </c>
      <c r="H28" s="31">
        <f ca="1">Equities!G94</f>
        <v>-3.2202851001916888E-2</v>
      </c>
      <c r="I28" s="32">
        <f ca="1">Equities!H94</f>
        <v>-1.0096055992225628E-2</v>
      </c>
      <c r="J28" s="32">
        <f ca="1">Equities!I94</f>
        <v>-0.1089567699182955</v>
      </c>
      <c r="K28" s="32">
        <f ca="1">Equities!J94</f>
        <v>-3.3413804121004254E-2</v>
      </c>
      <c r="L28" s="32">
        <f ca="1">Equities!K94</f>
        <v>-1.9078142652801278E-2</v>
      </c>
      <c r="M28" s="92">
        <f>Equities!L94</f>
        <v>-7.1536090004814534E-3</v>
      </c>
      <c r="N28" s="92">
        <f>Equities!M94</f>
        <v>-4.0701226202202623E-2</v>
      </c>
      <c r="O28" s="51">
        <f>(AVERAGE(INDEX(Data!$2:$21,0,MATCH(Equities!$D94,Table_Sheet1[#Headers],0))))-AVERAGE(INDEX(Data!$2:$51,0,MATCH(Equities!$D94,Table_Sheet1[#Headers],0)))</f>
        <v>-8.5553154603087656E-2</v>
      </c>
      <c r="P28" s="90">
        <f>(AVERAGE(INDEX(Data!$2:$51,0,MATCH(Equities!$D94,Table_Sheet1[#Headers],0))))-AVERAGE(INDEX(Data!$2:$101,0,MATCH(Equities!$D94,Table_Sheet1[#Headers],0)))</f>
        <v>-9.2331326509383249E-2</v>
      </c>
      <c r="Q28" s="51">
        <f>Equities!P94</f>
        <v>-6.0695977579365845E-2</v>
      </c>
      <c r="R28" s="50">
        <f>Equities!Q94</f>
        <v>2.4205800478217299E-2</v>
      </c>
      <c r="S28" s="133">
        <f>Equities!R94</f>
        <v>0.85578772510758772</v>
      </c>
      <c r="X28" s="17"/>
    </row>
    <row r="29" spans="1:50" ht="17.55" customHeight="1" x14ac:dyDescent="0.25">
      <c r="D29" s="114" t="str">
        <f>Equities!C93</f>
        <v>S&amp;P Growth / Value</v>
      </c>
      <c r="E29" s="38" t="str">
        <f>Equities!D93</f>
        <v>IVW/IVE</v>
      </c>
      <c r="F29" s="39">
        <f>Equities!E93</f>
        <v>0.49920922167330761</v>
      </c>
      <c r="G29" s="30">
        <f ca="1">Equities!F93</f>
        <v>-1.480376198703548E-2</v>
      </c>
      <c r="H29" s="31">
        <f ca="1">Equities!G93</f>
        <v>-2.1697012894174472E-2</v>
      </c>
      <c r="I29" s="32">
        <f ca="1">Equities!H93</f>
        <v>-1.2085134009871545E-3</v>
      </c>
      <c r="J29" s="32">
        <f ca="1">Equities!I93</f>
        <v>-6.7816024630074967E-2</v>
      </c>
      <c r="K29" s="32">
        <f ca="1">Equities!J93</f>
        <v>2.3966389465804205E-2</v>
      </c>
      <c r="L29" s="32">
        <f ca="1">Equities!K93</f>
        <v>6.4188898603409372E-2</v>
      </c>
      <c r="M29" s="92">
        <f>Equities!L93</f>
        <v>2.8488057811735246E-3</v>
      </c>
      <c r="N29" s="92">
        <f>Equities!M93</f>
        <v>-2.1658657466971043E-2</v>
      </c>
      <c r="O29" s="51">
        <f>(AVERAGE(INDEX(Data!$2:$21,0,MATCH(Equities!$D93,Table_Sheet1[#Headers],0))))-AVERAGE(INDEX(Data!$2:$51,0,MATCH(Equities!$D93,Table_Sheet1[#Headers],0)))</f>
        <v>-1.246967376252589E-2</v>
      </c>
      <c r="P29" s="90">
        <f>(AVERAGE(INDEX(Data!$2:$51,0,MATCH(Equities!$D93,Table_Sheet1[#Headers],0))))-AVERAGE(INDEX(Data!$2:$101,0,MATCH(Equities!$D93,Table_Sheet1[#Headers],0)))</f>
        <v>-8.3319251763668278E-3</v>
      </c>
      <c r="Q29" s="51">
        <f>Equities!P93</f>
        <v>4.44945004234365E-3</v>
      </c>
      <c r="R29" s="50">
        <f>Equities!Q93</f>
        <v>0.10613940300160496</v>
      </c>
      <c r="S29" s="133">
        <f>Equities!R93</f>
        <v>0.9136429949273237</v>
      </c>
      <c r="X29" s="17"/>
    </row>
    <row r="30" spans="1:50" ht="17.55" customHeight="1" x14ac:dyDescent="0.25">
      <c r="D30" s="114" t="str">
        <f>Equities!C102</f>
        <v>Small caps / S&amp;P</v>
      </c>
      <c r="E30" s="38" t="str">
        <f>Equities!D102</f>
        <v>IWM/SPY</v>
      </c>
      <c r="F30" s="39">
        <f>Equities!E102</f>
        <v>0.35188146457909064</v>
      </c>
      <c r="G30" s="30">
        <f ca="1">Equities!F102</f>
        <v>1.2931005472518242E-2</v>
      </c>
      <c r="H30" s="31">
        <f ca="1">Equities!G102</f>
        <v>1.7762625651231767E-2</v>
      </c>
      <c r="I30" s="32">
        <f ca="1">Equities!H102</f>
        <v>-2.9362191880984878E-2</v>
      </c>
      <c r="J30" s="32">
        <f ca="1">Equities!I102</f>
        <v>-6.9677777033425814E-2</v>
      </c>
      <c r="K30" s="32">
        <f ca="1">Equities!J102</f>
        <v>-9.4812100272725686E-2</v>
      </c>
      <c r="L30" s="32">
        <f ca="1">Equities!K102</f>
        <v>-8.8524391869796326E-2</v>
      </c>
      <c r="M30" s="92">
        <f>Equities!L102</f>
        <v>-9.7519313934162355E-3</v>
      </c>
      <c r="N30" s="92">
        <f>Equities!M102</f>
        <v>-2.6311572322476162E-2</v>
      </c>
      <c r="O30" s="51">
        <f>(AVERAGE(INDEX(Data!$2:$21,0,MATCH(Equities!$D102,Table_Sheet1[#Headers],0))))-AVERAGE(INDEX(Data!$2:$51,0,MATCH(Equities!$D102,Table_Sheet1[#Headers],0)))</f>
        <v>-6.0434271870253853E-3</v>
      </c>
      <c r="P30" s="90">
        <f>(AVERAGE(INDEX(Data!$2:$51,0,MATCH(Equities!$D102,Table_Sheet1[#Headers],0))))-AVERAGE(INDEX(Data!$2:$101,0,MATCH(Equities!$D102,Table_Sheet1[#Headers],0)))</f>
        <v>-1.1134275007932237E-2</v>
      </c>
      <c r="Q30" s="51">
        <f>Equities!P102</f>
        <v>-1.8362353893655259E-2</v>
      </c>
      <c r="R30" s="50">
        <f>Equities!Q102</f>
        <v>1.9112548461858836E-2</v>
      </c>
      <c r="S30" s="133">
        <f>Equities!R102</f>
        <v>0.85372649545712631</v>
      </c>
      <c r="X30" s="17"/>
    </row>
    <row r="31" spans="1:50" ht="17.55" customHeight="1" x14ac:dyDescent="0.25">
      <c r="D31" s="114" t="str">
        <f>Equities!C95</f>
        <v>S&amp;P Midcap Growth / Value</v>
      </c>
      <c r="E31" s="38" t="str">
        <f>Equities!D95</f>
        <v>IJK/IJJ</v>
      </c>
      <c r="F31" s="39">
        <f>Equities!E95</f>
        <v>0.71604034506436276</v>
      </c>
      <c r="G31" s="30">
        <f ca="1">Equities!F95</f>
        <v>-8.0426684604602006E-3</v>
      </c>
      <c r="H31" s="31">
        <f ca="1">Equities!G95</f>
        <v>-2.6801216381875381E-3</v>
      </c>
      <c r="I31" s="32">
        <f ca="1">Equities!H95</f>
        <v>2.1098416126668296E-2</v>
      </c>
      <c r="J31" s="32">
        <f ca="1">Equities!I95</f>
        <v>-2.4200948511526099E-2</v>
      </c>
      <c r="K31" s="32">
        <f ca="1">Equities!J95</f>
        <v>-3.6708818867231208E-2</v>
      </c>
      <c r="L31" s="32">
        <f ca="1">Equities!K95</f>
        <v>-9.22726731231861E-2</v>
      </c>
      <c r="M31" s="92">
        <f>Equities!L95</f>
        <v>1.1595091377232691E-2</v>
      </c>
      <c r="N31" s="92">
        <f>Equities!M95</f>
        <v>5.3380799233833098E-3</v>
      </c>
      <c r="O31" s="51">
        <f>(AVERAGE(INDEX(Data!$2:$21,0,MATCH(Equities!$D95,Table_Sheet1[#Headers],0))))-AVERAGE(INDEX(Data!$2:$51,0,MATCH(Equities!$D95,Table_Sheet1[#Headers],0)))</f>
        <v>-4.4054025300954702E-3</v>
      </c>
      <c r="P31" s="90">
        <f>(AVERAGE(INDEX(Data!$2:$51,0,MATCH(Equities!$D95,Table_Sheet1[#Headers],0))))-AVERAGE(INDEX(Data!$2:$101,0,MATCH(Equities!$D95,Table_Sheet1[#Headers],0)))</f>
        <v>-1.2340579169206944E-2</v>
      </c>
      <c r="Q31" s="51">
        <f>Equities!P95</f>
        <v>-2.6510926335111429E-2</v>
      </c>
      <c r="R31" s="50">
        <f>Equities!Q95</f>
        <v>3.0209998372141333E-2</v>
      </c>
      <c r="S31" s="133">
        <f>Equities!R95</f>
        <v>0.90491402801975684</v>
      </c>
      <c r="X31" s="17"/>
    </row>
    <row r="32" spans="1:50" ht="17.55" customHeight="1" x14ac:dyDescent="0.25">
      <c r="D32" s="114" t="str">
        <f>Equities!C96</f>
        <v>Russell 1000 Growth / Value</v>
      </c>
      <c r="E32" s="38" t="str">
        <f>Equities!D96</f>
        <v>IWF/IWD</v>
      </c>
      <c r="F32" s="39">
        <f>Equities!E96</f>
        <v>1.9434584626344984</v>
      </c>
      <c r="G32" s="30">
        <f ca="1">Equities!F96</f>
        <v>-1.9083422992701493E-2</v>
      </c>
      <c r="H32" s="31">
        <f ca="1">Equities!G96</f>
        <v>-2.881418339561348E-2</v>
      </c>
      <c r="I32" s="32">
        <f ca="1">Equities!H96</f>
        <v>-1.3451373530696475E-2</v>
      </c>
      <c r="J32" s="32">
        <f ca="1">Equities!I96</f>
        <v>-9.5910756376594741E-2</v>
      </c>
      <c r="K32" s="32">
        <f ca="1">Equities!J96</f>
        <v>-2.1141082576941028E-2</v>
      </c>
      <c r="L32" s="32">
        <f ca="1">Equities!K96</f>
        <v>1.1962367357611914E-3</v>
      </c>
      <c r="M32" s="92">
        <f>Equities!L96</f>
        <v>-6.7179542233098966E-3</v>
      </c>
      <c r="N32" s="92">
        <f>Equities!M96</f>
        <v>-3.6289583709220641E-2</v>
      </c>
      <c r="O32" s="51">
        <f>(AVERAGE(INDEX(Data!$2:$21,0,MATCH(Equities!$D96,Table_Sheet1[#Headers],0))))-AVERAGE(INDEX(Data!$2:$51,0,MATCH(Equities!$D96,Table_Sheet1[#Headers],0)))</f>
        <v>-6.0038713899897012E-2</v>
      </c>
      <c r="P32" s="90">
        <f>(AVERAGE(INDEX(Data!$2:$51,0,MATCH(Equities!$D96,Table_Sheet1[#Headers],0))))-AVERAGE(INDEX(Data!$2:$101,0,MATCH(Equities!$D96,Table_Sheet1[#Headers],0)))</f>
        <v>-5.9199079011243327E-2</v>
      </c>
      <c r="Q32" s="51">
        <f>Equities!P96</f>
        <v>-2.8905757539368082E-2</v>
      </c>
      <c r="R32" s="50">
        <f>Equities!Q96</f>
        <v>3.3786585068383612E-2</v>
      </c>
      <c r="S32" s="133">
        <f>Equities!R96</f>
        <v>0.87096530520700988</v>
      </c>
      <c r="T32" s="50"/>
      <c r="U32" s="17"/>
      <c r="V32" s="17"/>
      <c r="W32" s="17"/>
      <c r="X32" s="17"/>
    </row>
    <row r="33" spans="4:24" ht="17.55" customHeight="1" x14ac:dyDescent="0.25">
      <c r="D33" s="130" t="str">
        <f>Equities!C97</f>
        <v>Russell 2000 Growth / Value</v>
      </c>
      <c r="E33" s="40" t="str">
        <f>Equities!D97</f>
        <v>IWO/IWN</v>
      </c>
      <c r="F33" s="41">
        <f>Equities!E97</f>
        <v>1.723675702069257</v>
      </c>
      <c r="G33" s="33">
        <f ca="1">Equities!F97</f>
        <v>-9.8547280817543603E-3</v>
      </c>
      <c r="H33" s="34">
        <f ca="1">Equities!G97</f>
        <v>-4.3699770072005428E-3</v>
      </c>
      <c r="I33" s="35">
        <f ca="1">Equities!H97</f>
        <v>3.2160491290638138E-3</v>
      </c>
      <c r="J33" s="35">
        <f ca="1">Equities!I97</f>
        <v>-2.1656712678999823E-2</v>
      </c>
      <c r="K33" s="35">
        <f ca="1">Equities!J97</f>
        <v>4.6278058509461317E-3</v>
      </c>
      <c r="L33" s="35">
        <f ca="1">Equities!K97</f>
        <v>5.2345472956276673E-3</v>
      </c>
      <c r="M33" s="106">
        <f>Equities!L97</f>
        <v>4.0001566062795035E-3</v>
      </c>
      <c r="N33" s="106">
        <f>Equities!M97</f>
        <v>-2.9871670063741362E-3</v>
      </c>
      <c r="O33" s="53">
        <f>(AVERAGE(INDEX(Data!$2:$21,0,MATCH(Equities!$D97,Table_Sheet1[#Headers],0))))-AVERAGE(INDEX(Data!$2:$51,0,MATCH(Equities!$D97,Table_Sheet1[#Headers],0)))</f>
        <v>-1.2031835579353833E-2</v>
      </c>
      <c r="P33" s="90">
        <f>(AVERAGE(INDEX(Data!$2:$51,0,MATCH(Equities!$D97,Table_Sheet1[#Headers],0))))-AVERAGE(INDEX(Data!$2:$101,0,MATCH(Equities!$D97,Table_Sheet1[#Headers],0)))</f>
        <v>-1.8711509315257224E-2</v>
      </c>
      <c r="Q33" s="53">
        <f>Equities!P97</f>
        <v>1.6497386644644951E-3</v>
      </c>
      <c r="R33" s="52">
        <f>Equities!Q97</f>
        <v>3.4937348454144646E-2</v>
      </c>
      <c r="S33" s="134">
        <f>Equities!R97</f>
        <v>0.95538246708382857</v>
      </c>
      <c r="T33" s="50"/>
      <c r="U33" s="17"/>
      <c r="V33" s="17"/>
      <c r="W33" s="17"/>
      <c r="X33" s="17"/>
    </row>
    <row r="34" spans="4:24" ht="17.55" customHeight="1" x14ac:dyDescent="0.25">
      <c r="D34" s="130" t="s">
        <v>636</v>
      </c>
      <c r="E34" s="148" t="s">
        <v>635</v>
      </c>
      <c r="F34" s="41">
        <f>INDEX(Table_Sheet1[#All],MATCH(Equities!$X$2,Data!A:A,0),MATCH($E34,Table_Sheet1[#Headers],0))</f>
        <v>629.50000762939453</v>
      </c>
      <c r="G34" s="27">
        <f ca="1">F34/INDEX(Table_Sheet1[#All],MATCH(Equities!$X$3,Data!A:A,0),MATCH($E34,Table_Sheet1[#Headers],0))-1</f>
        <v>-2.2879651303602477E-2</v>
      </c>
      <c r="H34" s="27">
        <f ca="1">F34/INDEX(Table_Sheet1[#All],MATCH(Equities!$X$4,Data!A:A,0),MATCH($E34,Table_Sheet1[#Headers],0))-1</f>
        <v>-3.7682473695689778E-2</v>
      </c>
      <c r="I34" s="27">
        <f ca="1">F34/INDEX(Table_Sheet1[#All],MATCH(Equities!$X$5,Data!A:A,0),MATCH($E34,Table_Sheet1[#Headers],0))-1</f>
        <v>-7.373867435164716E-2</v>
      </c>
      <c r="J34" s="27">
        <f ca="1">F34/INDEX(Table_Sheet1[#All],MATCH(Equities!$X$6,Data!A:A,0),MATCH($E34,Table_Sheet1[#Headers],0))-1</f>
        <v>-0.13689403289466895</v>
      </c>
      <c r="K34" s="27">
        <f ca="1">F34/INDEX(Table_Sheet1[#All],MATCH(Equities!$X$7,Data!A:A,0),MATCH($E34,Table_Sheet1[#Headers],0))-1</f>
        <v>-0.11133401944179322</v>
      </c>
      <c r="L34" s="27">
        <f ca="1">F34/INDEX(Table_Sheet1[#All],MATCH(Equities!$X$8,Data!A:A,0),MATCH($E34,Table_Sheet1[#Headers],0))-1</f>
        <v>2.5220598250104587E-2</v>
      </c>
      <c r="M34" s="92">
        <f>F34/(AVERAGE(INDEX(Data!$2:$21,0,MATCH($E34,Table_Sheet1[#Headers],0))))-1</f>
        <v>-3.8755186747950643E-2</v>
      </c>
      <c r="N34" s="92">
        <f>F34/(AVERAGE(INDEX(Data!$2:$51,0,MATCH($E34,Table_Sheet1[#Headers],0))))-1</f>
        <v>-8.5264878824931722E-2</v>
      </c>
      <c r="O34" s="136">
        <f>(AVERAGE(INDEX(Data!$2:$21,0,MATCH($E34,Table_Sheet1[#Headers],0))))-AVERAGE(INDEX(Data!$2:$51,0,MATCH($E34,Table_Sheet1[#Headers],0)))</f>
        <v>-33.297362976074169</v>
      </c>
      <c r="P34" s="90">
        <f>(AVERAGE(INDEX(Data!$2:$51,0,MATCH($E34,Table_Sheet1[#Headers],0))))-AVERAGE(INDEX(Data!$2:$101,0,MATCH($E34,Table_Sheet1[#Headers],0)))</f>
        <v>-23.710702285766615</v>
      </c>
      <c r="Q34" s="53">
        <f>(AVERAGE(INDEX(Data!$2:$51,0,MATCH($E34,Table_Sheet1[#Headers],0))))-AVERAGE(INDEX(Data!$2:$201,0,MATCH($E34,Table_Sheet1[#Headers],0)))</f>
        <v>-7.3913718986511867</v>
      </c>
      <c r="R34" s="52">
        <f>F34/MIN(INDEX(Table_Sheet1[#All],0,MATCH($E34,Table_Sheet1[#Headers],0)))-1</f>
        <v>6.5720903984852752E-2</v>
      </c>
      <c r="S34" s="134">
        <f>1-(-(F34/MAX(INDEX(Table_Sheet1[#All],0,MATCH($E34,Table_Sheet1[#Headers],0)))-1))</f>
        <v>0.83627783369445341</v>
      </c>
      <c r="T34" s="50"/>
      <c r="U34" s="17"/>
      <c r="V34" s="17"/>
      <c r="W34" s="17"/>
    </row>
    <row r="35" spans="4:24" ht="17.55" customHeight="1" x14ac:dyDescent="0.25">
      <c r="D35" s="130" t="s">
        <v>637</v>
      </c>
      <c r="E35" s="40" t="s">
        <v>634</v>
      </c>
      <c r="F35" s="41">
        <f>INDEX(Table_Sheet1[#All],MATCH(Equities!$X$2,Data!A:A,0),MATCH($E35,Table_Sheet1[#Headers],0))</f>
        <v>293.43000030517578</v>
      </c>
      <c r="G35" s="27">
        <f ca="1">F35/INDEX(Table_Sheet1[#All],MATCH(Equities!$X$3,Data!A:A,0),MATCH($E35,Table_Sheet1[#Headers],0))-1</f>
        <v>-1.0020246981826575E-2</v>
      </c>
      <c r="H35" s="27">
        <f ca="1">F35/INDEX(Table_Sheet1[#All],MATCH(Equities!$X$4,Data!A:A,0),MATCH($E35,Table_Sheet1[#Headers],0))-1</f>
        <v>-2.0745238569075397E-3</v>
      </c>
      <c r="I35" s="27">
        <f ca="1">F35/INDEX(Table_Sheet1[#All],MATCH(Equities!$X$5,Data!A:A,0),MATCH($E35,Table_Sheet1[#Headers],0))-1</f>
        <v>-3.8221753670011904E-2</v>
      </c>
      <c r="J35" s="27">
        <f ca="1">F35/INDEX(Table_Sheet1[#All],MATCH(Equities!$X$6,Data!A:A,0),MATCH($E35,Table_Sheet1[#Headers],0))-1</f>
        <v>4.53466529320945E-3</v>
      </c>
      <c r="K35" s="27">
        <f ca="1">F35/INDEX(Table_Sheet1[#All],MATCH(Equities!$X$7,Data!A:A,0),MATCH($E35,Table_Sheet1[#Headers],0))-1</f>
        <v>-6.0640366016668112E-2</v>
      </c>
      <c r="L35" s="27">
        <f ca="1">F35/INDEX(Table_Sheet1[#All],MATCH(Equities!$X$8,Data!A:A,0),MATCH($E35,Table_Sheet1[#Headers],0))-1</f>
        <v>8.7014659091834146E-2</v>
      </c>
      <c r="M35" s="137">
        <f>F35/(AVERAGE(INDEX(Data!$2:$21,0,MATCH($E35,Table_Sheet1[#Headers],0))))-1</f>
        <v>-1.5688773507338105E-2</v>
      </c>
      <c r="N35" s="137">
        <f>F35/(AVERAGE(INDEX(Data!$2:$51,0,MATCH($E35,Table_Sheet1[#Headers],0))))-1</f>
        <v>-2.9902039077795539E-2</v>
      </c>
      <c r="O35" s="90">
        <f>(AVERAGE(INDEX(Data!$2:$21,0,MATCH($E35,Table_Sheet1[#Headers],0))))-AVERAGE(INDEX(Data!$2:$51,0,MATCH($E35,Table_Sheet1[#Headers],0)))</f>
        <v>-4.3676753997802393</v>
      </c>
      <c r="P35" s="90">
        <f>(AVERAGE(INDEX(Data!$2:$51,0,MATCH($E35,Table_Sheet1[#Headers],0))))-AVERAGE(INDEX(Data!$2:$101,0,MATCH($E35,Table_Sheet1[#Headers],0)))</f>
        <v>2.2644210052490052</v>
      </c>
      <c r="Q35" s="53">
        <f>(AVERAGE(INDEX(Data!$2:$51,0,MATCH($E35,Table_Sheet1[#Headers],0))))-AVERAGE(INDEX(Data!$2:$201,0,MATCH($E35,Table_Sheet1[#Headers],0)))</f>
        <v>0.6770166015624568</v>
      </c>
      <c r="R35" s="52">
        <f>F35/MIN(INDEX(Table_Sheet1[#All],0,MATCH($E35,Table_Sheet1[#Headers],0)))-1</f>
        <v>9.2267319224735633E-2</v>
      </c>
      <c r="S35" s="134">
        <f>1-(-(F35/MAX(INDEX(Table_Sheet1[#All],0,MATCH($E35,Table_Sheet1[#Headers],0)))-1))</f>
        <v>0.9300307445745889</v>
      </c>
      <c r="T35" s="50"/>
      <c r="U35" s="17"/>
      <c r="V35" s="17"/>
      <c r="W35" s="17"/>
    </row>
    <row r="36" spans="4:24" ht="17.55" customHeight="1" thickBot="1" x14ac:dyDescent="0.3">
      <c r="D36" s="115" t="s">
        <v>633</v>
      </c>
      <c r="E36" s="116" t="s">
        <v>745</v>
      </c>
      <c r="F36" s="149">
        <f>INDEX(Table_Sheet1[#All],MATCH(Equities!$X$2,Data!A:A,0),MATCH($E36,Table_Sheet1[#Headers],0))</f>
        <v>9.5358895431812266E-2</v>
      </c>
      <c r="G36" s="118">
        <f ca="1">F36/INDEX(Table_Sheet1[#All],MATCH(Equities!$X$3,Data!A:A,0),MATCH($E36,Table_Sheet1[#Headers],0))-1</f>
        <v>-2.1166096475599749E-2</v>
      </c>
      <c r="H36" s="118">
        <f ca="1">F36/INDEX(Table_Sheet1[#All],MATCH(Equities!$X$4,Data!A:A,0),MATCH($E36,Table_Sheet1[#Headers],0))-1</f>
        <v>-1.8979009787740364E-2</v>
      </c>
      <c r="I36" s="118">
        <f ca="1">F36/INDEX(Table_Sheet1[#All],MATCH(Equities!$X$5,Data!A:A,0),MATCH($E36,Table_Sheet1[#Headers],0))-1</f>
        <v>-0.15094375015227224</v>
      </c>
      <c r="J36" s="118">
        <f ca="1">F36/INDEX(Table_Sheet1[#All],MATCH(Equities!$X$6,Data!A:A,0),MATCH($E36,Table_Sheet1[#Headers],0))-1</f>
        <v>-0.14011152055552112</v>
      </c>
      <c r="K36" s="118">
        <f ca="1">F36/INDEX(Table_Sheet1[#All],MATCH(Equities!$X$7,Data!A:A,0),MATCH($E36,Table_Sheet1[#Headers],0))-1</f>
        <v>-0.1283425745658362</v>
      </c>
      <c r="L36" s="118">
        <f ca="1">F36/INDEX(Table_Sheet1[#All],MATCH(Equities!$X$8,Data!A:A,0),MATCH($E36,Table_Sheet1[#Headers],0))-1</f>
        <v>-0.22986910307603259</v>
      </c>
      <c r="M36" s="121">
        <f>F36/(AVERAGE(INDEX(Data!$2:$21,0,MATCH($E36,Table_Sheet1[#Headers],0))))-1</f>
        <v>-9.4480543950963058E-2</v>
      </c>
      <c r="N36" s="121">
        <f>F36/(AVERAGE(INDEX(Data!$2:$51,0,MATCH($E36,Table_Sheet1[#Headers],0))))-1</f>
        <v>-0.11289406828295345</v>
      </c>
      <c r="O36" s="122">
        <f>(AVERAGE(INDEX(Data!$2:$21,0,MATCH($E36,Table_Sheet1[#Headers],0))))-AVERAGE(INDEX(Data!$2:$51,0,MATCH($E36,Table_Sheet1[#Headers],0)))</f>
        <v>-2.1858726828517527E-3</v>
      </c>
      <c r="P36" s="122">
        <f>(AVERAGE(INDEX(Data!$2:$51,0,MATCH($E36,Table_Sheet1[#Headers],0))))-AVERAGE(INDEX(Data!$2:$101,0,MATCH($E36,Table_Sheet1[#Headers],0)))</f>
        <v>4.5639637028511981E-4</v>
      </c>
      <c r="Q36" s="123">
        <f>(AVERAGE(INDEX(Data!$2:$51,0,MATCH($E36,Table_Sheet1[#Headers],0))))-AVERAGE(INDEX(Data!$2:$201,0,MATCH($E36,Table_Sheet1[#Headers],0)))</f>
        <v>-3.1280079764238883E-3</v>
      </c>
      <c r="R36" s="124">
        <f>F36/MIN(INDEX(Table_Sheet1[#All],0,MATCH($E36,Table_Sheet1[#Headers],0)))-1</f>
        <v>2.0325423308150015E-2</v>
      </c>
      <c r="S36" s="135">
        <f>1-(-(F36/MAX(INDEX(Table_Sheet1[#All],0,MATCH($E36,Table_Sheet1[#Headers],0)))-1))</f>
        <v>0.68139978607748786</v>
      </c>
      <c r="T36" s="50"/>
      <c r="U36" s="17"/>
      <c r="V36" s="17"/>
      <c r="W36" s="17"/>
    </row>
    <row r="37" spans="4:24" ht="17.55" customHeight="1" thickBot="1" x14ac:dyDescent="0.3">
      <c r="D37" s="107"/>
      <c r="E37" s="132"/>
      <c r="F37" s="108"/>
      <c r="G37" s="103"/>
      <c r="H37" s="103"/>
      <c r="I37" s="103"/>
      <c r="J37" s="103"/>
      <c r="K37" s="103"/>
      <c r="L37" s="103"/>
      <c r="M37" s="105"/>
      <c r="N37" s="105"/>
      <c r="O37" s="105"/>
      <c r="P37" s="105"/>
      <c r="Q37" s="105"/>
      <c r="R37" s="105"/>
      <c r="S37" s="97"/>
      <c r="T37" s="97"/>
      <c r="U37" s="102"/>
      <c r="V37" s="102"/>
      <c r="W37" s="102"/>
    </row>
    <row r="38" spans="4:24" ht="17.55" customHeight="1" x14ac:dyDescent="0.25">
      <c r="D38" s="109" t="s">
        <v>184</v>
      </c>
      <c r="E38" s="110" t="s">
        <v>90</v>
      </c>
      <c r="F38" s="110" t="s">
        <v>81</v>
      </c>
      <c r="G38" s="110" t="s">
        <v>570</v>
      </c>
      <c r="H38" s="110" t="s">
        <v>571</v>
      </c>
      <c r="I38" s="110" t="s">
        <v>572</v>
      </c>
      <c r="J38" s="110" t="s">
        <v>573</v>
      </c>
      <c r="K38" s="110" t="s">
        <v>639</v>
      </c>
      <c r="L38" s="110" t="s">
        <v>575</v>
      </c>
      <c r="M38" s="110" t="s">
        <v>624</v>
      </c>
      <c r="N38" s="110" t="s">
        <v>625</v>
      </c>
      <c r="O38" s="111" t="s">
        <v>622</v>
      </c>
      <c r="P38" s="111" t="s">
        <v>623</v>
      </c>
      <c r="Q38" s="111" t="s">
        <v>191</v>
      </c>
      <c r="R38" s="111" t="s">
        <v>576</v>
      </c>
      <c r="S38" s="128" t="s">
        <v>192</v>
      </c>
      <c r="T38" s="50"/>
      <c r="U38" s="17"/>
      <c r="V38" s="17"/>
      <c r="W38" s="17"/>
    </row>
    <row r="39" spans="4:24" ht="17.55" customHeight="1" x14ac:dyDescent="0.25">
      <c r="D39" s="130" t="s">
        <v>629</v>
      </c>
      <c r="E39" s="40" t="s">
        <v>743</v>
      </c>
      <c r="F39" s="41">
        <f>INDEX(Table_Sheet1[#All],MATCH(Equities!$X$2,Data!A:A,0),MATCH($E39,Table_Sheet1[#Headers],0))</f>
        <v>67.75</v>
      </c>
      <c r="G39" s="27">
        <f ca="1">F39/INDEX(Table_Sheet1[#All],MATCH(Equities!$X$3,Data!A:A,0),MATCH($E39,Table_Sheet1[#Headers],0))-1</f>
        <v>1.9103438311333321E-2</v>
      </c>
      <c r="H39" s="27">
        <f ca="1">F39/INDEX(Table_Sheet1[#All],MATCH(Equities!$X$4,Data!A:A,0),MATCH($E39,Table_Sheet1[#Headers],0))-1</f>
        <v>2.5155099783853441E-3</v>
      </c>
      <c r="I39" s="27">
        <f ca="1">F39/INDEX(Table_Sheet1[#All],MATCH(Equities!$X$5,Data!A:A,0),MATCH($E39,Table_Sheet1[#Headers],0))-1</f>
        <v>-6.8216189615272205E-2</v>
      </c>
      <c r="J39" s="27">
        <f ca="1">F39/INDEX(Table_Sheet1[#All],MATCH(Equities!$X$6,Data!A:A,0),MATCH($E39,Table_Sheet1[#Headers],0))-1</f>
        <v>-0.1967037830002536</v>
      </c>
      <c r="K39" s="27">
        <f ca="1">F39/INDEX(Table_Sheet1[#All],MATCH(Equities!$X$7,Data!A:A,0),MATCH($E39,Table_Sheet1[#Headers],0))-1</f>
        <v>-6.7061450872931139E-2</v>
      </c>
      <c r="L39" s="27">
        <f ca="1">F39/INDEX(Table_Sheet1[#All],MATCH(Equities!$X$8,Data!A:A,0),MATCH($E39,Table_Sheet1[#Headers],0))-1</f>
        <v>-0.14142698193116587</v>
      </c>
      <c r="M39" s="93">
        <f>F39/(AVERAGE(INDEX(Data!$2:$21,0,MATCH($E39,Table_Sheet1[#Headers],0))))-1</f>
        <v>-4.8975989080902393E-2</v>
      </c>
      <c r="N39" s="93">
        <f>F39/(AVERAGE(INDEX(Data!$2:$51,0,MATCH($E39,Table_Sheet1[#Headers],0))))-1</f>
        <v>-7.344091420330634E-2</v>
      </c>
      <c r="O39" s="90">
        <f>(AVERAGE(INDEX(Data!$2:$21,0,MATCH($E39,Table_Sheet1[#Headers],0))))-AVERAGE(INDEX(Data!$2:$51,0,MATCH($E39,Table_Sheet1[#Headers],0)))</f>
        <v>-1.8809991073608359</v>
      </c>
      <c r="P39" s="90">
        <f>(AVERAGE(INDEX(Data!$2:$51,0,MATCH($E39,Table_Sheet1[#Headers],0))))-AVERAGE(INDEX(Data!$2:$101,0,MATCH($E39,Table_Sheet1[#Headers],0)))</f>
        <v>-1.2919000625610408</v>
      </c>
      <c r="Q39" s="53">
        <f>(AVERAGE(INDEX(Data!$2:$51,0,MATCH($E39,Table_Sheet1[#Headers],0))))-AVERAGE(INDEX(Data!$2:$201,0,MATCH($E39,Table_Sheet1[#Headers],0)))</f>
        <v>-1.3091502952575667</v>
      </c>
      <c r="R39" s="52">
        <f>F39/MIN(INDEX(Table_Sheet1[#All],0,MATCH($E39,Table_Sheet1[#Headers],0)))-1</f>
        <v>6.9624247502183323E-2</v>
      </c>
      <c r="S39" s="134">
        <f>1-(-(F39/MAX(INDEX(Table_Sheet1[#All],0,MATCH($E39,Table_Sheet1[#Headers],0)))-1))</f>
        <v>0.8032962169997464</v>
      </c>
      <c r="T39" s="50"/>
      <c r="U39" s="17"/>
      <c r="V39" s="17"/>
      <c r="W39" s="17"/>
    </row>
    <row r="40" spans="4:24" ht="17.55" customHeight="1" x14ac:dyDescent="0.25">
      <c r="D40" s="130" t="s">
        <v>631</v>
      </c>
      <c r="E40" s="40" t="s">
        <v>744</v>
      </c>
      <c r="F40" s="41">
        <f>INDEX(Table_Sheet1[#All],MATCH(Equities!$X$2,Data!A:A,0),MATCH($E40,Table_Sheet1[#Headers],0))</f>
        <v>27.280000686645511</v>
      </c>
      <c r="G40" s="27">
        <f ca="1">F40/INDEX(Table_Sheet1[#All],MATCH(Equities!$X$3,Data!A:A,0),MATCH($E40,Table_Sheet1[#Headers],0))-1</f>
        <v>-8.3605794373952103E-3</v>
      </c>
      <c r="H40" s="27">
        <f ca="1">F40/INDEX(Table_Sheet1[#All],MATCH(Equities!$X$4,Data!A:A,0),MATCH($E40,Table_Sheet1[#Headers],0))-1</f>
        <v>-3.5701668299610301E-2</v>
      </c>
      <c r="I40" s="27">
        <f ca="1">F40/INDEX(Table_Sheet1[#All],MATCH(Equities!$X$5,Data!A:A,0),MATCH($E40,Table_Sheet1[#Headers],0))-1</f>
        <v>-3.5360678066469253E-2</v>
      </c>
      <c r="J40" s="27">
        <f ca="1">F40/INDEX(Table_Sheet1[#All],MATCH(Equities!$X$6,Data!A:A,0),MATCH($E40,Table_Sheet1[#Headers],0))-1</f>
        <v>-7.8689627682462349E-2</v>
      </c>
      <c r="K40" s="27">
        <f ca="1">F40/INDEX(Table_Sheet1[#All],MATCH(Equities!$X$7,Data!A:A,0),MATCH($E40,Table_Sheet1[#Headers],0))-1</f>
        <v>-2.0573025894327746E-2</v>
      </c>
      <c r="L40" s="27">
        <f ca="1">F40/INDEX(Table_Sheet1[#All],MATCH(Equities!$X$8,Data!A:A,0),MATCH($E40,Table_Sheet1[#Headers],0))-1</f>
        <v>-1.1403582318205707E-2</v>
      </c>
      <c r="M40" s="93">
        <f>F40/(AVERAGE(INDEX(Data!$2:$21,0,MATCH($E40,Table_Sheet1[#Headers],0))))-1</f>
        <v>-3.209209046866901E-2</v>
      </c>
      <c r="N40" s="93">
        <f>F40/(AVERAGE(INDEX(Data!$2:$51,0,MATCH($E40,Table_Sheet1[#Headers],0))))-1</f>
        <v>-4.6600522396774591E-2</v>
      </c>
      <c r="O40" s="90">
        <f>(AVERAGE(INDEX(Data!$2:$21,0,MATCH($E40,Table_Sheet1[#Headers],0))))-AVERAGE(INDEX(Data!$2:$51,0,MATCH($E40,Table_Sheet1[#Headers],0)))</f>
        <v>-0.4288998603820815</v>
      </c>
      <c r="P40" s="90">
        <f>(AVERAGE(INDEX(Data!$2:$51,0,MATCH($E40,Table_Sheet1[#Headers],0))))-AVERAGE(INDEX(Data!$2:$101,0,MATCH($E40,Table_Sheet1[#Headers],0)))</f>
        <v>-0.29057613372802749</v>
      </c>
      <c r="Q40" s="53">
        <f>(AVERAGE(INDEX(Data!$2:$51,0,MATCH($E40,Table_Sheet1[#Headers],0))))-AVERAGE(INDEX(Data!$2:$201,0,MATCH($E40,Table_Sheet1[#Headers],0)))</f>
        <v>0.41454475402832003</v>
      </c>
      <c r="R40" s="52">
        <f>F40/MIN(INDEX(Table_Sheet1[#All],0,MATCH($E40,Table_Sheet1[#Headers],0)))-1</f>
        <v>2.0806351668803513E-2</v>
      </c>
      <c r="S40" s="134">
        <f>1-(-(F40/MAX(INDEX(Table_Sheet1[#All],0,MATCH($E40,Table_Sheet1[#Headers],0)))-1))</f>
        <v>0.91390285889511669</v>
      </c>
      <c r="T40" s="50"/>
      <c r="U40" s="17"/>
      <c r="V40" s="17"/>
      <c r="W40" s="17"/>
    </row>
    <row r="41" spans="4:24" ht="17.55" customHeight="1" x14ac:dyDescent="0.25">
      <c r="D41" s="130" t="s">
        <v>175</v>
      </c>
      <c r="E41" s="40" t="s">
        <v>741</v>
      </c>
      <c r="F41" s="41">
        <f>INDEX(Table_Sheet1[#All],MATCH(Equities!$X$2,Data!A:A,0),MATCH($E41,Table_Sheet1[#Headers],0))</f>
        <v>29.319999694824219</v>
      </c>
      <c r="G41" s="27">
        <f ca="1">F41/INDEX(Table_Sheet1[#All],MATCH(Equities!$X$3,Data!A:A,0),MATCH($E41,Table_Sheet1[#Headers],0))-1</f>
        <v>1.0685951861308496E-2</v>
      </c>
      <c r="H41" s="27">
        <f ca="1">F41/INDEX(Table_Sheet1[#All],MATCH(Equities!$X$4,Data!A:A,0),MATCH($E41,Table_Sheet1[#Headers],0))-1</f>
        <v>5.6957459868153704E-2</v>
      </c>
      <c r="I41" s="27">
        <f ca="1">F41/INDEX(Table_Sheet1[#All],MATCH(Equities!$X$5,Data!A:A,0),MATCH($E41,Table_Sheet1[#Headers],0))-1</f>
        <v>-5.6628064131345246E-2</v>
      </c>
      <c r="J41" s="27">
        <f ca="1">F41/INDEX(Table_Sheet1[#All],MATCH(Equities!$X$6,Data!A:A,0),MATCH($E41,Table_Sheet1[#Headers],0))-1</f>
        <v>6.2318814839918302E-2</v>
      </c>
      <c r="K41" s="27">
        <f ca="1">F41/INDEX(Table_Sheet1[#All],MATCH(Equities!$X$7,Data!A:A,0),MATCH($E41,Table_Sheet1[#Headers],0))-1</f>
        <v>7.7941135015455965E-2</v>
      </c>
      <c r="L41" s="27">
        <f ca="1">F41/INDEX(Table_Sheet1[#All],MATCH(Equities!$X$8,Data!A:A,0),MATCH($E41,Table_Sheet1[#Headers],0))-1</f>
        <v>7.8337591722317468E-2</v>
      </c>
      <c r="M41" s="93">
        <f>F41/(AVERAGE(INDEX(Data!$2:$21,0,MATCH($E41,Table_Sheet1[#Headers],0))))-1</f>
        <v>-2.458499351473542E-2</v>
      </c>
      <c r="N41" s="93">
        <f>F41/(AVERAGE(INDEX(Data!$2:$51,0,MATCH($E41,Table_Sheet1[#Headers],0))))-1</f>
        <v>-1.119655460947111E-2</v>
      </c>
      <c r="O41" s="90">
        <f>(AVERAGE(INDEX(Data!$2:$21,0,MATCH($E41,Table_Sheet1[#Headers],0))))-AVERAGE(INDEX(Data!$2:$51,0,MATCH($E41,Table_Sheet1[#Headers],0)))</f>
        <v>0.40700008392333942</v>
      </c>
      <c r="P41" s="90">
        <f>(AVERAGE(INDEX(Data!$2:$51,0,MATCH($E41,Table_Sheet1[#Headers],0))))-AVERAGE(INDEX(Data!$2:$101,0,MATCH($E41,Table_Sheet1[#Headers],0)))</f>
        <v>1.6531999778747561</v>
      </c>
      <c r="Q41" s="53">
        <f>(AVERAGE(INDEX(Data!$2:$51,0,MATCH($E41,Table_Sheet1[#Headers],0))))-AVERAGE(INDEX(Data!$2:$201,0,MATCH($E41,Table_Sheet1[#Headers],0)))</f>
        <v>2.2223499870300287</v>
      </c>
      <c r="R41" s="52">
        <f>F41/MIN(INDEX(Table_Sheet1[#All],0,MATCH($E41,Table_Sheet1[#Headers],0)))-1</f>
        <v>0.18656417568418293</v>
      </c>
      <c r="S41" s="134">
        <f>1-(-(F41/MAX(INDEX(Table_Sheet1[#All],0,MATCH($E41,Table_Sheet1[#Headers],0)))-1))</f>
        <v>0.89526716625417457</v>
      </c>
      <c r="T41" s="50"/>
      <c r="U41" s="17"/>
      <c r="V41" s="17"/>
      <c r="W41" s="17"/>
    </row>
    <row r="42" spans="4:24" ht="17.55" customHeight="1" x14ac:dyDescent="0.25">
      <c r="D42" s="130" t="s">
        <v>290</v>
      </c>
      <c r="E42" s="40" t="s">
        <v>88</v>
      </c>
      <c r="F42" s="41">
        <f>INDEX(Table_Sheet1[#All],MATCH(Equities!$X$2,Data!A:A,0),MATCH(Equities!$D19,Table_Sheet1[#Headers],0))</f>
        <v>21.14999961853027</v>
      </c>
      <c r="G42" s="27">
        <f ca="1">F42/INDEX(Table_Sheet1[#All],MATCH(Equities!$X$3,Data!A:A,0),MATCH(Equities!$D19,Table_Sheet1[#Headers],0))-1</f>
        <v>1.2446157801740521E-2</v>
      </c>
      <c r="H42" s="28">
        <f ca="1">F42/INDEX(Table_Sheet1[#All],MATCH(Equities!$X$4,Data!A:A,0),MATCH(Equities!$D19,Table_Sheet1[#Headers],0))-1</f>
        <v>1.2446157801740521E-2</v>
      </c>
      <c r="I42" s="29">
        <f ca="1">F42/INDEX(Table_Sheet1[#All],MATCH(Equities!$X$5,Data!A:A,0),MATCH(Equities!$D19,Table_Sheet1[#Headers],0))-1</f>
        <v>-4.3851771424107455E-2</v>
      </c>
      <c r="J42" s="29">
        <f ca="1">F42/INDEX(Table_Sheet1[#All],MATCH(Equities!$X$6,Data!A:A,0),MATCH(Equities!$D19,Table_Sheet1[#Headers],0))-1</f>
        <v>-6.704898335457643E-2</v>
      </c>
      <c r="K42" s="29">
        <f ca="1">F42/INDEX(Table_Sheet1[#All],MATCH(Equities!$X$7,Data!A:A,0),MATCH(Equities!$D19,Table_Sheet1[#Headers],0))-1</f>
        <v>-7.6110629077924541E-3</v>
      </c>
      <c r="L42" s="29">
        <f ca="1">F42/INDEX(Table_Sheet1[#All],MATCH(Equities!$X$8,Data!A:A,0),MATCH(Equities!$D19,Table_Sheet1[#Headers],0))-1</f>
        <v>-4.5452745538277606E-2</v>
      </c>
      <c r="M42" s="93">
        <f>F42/(AVERAGE(INDEX(Data!$2:$21,0,MATCH(Equities!$D19,Table_Sheet1[#Headers],0))))-1</f>
        <v>-2.0856021205693853E-2</v>
      </c>
      <c r="N42" s="93">
        <f>F42/(AVERAGE(INDEX(Data!$2:$51,0,MATCH(Equities!$D19,Table_Sheet1[#Headers],0))))-1</f>
        <v>-3.7078201166939051E-2</v>
      </c>
      <c r="O42" s="90">
        <f>(AVERAGE(INDEX(Data!$2:$21,0,MATCH(Equities!$D19,Table_Sheet1[#Headers],0))))-AVERAGE(INDEX(Data!$2:$51,0,MATCH(Equities!$D19,Table_Sheet1[#Headers],0)))</f>
        <v>-0.36389995574951328</v>
      </c>
      <c r="P42" s="90">
        <f>(AVERAGE(INDEX(Data!$2:$51,0,MATCH(Equities!$D19,Table_Sheet1[#Headers],0))))-AVERAGE(INDEX(Data!$2:$101,0,MATCH(Equities!$D19,Table_Sheet1[#Headers],0)))</f>
        <v>0.22505960464477681</v>
      </c>
      <c r="Q42" s="53">
        <f>(AVERAGE(INDEX(Data!$2:$51,0,MATCH(Equities!$D19,Table_Sheet1[#Headers],0))))-AVERAGE(INDEX(Data!$2:$201,0,MATCH(Equities!$D19,Table_Sheet1[#Headers],0)))</f>
        <v>0.44992294311523651</v>
      </c>
      <c r="R42" s="52">
        <f>F42/MIN(INDEX(Table_Sheet1[#All],0,MATCH(Equities!$D19,Table_Sheet1[#Headers],0)))-1</f>
        <v>5.9901644045115221E-2</v>
      </c>
      <c r="S42" s="134">
        <f>1-(-(F42/MAX(INDEX(Table_Sheet1[#All],0,MATCH(Equities!$D19,Table_Sheet1[#Headers],0)))-1))</f>
        <v>0.92036553698173085</v>
      </c>
      <c r="T42" s="50"/>
      <c r="U42" s="17"/>
      <c r="V42" s="17"/>
      <c r="W42" s="17"/>
    </row>
    <row r="43" spans="4:24" ht="17.55" customHeight="1" x14ac:dyDescent="0.25">
      <c r="D43" s="130" t="s">
        <v>632</v>
      </c>
      <c r="E43" s="40" t="s">
        <v>630</v>
      </c>
      <c r="F43" s="41">
        <f>INDEX(Table_Sheet1[#All],MATCH(Equities!$X$2,Data!A:A,0),MATCH($E43,Table_Sheet1[#Headers],0))</f>
        <v>32.639999389648438</v>
      </c>
      <c r="G43" s="27">
        <f ca="1">F43/INDEX(Table_Sheet1[#All],MATCH(Equities!$X$3,Data!A:A,0),MATCH($E43,Table_Sheet1[#Headers],0))-1</f>
        <v>8.3665288187262155E-2</v>
      </c>
      <c r="H43" s="27">
        <f ca="1">F43/INDEX(Table_Sheet1[#All],MATCH(Equities!$X$4,Data!A:A,0),MATCH($E43,Table_Sheet1[#Headers],0))-1</f>
        <v>-2.914930319366893E-2</v>
      </c>
      <c r="I43" s="27">
        <f ca="1">F43/INDEX(Table_Sheet1[#All],MATCH(Equities!$X$5,Data!A:A,0),MATCH($E43,Table_Sheet1[#Headers],0))-1</f>
        <v>0.59141877256955544</v>
      </c>
      <c r="J43" s="27">
        <f ca="1">F43/INDEX(Table_Sheet1[#All],MATCH(Equities!$X$6,Data!A:A,0),MATCH($E43,Table_Sheet1[#Headers],0))-1</f>
        <v>1.024813752503543</v>
      </c>
      <c r="K43" s="27">
        <f ca="1">F43/INDEX(Table_Sheet1[#All],MATCH(Equities!$X$7,Data!A:A,0),MATCH($E43,Table_Sheet1[#Headers],0))-1</f>
        <v>0.70800619294422784</v>
      </c>
      <c r="L43" s="27">
        <f ca="1">F43/INDEX(Table_Sheet1[#All],MATCH(Equities!$X$8,Data!A:A,0),MATCH($E43,Table_Sheet1[#Headers],0))-1</f>
        <v>0.79242180289179598</v>
      </c>
      <c r="M43" s="93">
        <f>F43/(AVERAGE(INDEX(Data!$2:$21,0,MATCH($E43,Table_Sheet1[#Headers],0))))-1</f>
        <v>0.12915777122706507</v>
      </c>
      <c r="N43" s="93">
        <f>F43/(AVERAGE(INDEX(Data!$2:$51,0,MATCH($E43,Table_Sheet1[#Headers],0))))-1</f>
        <v>0.39451418831701579</v>
      </c>
      <c r="O43" s="90">
        <f>(AVERAGE(INDEX(Data!$2:$21,0,MATCH($E43,Table_Sheet1[#Headers],0))))-AVERAGE(INDEX(Data!$2:$51,0,MATCH($E43,Table_Sheet1[#Headers],0)))</f>
        <v>5.5005000305175784</v>
      </c>
      <c r="P43" s="90">
        <f>(AVERAGE(INDEX(Data!$2:$51,0,MATCH($E43,Table_Sheet1[#Headers],0))))-AVERAGE(INDEX(Data!$2:$101,0,MATCH($E43,Table_Sheet1[#Headers],0)))</f>
        <v>3.607800025939941</v>
      </c>
      <c r="Q43" s="53">
        <f>(AVERAGE(INDEX(Data!$2:$51,0,MATCH($E43,Table_Sheet1[#Headers],0))))-AVERAGE(INDEX(Data!$2:$201,0,MATCH($E43,Table_Sheet1[#Headers],0)))</f>
        <v>4.6342501354217518</v>
      </c>
      <c r="R43" s="52">
        <f>F43/MIN(INDEX(Table_Sheet1[#All],0,MATCH($E43,Table_Sheet1[#Headers],0)))-1</f>
        <v>1.7521079540058775</v>
      </c>
      <c r="S43" s="134">
        <f>1-(-(F43/MAX(INDEX(Table_Sheet1[#All],0,MATCH($E43,Table_Sheet1[#Headers],0)))-1))</f>
        <v>0.62373396230761402</v>
      </c>
      <c r="T43" s="50"/>
      <c r="U43" s="17"/>
      <c r="V43" s="17"/>
      <c r="W43" s="17"/>
    </row>
    <row r="44" spans="4:24" ht="17.55" customHeight="1" x14ac:dyDescent="0.25">
      <c r="D44" s="130" t="s">
        <v>626</v>
      </c>
      <c r="E44" s="40" t="s">
        <v>267</v>
      </c>
      <c r="F44" s="41">
        <f>INDEX(Table_Sheet1[#All],MATCH(Equities!$X$2,Data!A:A,0),MATCH($E44,Table_Sheet1[#Headers],0))</f>
        <v>88.30999755859375</v>
      </c>
      <c r="G44" s="27">
        <f ca="1">F44/INDEX(Table_Sheet1[#All],MATCH(Equities!$X$3,Data!A:A,0),MATCH($E$44,Table_Sheet1[#Headers],0))-1</f>
        <v>5.5795703196570567E-3</v>
      </c>
      <c r="H44" s="27">
        <f ca="1">F44/INDEX(Table_Sheet1[#All],MATCH(Equities!$X$4,Data!A:A,0),MATCH($E$44,Table_Sheet1[#Headers],0))-1</f>
        <v>-6.3013972170695709E-3</v>
      </c>
      <c r="I44" s="27">
        <f ca="1">F44/INDEX(Table_Sheet1[#All],MATCH(Equities!$X$5,Data!A:A,0),MATCH($E$44,Table_Sheet1[#Headers],0))-1</f>
        <v>-2.1988629181675434E-2</v>
      </c>
      <c r="J44" s="27">
        <f ca="1">F44/INDEX(Table_Sheet1[#All],MATCH(Equities!$X$6,Data!A:A,0),MATCH($E$44,Table_Sheet1[#Headers],0))-1</f>
        <v>2.8394974417549346E-2</v>
      </c>
      <c r="K44" s="27">
        <f ca="1">F44/INDEX(Table_Sheet1[#All],MATCH(Equities!$X$7,Data!A:A,0),MATCH($E$44,Table_Sheet1[#Headers],0))-1</f>
        <v>-3.8543506088922985E-2</v>
      </c>
      <c r="L44" s="27">
        <f ca="1">F44/INDEX(Table_Sheet1[#All],MATCH(Equities!$X$8,Data!A:A,0),MATCH($E$44,Table_Sheet1[#Headers],0))-1</f>
        <v>3.0422885831232094E-2</v>
      </c>
      <c r="M44" s="93">
        <f>F44/(AVERAGE(INDEX(Data!$2:$21,0,MATCH($E$44,Table_Sheet1[#Headers],0))))-1</f>
        <v>-1.3284504974698574E-2</v>
      </c>
      <c r="N44" s="93">
        <f>F44/(AVERAGE(INDEX(Data!$2:$51,0,MATCH($E$44,Table_Sheet1[#Headers],0))))-1</f>
        <v>-1.4031665495977674E-2</v>
      </c>
      <c r="O44" s="90">
        <f>(AVERAGE(INDEX(Data!$2:$21,0,MATCH($E44,Table_Sheet1[#Headers],0))))-AVERAGE(INDEX(Data!$2:$51,0,MATCH($E44,Table_Sheet1[#Headers],0)))</f>
        <v>-6.7821731567391907E-2</v>
      </c>
      <c r="P44" s="90">
        <f>(AVERAGE(INDEX(Data!$2:$51,0,MATCH($E44,Table_Sheet1[#Headers],0))))-AVERAGE(INDEX(Data!$2:$101,0,MATCH($E44,Table_Sheet1[#Headers],0)))</f>
        <v>0.70128341674805483</v>
      </c>
      <c r="Q44" s="53">
        <f>(AVERAGE(INDEX(Data!$2:$51,0,MATCH($E44,Table_Sheet1[#Headers],0))))-AVERAGE(INDEX(Data!$2:$201,0,MATCH($E44,Table_Sheet1[#Headers],0)))</f>
        <v>-1.2870822906494084</v>
      </c>
      <c r="R44" s="52">
        <f>F44/MIN(INDEX(Table_Sheet1[#All],0,MATCH($E44,Table_Sheet1[#Headers],0)))-1</f>
        <v>4.8030724452448936E-2</v>
      </c>
      <c r="S44" s="134">
        <f>1-(-(F44/MAX(INDEX(Table_Sheet1[#All],0,MATCH($E44,Table_Sheet1[#Headers],0)))-1))</f>
        <v>0.89288539238545228</v>
      </c>
      <c r="T44" s="50"/>
      <c r="U44" s="17"/>
      <c r="V44" s="17"/>
      <c r="W44" s="17"/>
    </row>
    <row r="45" spans="4:24" ht="17.55" customHeight="1" x14ac:dyDescent="0.25">
      <c r="D45" s="130" t="s">
        <v>401</v>
      </c>
      <c r="E45" s="40" t="s">
        <v>742</v>
      </c>
      <c r="F45" s="41">
        <f>INDEX(Table_Sheet1[#All],MATCH(Equities!$X$2,Data!A:A,0),MATCH($E45,Table_Sheet1[#Headers],0))</f>
        <v>307.47000122070313</v>
      </c>
      <c r="G45" s="27">
        <f ca="1">F45/INDEX(Table_Sheet1[#All],MATCH(Equities!$X$3,Data!A:A,0),MATCH($E45,Table_Sheet1[#Headers],0))-1</f>
        <v>3.2540810266401099E-2</v>
      </c>
      <c r="H45" s="27">
        <f ca="1">F45/INDEX(Table_Sheet1[#All],MATCH(Equities!$X$4,Data!A:A,0),MATCH($E45,Table_Sheet1[#Headers],0))-1</f>
        <v>7.7405550353682129E-2</v>
      </c>
      <c r="I45" s="27">
        <f ca="1">F45/INDEX(Table_Sheet1[#All],MATCH(Equities!$X$5,Data!A:A,0),MATCH($E45,Table_Sheet1[#Headers],0))-1</f>
        <v>0.11108296539580498</v>
      </c>
      <c r="J45" s="27">
        <f ca="1">F45/INDEX(Table_Sheet1[#All],MATCH(Equities!$X$6,Data!A:A,0),MATCH($E45,Table_Sheet1[#Headers],0))-1</f>
        <v>0.23541463833335374</v>
      </c>
      <c r="K45" s="27">
        <f ca="1">F45/INDEX(Table_Sheet1[#All],MATCH(Equities!$X$7,Data!A:A,0),MATCH($E45,Table_Sheet1[#Headers],0))-1</f>
        <v>0.2366568603239334</v>
      </c>
      <c r="L45" s="27">
        <f ca="1">F45/INDEX(Table_Sheet1[#All],MATCH(Equities!$X$8,Data!A:A,0),MATCH($E45,Table_Sheet1[#Headers],0))-1</f>
        <v>0.40020040233339493</v>
      </c>
      <c r="M45" s="93">
        <f>F45/(AVERAGE(INDEX(Data!$2:$21,0,MATCH($E45,Table_Sheet1[#Headers],0))))-1</f>
        <v>7.5955897668278594E-2</v>
      </c>
      <c r="N45" s="93">
        <f>F45/(AVERAGE(INDEX(Data!$2:$51,0,MATCH($E45,Table_Sheet1[#Headers],0))))-1</f>
        <v>0.11370861349107098</v>
      </c>
      <c r="O45" s="90">
        <f>(AVERAGE(INDEX(Data!$2:$21,0,MATCH($E45,Table_Sheet1[#Headers],0))))-AVERAGE(INDEX(Data!$2:$51,0,MATCH($E45,Table_Sheet1[#Headers],0)))</f>
        <v>9.6869018554687045</v>
      </c>
      <c r="P45" s="90">
        <f>(AVERAGE(INDEX(Data!$2:$51,0,MATCH($E45,Table_Sheet1[#Headers],0))))-AVERAGE(INDEX(Data!$2:$101,0,MATCH($E45,Table_Sheet1[#Headers],0)))</f>
        <v>14.435599822998086</v>
      </c>
      <c r="Q45" s="53">
        <f>(AVERAGE(INDEX(Data!$2:$51,0,MATCH($E45,Table_Sheet1[#Headers],0))))-AVERAGE(INDEX(Data!$2:$201,0,MATCH($E45,Table_Sheet1[#Headers],0)))</f>
        <v>27.485250015258799</v>
      </c>
      <c r="R45" s="52">
        <f>F45/MIN(INDEX(Table_Sheet1[#All],0,MATCH($E45,Table_Sheet1[#Headers],0)))-1</f>
        <v>0.4530717975040488</v>
      </c>
      <c r="S45" s="134">
        <f>1-(-(F45/MAX(INDEX(Table_Sheet1[#All],0,MATCH($E45,Table_Sheet1[#Headers],0)))-1))</f>
        <v>1</v>
      </c>
      <c r="T45" s="50"/>
      <c r="U45" s="17"/>
      <c r="V45" s="17"/>
      <c r="W45" s="17"/>
    </row>
    <row r="46" spans="4:24" ht="17.55" customHeight="1" x14ac:dyDescent="0.25">
      <c r="D46" s="130" t="s">
        <v>627</v>
      </c>
      <c r="E46" s="40" t="s">
        <v>270</v>
      </c>
      <c r="F46" s="41">
        <f>INDEX(Table_Sheet1[#All],MATCH(Equities!$X$2,Data!A:A,0),MATCH($E46,Table_Sheet1[#Headers],0))</f>
        <v>94.949996948242202</v>
      </c>
      <c r="G46" s="27">
        <f ca="1">F46/INDEX(Table_Sheet1[#All],MATCH(Equities!$X$3,Data!A:A,0),MATCH($E46,Table_Sheet1[#Headers],0))-1</f>
        <v>4.3367466547963307E-3</v>
      </c>
      <c r="H46" s="27">
        <f ca="1">F46/INDEX(Table_Sheet1[#All],MATCH(Equities!$X$4,Data!A:A,0),MATCH($E46,Table_Sheet1[#Headers],0))-1</f>
        <v>3.3815883346937081E-3</v>
      </c>
      <c r="I46" s="27">
        <f ca="1">F46/INDEX(Table_Sheet1[#All],MATCH(Equities!$X$5,Data!A:A,0),MATCH($E46,Table_Sheet1[#Headers],0))-1</f>
        <v>7.3353698118767685E-3</v>
      </c>
      <c r="J46" s="27">
        <f ca="1">F46/INDEX(Table_Sheet1[#All],MATCH(Equities!$X$6,Data!A:A,0),MATCH($E46,Table_Sheet1[#Headers],0))-1</f>
        <v>3.9867494931963732E-2</v>
      </c>
      <c r="K46" s="27">
        <f ca="1">F46/INDEX(Table_Sheet1[#All],MATCH(Equities!$X$7,Data!A:A,0),MATCH($E46,Table_Sheet1[#Headers],0))-1</f>
        <v>9.5471192145946127E-3</v>
      </c>
      <c r="L46" s="27">
        <f ca="1">F46/INDEX(Table_Sheet1[#All],MATCH(Equities!$X$8,Data!A:A,0),MATCH($E46,Table_Sheet1[#Headers],0))-1</f>
        <v>7.1264340904374501E-2</v>
      </c>
      <c r="M46" s="93">
        <f>F46/(AVERAGE(INDEX(Data!$2:$21,0,MATCH($E46,Table_Sheet1[#Headers],0))))-1</f>
        <v>1.6707596995479967E-3</v>
      </c>
      <c r="N46" s="93">
        <f>F46/(AVERAGE(INDEX(Data!$2:$51,0,MATCH($E46,Table_Sheet1[#Headers],0))))-1</f>
        <v>9.0843166515774953E-3</v>
      </c>
      <c r="O46" s="90">
        <f>(AVERAGE(INDEX(Data!$2:$21,0,MATCH($E46,Table_Sheet1[#Headers],0))))-AVERAGE(INDEX(Data!$2:$51,0,MATCH($E46,Table_Sheet1[#Headers],0)))</f>
        <v>0.69641662597655341</v>
      </c>
      <c r="P46" s="90">
        <f>(AVERAGE(INDEX(Data!$2:$51,0,MATCH($E46,Table_Sheet1[#Headers],0))))-AVERAGE(INDEX(Data!$2:$101,0,MATCH($E46,Table_Sheet1[#Headers],0)))</f>
        <v>0.96789947509766705</v>
      </c>
      <c r="Q46" s="53">
        <f>(AVERAGE(INDEX(Data!$2:$51,0,MATCH($E46,Table_Sheet1[#Headers],0))))-AVERAGE(INDEX(Data!$2:$201,0,MATCH($E46,Table_Sheet1[#Headers],0)))</f>
        <v>0.54211563110352756</v>
      </c>
      <c r="R46" s="52">
        <f>F46/MIN(INDEX(Table_Sheet1[#All],0,MATCH($E46,Table_Sheet1[#Headers],0)))-1</f>
        <v>7.9482991139162129E-2</v>
      </c>
      <c r="S46" s="134">
        <f>1-(-(F46/MAX(INDEX(Table_Sheet1[#All],0,MATCH($E46,Table_Sheet1[#Headers],0)))-1))</f>
        <v>0.97869405657358644</v>
      </c>
      <c r="T46" s="50"/>
      <c r="U46" s="17"/>
      <c r="V46" s="17"/>
      <c r="W46" s="17"/>
    </row>
    <row r="47" spans="4:24" ht="17.55" customHeight="1" thickBot="1" x14ac:dyDescent="0.3">
      <c r="D47" s="115" t="s">
        <v>628</v>
      </c>
      <c r="E47" s="116" t="s">
        <v>268</v>
      </c>
      <c r="F47" s="117">
        <f>INDEX(Table_Sheet1[#All],MATCH(Equities!$X$2,Data!A:A,0),MATCH($E47,Table_Sheet1[#Headers],0))</f>
        <v>73.790000915527344</v>
      </c>
      <c r="G47" s="118">
        <f ca="1">F47/INDEX(Table_Sheet1[#All],MATCH(Equities!$X$3,Data!A:A,0),MATCH($E47,Table_Sheet1[#Headers],0))-1</f>
        <v>4.6290535250088638E-3</v>
      </c>
      <c r="H47" s="118">
        <f ca="1">F47/INDEX(Table_Sheet1[#All],MATCH(Equities!$X$4,Data!A:A,0),MATCH($E47,Table_Sheet1[#Headers],0))-1</f>
        <v>-7.2649119093891601E-3</v>
      </c>
      <c r="I47" s="118">
        <f ca="1">F47/INDEX(Table_Sheet1[#All],MATCH(Equities!$X$5,Data!A:A,0),MATCH($E47,Table_Sheet1[#Headers],0))-1</f>
        <v>-2.2600795840673427E-2</v>
      </c>
      <c r="J47" s="118">
        <f ca="1">F47/INDEX(Table_Sheet1[#All],MATCH(Equities!$X$6,Data!A:A,0),MATCH($E47,Table_Sheet1[#Headers],0))-1</f>
        <v>6.2032780090586215E-3</v>
      </c>
      <c r="K47" s="118">
        <f ca="1">F47/INDEX(Table_Sheet1[#All],MATCH(Equities!$X$7,Data!A:A,0),MATCH($E47,Table_Sheet1[#Headers],0))-1</f>
        <v>-4.2822018471377787E-2</v>
      </c>
      <c r="L47" s="118">
        <f ca="1">F47/INDEX(Table_Sheet1[#All],MATCH(Equities!$X$8,Data!A:A,0),MATCH($E$41,Table_Sheet1[#Headers],0))-1</f>
        <v>1.7138653720546841</v>
      </c>
      <c r="M47" s="121">
        <f>F47/(AVERAGE(INDEX(Data!$2:$21,0,MATCH($E47,Table_Sheet1[#Headers],0))))-1</f>
        <v>-1.1014022904285659E-2</v>
      </c>
      <c r="N47" s="121">
        <f>F47/(AVERAGE(INDEX(Data!$2:$51,0,MATCH($E47,Table_Sheet1[#Headers],0))))-1</f>
        <v>-1.8151757169657778E-2</v>
      </c>
      <c r="O47" s="122">
        <f>(AVERAGE(INDEX(Data!$2:$21,0,MATCH($E47,Table_Sheet1[#Headers],0))))-AVERAGE(INDEX(Data!$2:$51,0,MATCH($E47,Table_Sheet1[#Headers],0)))</f>
        <v>-0.54240463256834914</v>
      </c>
      <c r="P47" s="122">
        <f>(AVERAGE(INDEX(Data!$2:$51,0,MATCH($E47,Table_Sheet1[#Headers],0))))-AVERAGE(INDEX(Data!$2:$101,0,MATCH($E47,Table_Sheet1[#Headers],0)))</f>
        <v>0.16894615173339389</v>
      </c>
      <c r="Q47" s="123">
        <f>(AVERAGE(INDEX(Data!$2:$51,0,MATCH($E47,Table_Sheet1[#Headers],0))))-AVERAGE(INDEX(Data!$2:$201,0,MATCH($E47,Table_Sheet1[#Headers],0)))</f>
        <v>-0.53169776916504929</v>
      </c>
      <c r="R47" s="124">
        <f>F47/MIN(INDEX(Table_Sheet1[#All],0,MATCH($E47,Table_Sheet1[#Headers],0)))-1</f>
        <v>5.2665473577961253E-2</v>
      </c>
      <c r="S47" s="135">
        <f>1-(-(F47/MAX(INDEX(Table_Sheet1[#All],0,MATCH($E47,Table_Sheet1[#Headers],0)))-1))</f>
        <v>0.92536721236251485</v>
      </c>
      <c r="T47" s="50"/>
      <c r="U47" s="17"/>
      <c r="V47" s="17"/>
      <c r="W47" s="17"/>
    </row>
    <row r="48" spans="4:24" ht="10.65" customHeight="1" x14ac:dyDescent="0.25">
      <c r="D48" s="19"/>
      <c r="E48" s="19"/>
      <c r="F48" s="19"/>
      <c r="G48" s="16"/>
      <c r="H48" s="19"/>
      <c r="I48" s="19"/>
      <c r="J48" s="19"/>
      <c r="K48" s="19"/>
      <c r="L48" s="19"/>
      <c r="M48" s="20"/>
      <c r="N48" s="20"/>
      <c r="O48" s="20"/>
      <c r="P48" s="20"/>
      <c r="Q48" s="19"/>
      <c r="R48" s="19"/>
      <c r="S48" s="19"/>
      <c r="T48" s="19"/>
    </row>
    <row r="49" spans="1:42" ht="18.2" thickBot="1" x14ac:dyDescent="0.3">
      <c r="A49" s="186" t="s">
        <v>569</v>
      </c>
      <c r="B49" s="186"/>
    </row>
    <row r="50" spans="1:42" ht="13.8" thickBot="1" x14ac:dyDescent="0.3">
      <c r="D50" s="54" t="s">
        <v>587</v>
      </c>
      <c r="E50" s="55" t="s">
        <v>308</v>
      </c>
      <c r="F50" s="55" t="s">
        <v>591</v>
      </c>
      <c r="G50" s="55" t="s">
        <v>592</v>
      </c>
      <c r="H50" s="55" t="s">
        <v>593</v>
      </c>
      <c r="I50" s="55" t="s">
        <v>594</v>
      </c>
      <c r="J50" s="55" t="s">
        <v>544</v>
      </c>
      <c r="K50" s="56" t="s">
        <v>595</v>
      </c>
      <c r="M50" s="82" t="s">
        <v>618</v>
      </c>
      <c r="N50" s="83" t="s">
        <v>617</v>
      </c>
      <c r="O50" s="83" t="s">
        <v>118</v>
      </c>
      <c r="P50" s="83" t="s">
        <v>119</v>
      </c>
      <c r="Q50" s="83" t="s">
        <v>120</v>
      </c>
      <c r="R50" s="83" t="s">
        <v>616</v>
      </c>
      <c r="S50" s="84" t="s">
        <v>121</v>
      </c>
    </row>
    <row r="51" spans="1:42" ht="13.8" thickBot="1" x14ac:dyDescent="0.3">
      <c r="D51" s="87" t="s">
        <v>588</v>
      </c>
      <c r="E51" s="57" t="str">
        <f>'Market Breadth'!M12</f>
        <v>288</v>
      </c>
      <c r="F51" s="57" t="str">
        <f>'Market Breadth'!N12</f>
        <v>-44</v>
      </c>
      <c r="G51" s="57" t="str">
        <f>'Market Breadth'!O12</f>
        <v>-93</v>
      </c>
      <c r="H51" s="57" t="str">
        <f>'Market Breadth'!P12</f>
        <v>-101</v>
      </c>
      <c r="I51" s="95" t="str">
        <f>'Market Breadth'!Q12</f>
        <v>-90</v>
      </c>
      <c r="J51" s="57" t="str">
        <f>'Market Breadth'!R12</f>
        <v>-95</v>
      </c>
      <c r="K51" s="58">
        <f>nhnl!D22-nhnl!D23</f>
        <v>-64</v>
      </c>
      <c r="M51" s="85" t="s">
        <v>304</v>
      </c>
      <c r="N51" s="89">
        <f>'Market Breadth'!B2</f>
        <v>0.59089999999999998</v>
      </c>
      <c r="O51" s="89">
        <f>'Market Breadth'!C2</f>
        <v>0.2833</v>
      </c>
      <c r="P51" s="89">
        <f>'Market Breadth'!D2</f>
        <v>0.19239999999999999</v>
      </c>
      <c r="Q51" s="89">
        <f>'Market Breadth'!E2</f>
        <v>0.18959999999999999</v>
      </c>
      <c r="R51" s="89">
        <f>'Market Breadth'!F2</f>
        <v>0.21210000000000001</v>
      </c>
      <c r="S51" s="89">
        <f>'Market Breadth'!G2</f>
        <v>0.2447</v>
      </c>
    </row>
    <row r="52" spans="1:42" ht="13.8" thickBot="1" x14ac:dyDescent="0.3">
      <c r="D52" s="87" t="s">
        <v>589</v>
      </c>
      <c r="E52" s="144" t="str">
        <f>'Market Breadth'!M8</f>
        <v>503</v>
      </c>
      <c r="F52" s="144" t="str">
        <f>'Market Breadth'!N8</f>
        <v>26</v>
      </c>
      <c r="G52" s="144" t="str">
        <f>'Market Breadth'!O8</f>
        <v>-5</v>
      </c>
      <c r="H52" s="144" t="str">
        <f>'Market Breadth'!P8</f>
        <v>-14</v>
      </c>
      <c r="I52" s="144" t="str">
        <f>'Market Breadth'!Q8</f>
        <v>-16</v>
      </c>
      <c r="J52" s="144" t="str">
        <f>'Market Breadth'!R8</f>
        <v>-5</v>
      </c>
      <c r="K52" s="145">
        <f>nhnl!C22-nhnl!C23</f>
        <v>-7</v>
      </c>
      <c r="M52" s="85" t="s">
        <v>305</v>
      </c>
      <c r="N52" s="147">
        <f>'Market Breadth'!B3</f>
        <v>0.51729999999999998</v>
      </c>
      <c r="O52" s="147">
        <f>'Market Breadth'!C3</f>
        <v>0.22459999999999999</v>
      </c>
      <c r="P52" s="147">
        <f>'Market Breadth'!D3</f>
        <v>0.17069999999999999</v>
      </c>
      <c r="Q52" s="147">
        <f>'Market Breadth'!E3</f>
        <v>0.17519999999999999</v>
      </c>
      <c r="R52" s="147">
        <f>'Market Breadth'!F3</f>
        <v>0.2039</v>
      </c>
      <c r="S52" s="147">
        <f>'Market Breadth'!G3</f>
        <v>0.23580000000000001</v>
      </c>
    </row>
    <row r="53" spans="1:42" ht="13.8" thickBot="1" x14ac:dyDescent="0.3">
      <c r="D53" s="88" t="s">
        <v>590</v>
      </c>
      <c r="E53" s="146">
        <f>E51+E52</f>
        <v>791</v>
      </c>
      <c r="F53" s="146">
        <f t="shared" ref="F53:K53" si="17">F51+F52</f>
        <v>-18</v>
      </c>
      <c r="G53" s="146">
        <f t="shared" si="17"/>
        <v>-98</v>
      </c>
      <c r="H53" s="146">
        <f t="shared" si="17"/>
        <v>-115</v>
      </c>
      <c r="I53" s="146">
        <f t="shared" si="17"/>
        <v>-106</v>
      </c>
      <c r="J53" s="146">
        <f t="shared" si="17"/>
        <v>-100</v>
      </c>
      <c r="K53" s="146">
        <f t="shared" si="17"/>
        <v>-71</v>
      </c>
      <c r="M53" s="85" t="s">
        <v>306</v>
      </c>
      <c r="N53" s="89">
        <f>'Market Breadth'!B4</f>
        <v>0.52990000000000004</v>
      </c>
      <c r="O53" s="89">
        <f>'Market Breadth'!C4</f>
        <v>0.1074</v>
      </c>
      <c r="P53" s="89">
        <f>'Market Breadth'!D4</f>
        <v>0.1057</v>
      </c>
      <c r="Q53" s="89">
        <f>'Market Breadth'!E4</f>
        <v>0.13189999999999999</v>
      </c>
      <c r="R53" s="89">
        <f>'Market Breadth'!F4</f>
        <v>0.16250000000000001</v>
      </c>
      <c r="S53" s="89">
        <f>'Market Breadth'!G4</f>
        <v>0.19850000000000001</v>
      </c>
    </row>
    <row r="54" spans="1:42" x14ac:dyDescent="0.25">
      <c r="M54" s="86" t="s">
        <v>307</v>
      </c>
      <c r="N54" s="147">
        <f>'Market Breadth'!B5</f>
        <v>0.56469999999999998</v>
      </c>
      <c r="O54" s="147">
        <f>'Market Breadth'!C5</f>
        <v>0.40720000000000001</v>
      </c>
      <c r="P54" s="147">
        <f>'Market Breadth'!D5</f>
        <v>0.31369999999999998</v>
      </c>
      <c r="Q54" s="147">
        <f>'Market Breadth'!E5</f>
        <v>0.31340000000000001</v>
      </c>
      <c r="R54" s="147">
        <f>'Market Breadth'!F5</f>
        <v>0.3488</v>
      </c>
      <c r="S54" s="147">
        <f>'Market Breadth'!G5</f>
        <v>0.40050000000000002</v>
      </c>
    </row>
    <row r="56" spans="1:42" ht="17.55" x14ac:dyDescent="0.25">
      <c r="A56" s="186" t="s">
        <v>596</v>
      </c>
      <c r="B56" s="186"/>
    </row>
    <row r="57" spans="1:42" x14ac:dyDescent="0.25">
      <c r="D57" s="59" t="s">
        <v>596</v>
      </c>
      <c r="E57" s="60" t="s">
        <v>600</v>
      </c>
      <c r="F57" s="60" t="s">
        <v>570</v>
      </c>
      <c r="G57" s="60" t="s">
        <v>571</v>
      </c>
      <c r="H57" s="60" t="s">
        <v>572</v>
      </c>
      <c r="I57" s="60" t="s">
        <v>573</v>
      </c>
      <c r="J57" s="60" t="s">
        <v>574</v>
      </c>
      <c r="K57" s="60" t="s">
        <v>575</v>
      </c>
    </row>
    <row r="58" spans="1:42" x14ac:dyDescent="0.25">
      <c r="D58" s="81" t="s">
        <v>562</v>
      </c>
      <c r="E58" s="61">
        <f>Rates!E17</f>
        <v>5.59</v>
      </c>
      <c r="F58" s="62">
        <f>Rates!E17/Rates!E18-1</f>
        <v>-1.7857142857142794E-3</v>
      </c>
      <c r="G58" s="62">
        <f>Rates!C2</f>
        <v>0</v>
      </c>
      <c r="H58" s="62">
        <f>Rates!C3</f>
        <v>0</v>
      </c>
      <c r="I58" s="62">
        <f>Rates!C4</f>
        <v>0</v>
      </c>
      <c r="J58" s="62">
        <f>Rates!C5</f>
        <v>-8.4400000000000003E-2</v>
      </c>
      <c r="K58" s="63">
        <f>Rates!C7</f>
        <v>-0.20369999999999999</v>
      </c>
      <c r="AE58" s="70"/>
      <c r="AF58" s="70"/>
      <c r="AG58" s="70"/>
      <c r="AH58" s="70"/>
      <c r="AI58" s="70"/>
      <c r="AJ58" s="70"/>
      <c r="AK58" s="70"/>
      <c r="AL58" s="70"/>
      <c r="AM58" s="70"/>
      <c r="AN58" s="70"/>
      <c r="AO58" s="70"/>
      <c r="AP58" s="70"/>
    </row>
    <row r="59" spans="1:42" x14ac:dyDescent="0.25">
      <c r="D59" s="81" t="s">
        <v>563</v>
      </c>
      <c r="E59" s="64">
        <f>Rates!F17</f>
        <v>5.44</v>
      </c>
      <c r="F59" s="62">
        <f>Rates!F17/Rates!F18-1</f>
        <v>5.5452865064695711E-3</v>
      </c>
      <c r="G59" s="62">
        <f>Rates!E2</f>
        <v>5.0000000000000001E-3</v>
      </c>
      <c r="H59" s="62">
        <f>Rates!E3</f>
        <v>-2.92E-2</v>
      </c>
      <c r="I59" s="62">
        <f>Rates!E4</f>
        <v>-5.2299999999999999E-2</v>
      </c>
      <c r="J59" s="62">
        <f>Rates!E5</f>
        <v>-5.2299999999999999E-2</v>
      </c>
      <c r="K59" s="63">
        <f>Rates!E7</f>
        <v>-0.22670000000000001</v>
      </c>
      <c r="AE59" s="70"/>
      <c r="AF59" s="70"/>
      <c r="AG59" s="70"/>
      <c r="AH59" s="70"/>
      <c r="AI59" s="70"/>
      <c r="AJ59" s="70"/>
      <c r="AK59" s="70"/>
      <c r="AL59" s="70"/>
      <c r="AM59" s="70"/>
      <c r="AN59" s="70"/>
      <c r="AO59" s="70"/>
      <c r="AP59" s="70"/>
    </row>
    <row r="60" spans="1:42" x14ac:dyDescent="0.25">
      <c r="D60" s="81" t="s">
        <v>564</v>
      </c>
      <c r="E60" s="64">
        <f>Rates!G17</f>
        <v>5.07</v>
      </c>
      <c r="F60" s="62">
        <f>Rates!G17/Rates!G18-1</f>
        <v>7.9522862823062646E-3</v>
      </c>
      <c r="G60" s="62">
        <f>Rates!G2</f>
        <v>-7.7999999999999996E-3</v>
      </c>
      <c r="H60" s="62">
        <f>Rates!G3</f>
        <v>-6.1600000000000002E-2</v>
      </c>
      <c r="I60" s="62">
        <f>Rates!G4</f>
        <v>-0.1077</v>
      </c>
      <c r="J60" s="62">
        <f>Rates!G6</f>
        <v>-0.10349999999999999</v>
      </c>
      <c r="K60" s="63">
        <f>Rates!G7</f>
        <v>-0.22720000000000001</v>
      </c>
      <c r="AE60" s="70"/>
      <c r="AF60" s="70"/>
      <c r="AG60" s="70"/>
      <c r="AH60" s="70"/>
      <c r="AI60" s="70"/>
      <c r="AJ60" s="70"/>
      <c r="AK60" s="70"/>
      <c r="AL60" s="70"/>
      <c r="AM60" s="70"/>
      <c r="AN60" s="70"/>
      <c r="AO60" s="70"/>
      <c r="AP60" s="70"/>
    </row>
    <row r="61" spans="1:42" x14ac:dyDescent="0.25">
      <c r="D61" s="81" t="s">
        <v>565</v>
      </c>
      <c r="E61" s="64">
        <f>Rates!H17</f>
        <v>4.82</v>
      </c>
      <c r="F61" s="62">
        <f>Rates!H17/Rates!H18-1</f>
        <v>4.1666666666668739E-3</v>
      </c>
      <c r="G61" s="62">
        <f>Rates!L2</f>
        <v>-2.23E-2</v>
      </c>
      <c r="H61" s="62">
        <f>Rates!L3</f>
        <v>-3.8899999999999997E-2</v>
      </c>
      <c r="I61" s="62">
        <f>Rates!L4</f>
        <v>-0.10630000000000001</v>
      </c>
      <c r="J61" s="62">
        <f>Rates!L5</f>
        <v>1.2800000000000001E-2</v>
      </c>
      <c r="K61" s="63">
        <f>Rates!L7</f>
        <v>-0.14499999999999999</v>
      </c>
      <c r="AE61" s="47"/>
      <c r="AF61" s="47"/>
      <c r="AG61" s="47"/>
      <c r="AH61" s="47"/>
      <c r="AI61" s="47"/>
      <c r="AJ61" s="47"/>
      <c r="AK61" s="47"/>
      <c r="AL61" s="163"/>
      <c r="AM61" s="163"/>
      <c r="AN61" s="47"/>
      <c r="AO61" s="47"/>
      <c r="AP61" s="47"/>
    </row>
    <row r="62" spans="1:42" x14ac:dyDescent="0.25">
      <c r="D62" s="81" t="s">
        <v>566</v>
      </c>
      <c r="E62" s="65">
        <f>Rates!I17</f>
        <v>4.88</v>
      </c>
      <c r="F62" s="62">
        <f>Rates!I17/Rates!I18-1</f>
        <v>0</v>
      </c>
      <c r="G62" s="62">
        <f>Rates!N2</f>
        <v>-1.3599999999999999E-2</v>
      </c>
      <c r="H62" s="62">
        <f>Rates!N3</f>
        <v>7.0000000000000001E-3</v>
      </c>
      <c r="I62" s="62">
        <f>Rates!N4</f>
        <v>-5.8599999999999999E-2</v>
      </c>
      <c r="J62" s="62">
        <f>Rates!N5</f>
        <v>6.1100000000000002E-2</v>
      </c>
      <c r="K62" s="63">
        <f>Rates!N7</f>
        <v>-5.45E-2</v>
      </c>
    </row>
    <row r="63" spans="1:42" x14ac:dyDescent="0.25">
      <c r="D63" s="81" t="s">
        <v>597</v>
      </c>
      <c r="E63" s="64">
        <f>Rates!J17</f>
        <v>5.21</v>
      </c>
      <c r="F63" s="62">
        <f>Rates!J17/Rates!J18-1</f>
        <v>0</v>
      </c>
      <c r="G63" s="62">
        <f>Rates!P2</f>
        <v>-1.6299999999999999E-2</v>
      </c>
      <c r="H63" s="62">
        <f>Rates!P3</f>
        <v>3.8800000000000001E-2</v>
      </c>
      <c r="I63" s="62">
        <f>Rates!P4</f>
        <v>-1.83E-2</v>
      </c>
      <c r="J63" s="62">
        <f>Rates!P5</f>
        <v>8.5599999999999996E-2</v>
      </c>
      <c r="K63" s="63">
        <f>Rates!P7</f>
        <v>2.0999999999999999E-3</v>
      </c>
    </row>
    <row r="64" spans="1:42" x14ac:dyDescent="0.25">
      <c r="D64" s="81" t="s">
        <v>598</v>
      </c>
      <c r="E64" s="66">
        <f>Rates!K17</f>
        <v>5.04</v>
      </c>
      <c r="F64" s="67">
        <f>Rates!K17/Rates!K18-1</f>
        <v>0</v>
      </c>
      <c r="G64" s="67">
        <f>Rates!R2</f>
        <v>-1.23E-2</v>
      </c>
      <c r="H64" s="67">
        <f>Rates!R3</f>
        <v>4.3499999999999997E-2</v>
      </c>
      <c r="I64" s="67">
        <f>Rates!R4</f>
        <v>-8.3000000000000001E-3</v>
      </c>
      <c r="J64" s="67">
        <f>Rates!R5</f>
        <v>9.3399999999999997E-2</v>
      </c>
      <c r="K64" s="68">
        <f>Rates!R7</f>
        <v>1.9099999999999999E-2</v>
      </c>
    </row>
    <row r="66" spans="1:11" x14ac:dyDescent="0.25">
      <c r="F66" s="46"/>
    </row>
    <row r="70" spans="1:11" x14ac:dyDescent="0.25">
      <c r="K70" s="43"/>
    </row>
    <row r="74" spans="1:11" x14ac:dyDescent="0.25">
      <c r="K74" s="69"/>
    </row>
    <row r="76" spans="1:11" ht="17.55" x14ac:dyDescent="0.25">
      <c r="A76" s="186"/>
      <c r="B76" s="186"/>
    </row>
    <row r="80" spans="1:11" x14ac:dyDescent="0.25">
      <c r="K80" s="70"/>
    </row>
    <row r="81" spans="11:11" x14ac:dyDescent="0.25">
      <c r="K81" s="70"/>
    </row>
    <row r="82" spans="11:11" x14ac:dyDescent="0.25">
      <c r="K82" s="70"/>
    </row>
    <row r="83" spans="11:11" x14ac:dyDescent="0.25">
      <c r="K83" s="47"/>
    </row>
  </sheetData>
  <mergeCells count="6">
    <mergeCell ref="A56:B56"/>
    <mergeCell ref="A1:B1"/>
    <mergeCell ref="A49:B49"/>
    <mergeCell ref="A76:B76"/>
    <mergeCell ref="A10:B10"/>
    <mergeCell ref="A23:C24"/>
  </mergeCells>
  <phoneticPr fontId="4" type="noConversion"/>
  <conditionalFormatting sqref="E51:J52">
    <cfRule type="colorScale" priority="91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F58:F64">
    <cfRule type="colorScale" priority="114">
      <colorScale>
        <cfvo type="min"/>
        <cfvo type="num" val="0"/>
        <cfvo type="max"/>
        <color rgb="FFF8696B"/>
        <color theme="0"/>
        <color rgb="FF63BE7B"/>
      </colorScale>
    </cfRule>
  </conditionalFormatting>
  <conditionalFormatting sqref="G1">
    <cfRule type="colorScale" priority="870">
      <colorScale>
        <cfvo type="min"/>
        <cfvo type="num" val="0"/>
        <cfvo type="max"/>
        <color rgb="FFF8696B"/>
        <color theme="0"/>
        <color rgb="FF63BE7B"/>
      </colorScale>
    </cfRule>
  </conditionalFormatting>
  <conditionalFormatting sqref="G10">
    <cfRule type="colorScale" priority="3">
      <colorScale>
        <cfvo type="min"/>
        <cfvo type="num" val="0"/>
        <cfvo type="max"/>
        <color rgb="FFF8696B"/>
        <color theme="0"/>
        <color rgb="FF63BE7B"/>
      </colorScale>
    </cfRule>
  </conditionalFormatting>
  <conditionalFormatting sqref="G23">
    <cfRule type="colorScale" priority="13">
      <colorScale>
        <cfvo type="min"/>
        <cfvo type="num" val="0"/>
        <cfvo type="max"/>
        <color rgb="FFF8696B"/>
        <color theme="0"/>
        <color rgb="FF63BE7B"/>
      </colorScale>
    </cfRule>
  </conditionalFormatting>
  <conditionalFormatting sqref="G38">
    <cfRule type="colorScale" priority="8">
      <colorScale>
        <cfvo type="min"/>
        <cfvo type="num" val="0"/>
        <cfvo type="max"/>
        <color rgb="FFF8696B"/>
        <color theme="0"/>
        <color rgb="FF63BE7B"/>
      </colorScale>
    </cfRule>
  </conditionalFormatting>
  <conditionalFormatting sqref="G48">
    <cfRule type="colorScale" priority="152">
      <colorScale>
        <cfvo type="min"/>
        <cfvo type="num" val="0"/>
        <cfvo type="max"/>
        <color rgb="FFF8696B"/>
        <color theme="0"/>
        <color rgb="FF63BE7B"/>
      </colorScale>
    </cfRule>
  </conditionalFormatting>
  <conditionalFormatting sqref="G58:G64">
    <cfRule type="colorScale" priority="113">
      <colorScale>
        <cfvo type="min"/>
        <cfvo type="num" val="0"/>
        <cfvo type="max"/>
        <color rgb="FFF8696B"/>
        <color theme="0"/>
        <color rgb="FF63BE7B"/>
      </colorScale>
    </cfRule>
  </conditionalFormatting>
  <conditionalFormatting sqref="G40:L47 G39:H39 G24:H33 G34:L37 G11:H22 G2:H9">
    <cfRule type="colorScale" priority="88">
      <colorScale>
        <cfvo type="num" val="-0.03"/>
        <cfvo type="num" val="0"/>
        <cfvo type="num" val="0.03"/>
        <color rgb="FFF8696B"/>
        <color theme="0"/>
        <color rgb="FF63BE7B"/>
      </colorScale>
    </cfRule>
  </conditionalFormatting>
  <conditionalFormatting sqref="H1">
    <cfRule type="colorScale" priority="871">
      <colorScale>
        <cfvo type="min"/>
        <cfvo type="num" val="0"/>
        <cfvo type="max"/>
        <color rgb="FFF8696B"/>
        <color theme="0"/>
        <color rgb="FF63BE7B"/>
      </colorScale>
    </cfRule>
  </conditionalFormatting>
  <conditionalFormatting sqref="H10">
    <cfRule type="colorScale" priority="4">
      <colorScale>
        <cfvo type="min"/>
        <cfvo type="num" val="0"/>
        <cfvo type="max"/>
        <color rgb="FFF8696B"/>
        <color theme="0"/>
        <color rgb="FF63BE7B"/>
      </colorScale>
    </cfRule>
  </conditionalFormatting>
  <conditionalFormatting sqref="H23">
    <cfRule type="colorScale" priority="14">
      <colorScale>
        <cfvo type="min"/>
        <cfvo type="num" val="0"/>
        <cfvo type="max"/>
        <color rgb="FFF8696B"/>
        <color theme="0"/>
        <color rgb="FF63BE7B"/>
      </colorScale>
    </cfRule>
  </conditionalFormatting>
  <conditionalFormatting sqref="H38">
    <cfRule type="colorScale" priority="9">
      <colorScale>
        <cfvo type="min"/>
        <cfvo type="num" val="0"/>
        <cfvo type="max"/>
        <color rgb="FFF8696B"/>
        <color theme="0"/>
        <color rgb="FF63BE7B"/>
      </colorScale>
    </cfRule>
  </conditionalFormatting>
  <conditionalFormatting sqref="H58:H64">
    <cfRule type="colorScale" priority="112">
      <colorScale>
        <cfvo type="min"/>
        <cfvo type="num" val="0"/>
        <cfvo type="max"/>
        <color rgb="FFF8696B"/>
        <color theme="0"/>
        <color rgb="FF63BE7B"/>
      </colorScale>
    </cfRule>
  </conditionalFormatting>
  <conditionalFormatting sqref="I24:I33 I39 I11:I22 I2:I9">
    <cfRule type="colorScale" priority="85">
      <colorScale>
        <cfvo type="num" val="-7.0000000000000007E-2"/>
        <cfvo type="num" val="0"/>
        <cfvo type="num" val="7.0000000000000007E-2"/>
        <color rgb="FFF8696B"/>
        <color theme="0"/>
        <color rgb="FF63BE7B"/>
      </colorScale>
    </cfRule>
  </conditionalFormatting>
  <conditionalFormatting sqref="I58:I64">
    <cfRule type="colorScale" priority="111">
      <colorScale>
        <cfvo type="min"/>
        <cfvo type="num" val="0"/>
        <cfvo type="max"/>
        <color rgb="FFF8696B"/>
        <color theme="0"/>
        <color rgb="FF63BE7B"/>
      </colorScale>
    </cfRule>
  </conditionalFormatting>
  <conditionalFormatting sqref="J24:J33 J39 J11:J22 J2:J9">
    <cfRule type="colorScale" priority="84">
      <colorScale>
        <cfvo type="num" val="-0.12"/>
        <cfvo type="num" val="0"/>
        <cfvo type="num" val="0.12"/>
        <color rgb="FFF8696B"/>
        <color theme="0"/>
        <color rgb="FF63BE7B"/>
      </colorScale>
    </cfRule>
  </conditionalFormatting>
  <conditionalFormatting sqref="J58:J64">
    <cfRule type="colorScale" priority="110">
      <colorScale>
        <cfvo type="min"/>
        <cfvo type="num" val="0"/>
        <cfvo type="max"/>
        <color rgb="FFF8696B"/>
        <color theme="0"/>
        <color rgb="FF63BE7B"/>
      </colorScale>
    </cfRule>
  </conditionalFormatting>
  <conditionalFormatting sqref="K1">
    <cfRule type="colorScale" priority="872">
      <colorScale>
        <cfvo type="min"/>
        <cfvo type="num" val="0"/>
        <cfvo type="max"/>
        <color rgb="FFF8696B"/>
        <color theme="0"/>
        <color rgb="FF63BE7B"/>
      </colorScale>
    </cfRule>
  </conditionalFormatting>
  <conditionalFormatting sqref="K10">
    <cfRule type="colorScale" priority="5">
      <colorScale>
        <cfvo type="min"/>
        <cfvo type="num" val="0"/>
        <cfvo type="max"/>
        <color rgb="FFF8696B"/>
        <color theme="0"/>
        <color rgb="FF63BE7B"/>
      </colorScale>
    </cfRule>
  </conditionalFormatting>
  <conditionalFormatting sqref="K23">
    <cfRule type="colorScale" priority="15">
      <colorScale>
        <cfvo type="min"/>
        <cfvo type="num" val="0"/>
        <cfvo type="max"/>
        <color rgb="FFF8696B"/>
        <color theme="0"/>
        <color rgb="FF63BE7B"/>
      </colorScale>
    </cfRule>
  </conditionalFormatting>
  <conditionalFormatting sqref="K38">
    <cfRule type="colorScale" priority="10">
      <colorScale>
        <cfvo type="min"/>
        <cfvo type="num" val="0"/>
        <cfvo type="max"/>
        <color rgb="FFF8696B"/>
        <color theme="0"/>
        <color rgb="FF63BE7B"/>
      </colorScale>
    </cfRule>
  </conditionalFormatting>
  <conditionalFormatting sqref="K58:K64">
    <cfRule type="colorScale" priority="109">
      <colorScale>
        <cfvo type="min"/>
        <cfvo type="num" val="0"/>
        <cfvo type="max"/>
        <color rgb="FFF8696B"/>
        <color theme="0"/>
        <color rgb="FF63BE7B"/>
      </colorScale>
    </cfRule>
  </conditionalFormatting>
  <conditionalFormatting sqref="K39:L39 K24:L33 K11:L22 K2:L9">
    <cfRule type="colorScale" priority="83">
      <colorScale>
        <cfvo type="num" val="-0.16"/>
        <cfvo type="num" val="0"/>
        <cfvo type="num" val="0.16"/>
        <color rgb="FFF8696B"/>
        <color theme="0"/>
        <color rgb="FF63BE7B"/>
      </colorScale>
    </cfRule>
  </conditionalFormatting>
  <conditionalFormatting sqref="L1">
    <cfRule type="colorScale" priority="873">
      <colorScale>
        <cfvo type="min"/>
        <cfvo type="num" val="0"/>
        <cfvo type="max"/>
        <color rgb="FFF8696B"/>
        <color theme="0"/>
        <color rgb="FF63BE7B"/>
      </colorScale>
    </cfRule>
  </conditionalFormatting>
  <conditionalFormatting sqref="L10">
    <cfRule type="colorScale" priority="6">
      <colorScale>
        <cfvo type="min"/>
        <cfvo type="num" val="0"/>
        <cfvo type="max"/>
        <color rgb="FFF8696B"/>
        <color theme="0"/>
        <color rgb="FF63BE7B"/>
      </colorScale>
    </cfRule>
  </conditionalFormatting>
  <conditionalFormatting sqref="L23">
    <cfRule type="colorScale" priority="16">
      <colorScale>
        <cfvo type="min"/>
        <cfvo type="num" val="0"/>
        <cfvo type="max"/>
        <color rgb="FFF8696B"/>
        <color theme="0"/>
        <color rgb="FF63BE7B"/>
      </colorScale>
    </cfRule>
  </conditionalFormatting>
  <conditionalFormatting sqref="L38">
    <cfRule type="colorScale" priority="11">
      <colorScale>
        <cfvo type="min"/>
        <cfvo type="num" val="0"/>
        <cfvo type="max"/>
        <color rgb="FFF8696B"/>
        <color theme="0"/>
        <color rgb="FF63BE7B"/>
      </colorScale>
    </cfRule>
  </conditionalFormatting>
  <conditionalFormatting sqref="M2:M9 M11:M22 M24:M37 M39:M47">
    <cfRule type="cellIs" dxfId="5" priority="73" operator="lessThan">
      <formula>-0.05</formula>
    </cfRule>
    <cfRule type="cellIs" dxfId="4" priority="74" operator="greaterThan">
      <formula>0.05</formula>
    </cfRule>
  </conditionalFormatting>
  <conditionalFormatting sqref="N2:N9 N11:N22 N24:N37 N39:N47">
    <cfRule type="cellIs" dxfId="3" priority="71" operator="lessThan">
      <formula>-0.06</formula>
    </cfRule>
    <cfRule type="cellIs" dxfId="2" priority="72" operator="greaterThan">
      <formula>0.06</formula>
    </cfRule>
  </conditionalFormatting>
  <conditionalFormatting sqref="R39:R47 R2:R9 R24:R37 R11:R22">
    <cfRule type="colorScale" priority="9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11:T23 T2:T9">
    <cfRule type="colorScale" priority="8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32:T47 S39:S47 S2:S9 S24:S37 S11:S22">
    <cfRule type="colorScale" priority="8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11:X21">
    <cfRule type="cellIs" dxfId="1" priority="1" operator="greaterThanOrEqual">
      <formula>0.75</formula>
    </cfRule>
    <cfRule type="cellIs" dxfId="0" priority="2" operator="lessThanOrEqual">
      <formula>0.25</formula>
    </cfRule>
  </conditionalFormatting>
  <conditionalFormatting sqref="Y2:AB4">
    <cfRule type="colorScale" priority="969">
      <colorScale>
        <cfvo type="percent" val="0"/>
        <cfvo type="percentile" val="50"/>
        <cfvo type="percent" val="100"/>
        <color rgb="FFF8696B"/>
        <color theme="0"/>
        <color rgb="FF63BE7B"/>
      </colorScale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874" id="{359C6FF9-BA70-4B0F-9216-FF6114D655FA}">
            <x14:iconSet iconSet="4TrafficLights" showValue="0" custom="1">
              <x14:cfvo type="percent">
                <xm:f>0</xm:f>
              </x14:cfvo>
              <x14:cfvo type="formula">
                <xm:f>-0.05</xm:f>
              </x14:cfvo>
              <x14:cfvo type="formula">
                <xm:f>0</xm:f>
              </x14:cfvo>
              <x14:cfvo type="formula">
                <xm:f>0.05</xm:f>
              </x14:cfvo>
              <x14:cfIcon iconSet="3Flags" iconId="0"/>
              <x14:cfIcon iconSet="3TrafficLights1" iconId="0"/>
              <x14:cfIcon iconSet="3TrafficLights1" iconId="2"/>
              <x14:cfIcon iconSet="3Flags" iconId="2"/>
            </x14:iconSet>
          </x14:cfRule>
          <xm:sqref>M1</xm:sqref>
        </x14:conditionalFormatting>
        <x14:conditionalFormatting xmlns:xm="http://schemas.microsoft.com/office/excel/2006/main">
          <x14:cfRule type="iconSet" priority="7" id="{447A14BC-727A-450B-8231-352CD1E2FDE7}">
            <x14:iconSet iconSet="4TrafficLights" showValue="0" custom="1">
              <x14:cfvo type="percent">
                <xm:f>0</xm:f>
              </x14:cfvo>
              <x14:cfvo type="formula">
                <xm:f>-0.05</xm:f>
              </x14:cfvo>
              <x14:cfvo type="formula">
                <xm:f>0</xm:f>
              </x14:cfvo>
              <x14:cfvo type="formula">
                <xm:f>0.05</xm:f>
              </x14:cfvo>
              <x14:cfIcon iconSet="3Flags" iconId="0"/>
              <x14:cfIcon iconSet="3TrafficLights1" iconId="0"/>
              <x14:cfIcon iconSet="3TrafficLights1" iconId="2"/>
              <x14:cfIcon iconSet="3Flags" iconId="2"/>
            </x14:iconSet>
          </x14:cfRule>
          <xm:sqref>M10</xm:sqref>
        </x14:conditionalFormatting>
        <x14:conditionalFormatting xmlns:xm="http://schemas.microsoft.com/office/excel/2006/main">
          <x14:cfRule type="iconSet" priority="17" id="{F2AB9002-3DC5-43C9-83AC-32599323F00F}">
            <x14:iconSet iconSet="4TrafficLights" showValue="0" custom="1">
              <x14:cfvo type="percent">
                <xm:f>0</xm:f>
              </x14:cfvo>
              <x14:cfvo type="formula">
                <xm:f>-0.05</xm:f>
              </x14:cfvo>
              <x14:cfvo type="formula">
                <xm:f>0</xm:f>
              </x14:cfvo>
              <x14:cfvo type="formula">
                <xm:f>0.05</xm:f>
              </x14:cfvo>
              <x14:cfIcon iconSet="3Flags" iconId="0"/>
              <x14:cfIcon iconSet="3TrafficLights1" iconId="0"/>
              <x14:cfIcon iconSet="3TrafficLights1" iconId="2"/>
              <x14:cfIcon iconSet="3Flags" iconId="2"/>
            </x14:iconSet>
          </x14:cfRule>
          <xm:sqref>M23</xm:sqref>
        </x14:conditionalFormatting>
        <x14:conditionalFormatting xmlns:xm="http://schemas.microsoft.com/office/excel/2006/main">
          <x14:cfRule type="iconSet" priority="12" id="{CB2753B1-044A-445B-8567-5EB7347E6FA3}">
            <x14:iconSet iconSet="4TrafficLights" showValue="0" custom="1">
              <x14:cfvo type="percent">
                <xm:f>0</xm:f>
              </x14:cfvo>
              <x14:cfvo type="formula">
                <xm:f>-0.05</xm:f>
              </x14:cfvo>
              <x14:cfvo type="formula">
                <xm:f>0</xm:f>
              </x14:cfvo>
              <x14:cfvo type="formula">
                <xm:f>0.05</xm:f>
              </x14:cfvo>
              <x14:cfIcon iconSet="3Flags" iconId="0"/>
              <x14:cfIcon iconSet="3TrafficLights1" iconId="0"/>
              <x14:cfIcon iconSet="3TrafficLights1" iconId="2"/>
              <x14:cfIcon iconSet="3Flags" iconId="2"/>
            </x14:iconSet>
          </x14:cfRule>
          <xm:sqref>M38</xm:sqref>
        </x14:conditionalFormatting>
        <x14:conditionalFormatting xmlns:xm="http://schemas.microsoft.com/office/excel/2006/main">
          <x14:cfRule type="iconSet" priority="894" id="{CA0B4F67-3E0C-4A18-A1CE-150CB103BC60}">
            <x14:iconSet iconSet="4TrafficLights" showValue="0" custom="1">
              <x14:cfvo type="percent">
                <xm:f>0</xm:f>
              </x14:cfvo>
              <x14:cfvo type="formula">
                <xm:f>-500</xm:f>
              </x14:cfvo>
              <x14:cfvo type="formula">
                <xm:f>0</xm:f>
              </x14:cfvo>
              <x14:cfvo type="formula">
                <xm:f>500</xm:f>
              </x14:cfvo>
              <x14:cfIcon iconSet="NoIcons" iconId="0"/>
              <x14:cfIcon iconSet="3Symbols2" iconId="0"/>
              <x14:cfIcon iconSet="3Symbols2" iconId="2"/>
              <x14:cfIcon iconSet="NoIcons" iconId="0"/>
            </x14:iconSet>
          </x14:cfRule>
          <xm:sqref>O11:P22</xm:sqref>
        </x14:conditionalFormatting>
        <x14:conditionalFormatting xmlns:xm="http://schemas.microsoft.com/office/excel/2006/main">
          <x14:cfRule type="iconSet" priority="75" id="{D747193A-B1F0-4928-94CD-039F6AADB0F6}">
            <x14:iconSet iconSet="4TrafficLights" showValue="0" custom="1">
              <x14:cfvo type="percent">
                <xm:f>0</xm:f>
              </x14:cfvo>
              <x14:cfvo type="formula">
                <xm:f>-500</xm:f>
              </x14:cfvo>
              <x14:cfvo type="formula">
                <xm:f>0</xm:f>
              </x14:cfvo>
              <x14:cfvo type="formula">
                <xm:f>500</xm:f>
              </x14:cfvo>
              <x14:cfIcon iconSet="NoIcons" iconId="0"/>
              <x14:cfIcon iconSet="3Symbols2" iconId="0"/>
              <x14:cfIcon iconSet="3Symbols2" iconId="2"/>
              <x14:cfIcon iconSet="NoIcons" iconId="0"/>
            </x14:iconSet>
          </x14:cfRule>
          <xm:sqref>O24:P33</xm:sqref>
        </x14:conditionalFormatting>
        <x14:conditionalFormatting xmlns:xm="http://schemas.microsoft.com/office/excel/2006/main">
          <x14:cfRule type="iconSet" priority="62" id="{59F1E9B2-C0A5-4DD3-A3C8-81EF86FDA48A}">
            <x14:iconSet iconSet="4TrafficLights" showValue="0" custom="1">
              <x14:cfvo type="percent">
                <xm:f>0</xm:f>
              </x14:cfvo>
              <x14:cfvo type="formula">
                <xm:f>-500</xm:f>
              </x14:cfvo>
              <x14:cfvo type="formula">
                <xm:f>0</xm:f>
              </x14:cfvo>
              <x14:cfvo type="formula">
                <xm:f>500</xm:f>
              </x14:cfvo>
              <x14:cfIcon iconSet="NoIcons" iconId="0"/>
              <x14:cfIcon iconSet="3Symbols2" iconId="0"/>
              <x14:cfIcon iconSet="3Symbols2" iconId="2"/>
              <x14:cfIcon iconSet="NoIcons" iconId="0"/>
            </x14:iconSet>
          </x14:cfRule>
          <xm:sqref>O34:P34</xm:sqref>
        </x14:conditionalFormatting>
        <x14:conditionalFormatting xmlns:xm="http://schemas.microsoft.com/office/excel/2006/main">
          <x14:cfRule type="iconSet" priority="24" id="{3C625E3D-85F7-4289-BFA9-0C53C1C9EC30}">
            <x14:iconSet iconSet="4TrafficLights" showValue="0" custom="1">
              <x14:cfvo type="percent">
                <xm:f>0</xm:f>
              </x14:cfvo>
              <x14:cfvo type="formula">
                <xm:f>-500</xm:f>
              </x14:cfvo>
              <x14:cfvo type="formula">
                <xm:f>0</xm:f>
              </x14:cfvo>
              <x14:cfvo type="formula">
                <xm:f>500</xm:f>
              </x14:cfvo>
              <x14:cfIcon iconSet="NoIcons" iconId="0"/>
              <x14:cfIcon iconSet="3Symbols2" iconId="0"/>
              <x14:cfIcon iconSet="3Symbols2" iconId="2"/>
              <x14:cfIcon iconSet="NoIcons" iconId="0"/>
            </x14:iconSet>
          </x14:cfRule>
          <xm:sqref>O35:P35</xm:sqref>
        </x14:conditionalFormatting>
        <x14:conditionalFormatting xmlns:xm="http://schemas.microsoft.com/office/excel/2006/main">
          <x14:cfRule type="iconSet" priority="915" id="{CE72ACCC-65A5-4D7E-BB84-65F3BF676758}">
            <x14:iconSet iconSet="4TrafficLights" showValue="0" custom="1">
              <x14:cfvo type="percent">
                <xm:f>0</xm:f>
              </x14:cfvo>
              <x14:cfvo type="formula">
                <xm:f>-500</xm:f>
              </x14:cfvo>
              <x14:cfvo type="formula">
                <xm:f>0</xm:f>
              </x14:cfvo>
              <x14:cfvo type="formula">
                <xm:f>500</xm:f>
              </x14:cfvo>
              <x14:cfIcon iconSet="NoIcons" iconId="0"/>
              <x14:cfIcon iconSet="3Symbols2" iconId="0"/>
              <x14:cfIcon iconSet="3Symbols2" iconId="2"/>
              <x14:cfIcon iconSet="NoIcons" iconId="0"/>
            </x14:iconSet>
          </x14:cfRule>
          <xm:sqref>O36:P37</xm:sqref>
        </x14:conditionalFormatting>
        <x14:conditionalFormatting xmlns:xm="http://schemas.microsoft.com/office/excel/2006/main">
          <x14:cfRule type="iconSet" priority="77" id="{FF163E71-F52D-4923-8C20-FE62B7E1DF6B}">
            <x14:iconSet iconSet="4TrafficLights" showValue="0" custom="1">
              <x14:cfvo type="percent">
                <xm:f>0</xm:f>
              </x14:cfvo>
              <x14:cfvo type="formula">
                <xm:f>-500</xm:f>
              </x14:cfvo>
              <x14:cfvo type="formula">
                <xm:f>0</xm:f>
              </x14:cfvo>
              <x14:cfvo type="formula">
                <xm:f>500</xm:f>
              </x14:cfvo>
              <x14:cfIcon iconSet="NoIcons" iconId="0"/>
              <x14:cfIcon iconSet="3Symbols2" iconId="0"/>
              <x14:cfIcon iconSet="3Symbols2" iconId="2"/>
              <x14:cfIcon iconSet="NoIcons" iconId="0"/>
            </x14:iconSet>
          </x14:cfRule>
          <xm:sqref>O39:P47 O2:P9</xm:sqref>
        </x14:conditionalFormatting>
        <x14:conditionalFormatting xmlns:xm="http://schemas.microsoft.com/office/excel/2006/main">
          <x14:cfRule type="iconSet" priority="811" id="{652BC24E-369C-48E6-A789-9283A6C58CEF}">
            <x14:iconSet iconSet="4TrafficLights" showValue="0" custom="1">
              <x14:cfvo type="percent">
                <xm:f>0</xm:f>
              </x14:cfvo>
              <x14:cfvo type="formula">
                <xm:f>-500</xm:f>
              </x14:cfvo>
              <x14:cfvo type="formula">
                <xm:f>0</xm:f>
              </x14:cfvo>
              <x14:cfvo type="formula">
                <xm:f>500</xm:f>
              </x14:cfvo>
              <x14:cfIcon iconSet="NoIcons" iconId="0"/>
              <x14:cfIcon iconSet="3Symbols2" iconId="0"/>
              <x14:cfIcon iconSet="3Symbols2" iconId="2"/>
              <x14:cfIcon iconSet="NoIcons" iconId="0"/>
            </x14:iconSet>
          </x14:cfRule>
          <xm:sqref>Q24:Q33</xm:sqref>
        </x14:conditionalFormatting>
        <x14:conditionalFormatting xmlns:xm="http://schemas.microsoft.com/office/excel/2006/main">
          <x14:cfRule type="iconSet" priority="63" id="{E499CFA9-969A-4AE1-9D72-7DA561D3B9FA}">
            <x14:iconSet iconSet="4TrafficLights" showValue="0" custom="1">
              <x14:cfvo type="percent">
                <xm:f>0</xm:f>
              </x14:cfvo>
              <x14:cfvo type="formula">
                <xm:f>-500</xm:f>
              </x14:cfvo>
              <x14:cfvo type="formula">
                <xm:f>0</xm:f>
              </x14:cfvo>
              <x14:cfvo type="formula">
                <xm:f>500</xm:f>
              </x14:cfvo>
              <x14:cfIcon iconSet="NoIcons" iconId="0"/>
              <x14:cfIcon iconSet="3Symbols2" iconId="0"/>
              <x14:cfIcon iconSet="3Symbols2" iconId="2"/>
              <x14:cfIcon iconSet="NoIcons" iconId="0"/>
            </x14:iconSet>
          </x14:cfRule>
          <xm:sqref>Q34</xm:sqref>
        </x14:conditionalFormatting>
        <x14:conditionalFormatting xmlns:xm="http://schemas.microsoft.com/office/excel/2006/main">
          <x14:cfRule type="iconSet" priority="25" id="{67B79EB6-A1E6-4832-A6FB-D7680FEBF6B8}">
            <x14:iconSet iconSet="4TrafficLights" showValue="0" custom="1">
              <x14:cfvo type="percent">
                <xm:f>0</xm:f>
              </x14:cfvo>
              <x14:cfvo type="formula">
                <xm:f>-500</xm:f>
              </x14:cfvo>
              <x14:cfvo type="formula">
                <xm:f>0</xm:f>
              </x14:cfvo>
              <x14:cfvo type="formula">
                <xm:f>500</xm:f>
              </x14:cfvo>
              <x14:cfIcon iconSet="NoIcons" iconId="0"/>
              <x14:cfIcon iconSet="3Symbols2" iconId="0"/>
              <x14:cfIcon iconSet="3Symbols2" iconId="2"/>
              <x14:cfIcon iconSet="NoIcons" iconId="0"/>
            </x14:iconSet>
          </x14:cfRule>
          <xm:sqref>Q35</xm:sqref>
        </x14:conditionalFormatting>
        <x14:conditionalFormatting xmlns:xm="http://schemas.microsoft.com/office/excel/2006/main">
          <x14:cfRule type="iconSet" priority="913" id="{E37D7030-6D23-4F73-8A9C-EF92795B7D87}">
            <x14:iconSet iconSet="4TrafficLights" showValue="0" custom="1">
              <x14:cfvo type="percent">
                <xm:f>0</xm:f>
              </x14:cfvo>
              <x14:cfvo type="formula">
                <xm:f>-500</xm:f>
              </x14:cfvo>
              <x14:cfvo type="formula">
                <xm:f>0</xm:f>
              </x14:cfvo>
              <x14:cfvo type="formula">
                <xm:f>500</xm:f>
              </x14:cfvo>
              <x14:cfIcon iconSet="NoIcons" iconId="0"/>
              <x14:cfIcon iconSet="3Symbols2" iconId="0"/>
              <x14:cfIcon iconSet="3Symbols2" iconId="2"/>
              <x14:cfIcon iconSet="NoIcons" iconId="0"/>
            </x14:iconSet>
          </x14:cfRule>
          <xm:sqref>Q36:Q37</xm:sqref>
        </x14:conditionalFormatting>
        <x14:conditionalFormatting xmlns:xm="http://schemas.microsoft.com/office/excel/2006/main">
          <x14:cfRule type="iconSet" priority="760" id="{6986AA99-9CB0-4711-A3DA-2F6E0A5C796A}">
            <x14:iconSet iconSet="4TrafficLights" showValue="0" custom="1">
              <x14:cfvo type="percent">
                <xm:f>0</xm:f>
              </x14:cfvo>
              <x14:cfvo type="formula">
                <xm:f>-500</xm:f>
              </x14:cfvo>
              <x14:cfvo type="formula">
                <xm:f>0</xm:f>
              </x14:cfvo>
              <x14:cfvo type="formula">
                <xm:f>500</xm:f>
              </x14:cfvo>
              <x14:cfIcon iconSet="NoIcons" iconId="0"/>
              <x14:cfIcon iconSet="3Symbols2" iconId="0"/>
              <x14:cfIcon iconSet="3Symbols2" iconId="2"/>
              <x14:cfIcon iconSet="NoIcons" iconId="0"/>
            </x14:iconSet>
          </x14:cfRule>
          <xm:sqref>Q39:Q47 Q2:Q9 Q11:Q22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FA200-DDE0-4D53-B05D-A17D11F5BDB5}">
  <dimension ref="A1:AD263"/>
  <sheetViews>
    <sheetView showGridLines="0" zoomScale="80" zoomScaleNormal="80" workbookViewId="0">
      <selection activeCell="X2" sqref="X2"/>
    </sheetView>
  </sheetViews>
  <sheetFormatPr defaultColWidth="12" defaultRowHeight="13.8" customHeight="1" outlineLevelRow="1" x14ac:dyDescent="0.25"/>
  <cols>
    <col min="1" max="1" width="12.6640625" style="3" customWidth="1"/>
    <col min="2" max="2" width="12" style="3"/>
    <col min="3" max="3" width="30.5546875" style="3" customWidth="1"/>
    <col min="4" max="4" width="14.21875" style="3" customWidth="1"/>
    <col min="5" max="5" width="12.21875" style="3" bestFit="1" customWidth="1"/>
    <col min="6" max="11" width="15.6640625" style="3" customWidth="1"/>
    <col min="12" max="12" width="11" style="3" customWidth="1"/>
    <col min="13" max="13" width="9.77734375" style="3" customWidth="1"/>
    <col min="14" max="14" width="12.77734375" style="3" bestFit="1" customWidth="1"/>
    <col min="15" max="15" width="16.5546875" style="3" bestFit="1" customWidth="1"/>
    <col min="16" max="16" width="14.5546875" style="3" bestFit="1" customWidth="1"/>
    <col min="17" max="17" width="14.88671875" style="3" bestFit="1" customWidth="1"/>
    <col min="18" max="18" width="13.88671875" style="3" customWidth="1"/>
    <col min="19" max="19" width="18.6640625" style="3" customWidth="1"/>
    <col min="20" max="20" width="15.21875" style="3" bestFit="1" customWidth="1"/>
    <col min="21" max="16384" width="12" style="3"/>
  </cols>
  <sheetData>
    <row r="1" spans="1:30" ht="13.8" customHeight="1" x14ac:dyDescent="0.25">
      <c r="C1" s="150" t="s">
        <v>184</v>
      </c>
      <c r="D1" s="150" t="s">
        <v>90</v>
      </c>
      <c r="E1" s="150" t="s">
        <v>81</v>
      </c>
      <c r="F1" s="150" t="s">
        <v>82</v>
      </c>
      <c r="G1" s="150" t="s">
        <v>83</v>
      </c>
      <c r="H1" s="150" t="s">
        <v>84</v>
      </c>
      <c r="I1" s="150" t="s">
        <v>85</v>
      </c>
      <c r="J1" s="150" t="s">
        <v>86</v>
      </c>
      <c r="K1" s="150" t="s">
        <v>87</v>
      </c>
      <c r="L1" s="150" t="s">
        <v>118</v>
      </c>
      <c r="M1" s="150" t="s">
        <v>119</v>
      </c>
      <c r="N1" s="60" t="s">
        <v>622</v>
      </c>
      <c r="O1" s="60" t="s">
        <v>623</v>
      </c>
      <c r="P1" s="150" t="s">
        <v>191</v>
      </c>
      <c r="Q1" s="150" t="s">
        <v>185</v>
      </c>
      <c r="R1" s="150" t="s">
        <v>192</v>
      </c>
      <c r="V1" s="6"/>
      <c r="W1" s="4"/>
      <c r="X1" s="3" t="s">
        <v>117</v>
      </c>
      <c r="AD1" s="4"/>
    </row>
    <row r="2" spans="1:30" ht="13.8" customHeight="1" outlineLevel="1" x14ac:dyDescent="0.25">
      <c r="A2" s="13" t="s">
        <v>189</v>
      </c>
      <c r="C2" s="152" t="s">
        <v>91</v>
      </c>
      <c r="D2" s="152" t="s">
        <v>59</v>
      </c>
      <c r="E2" s="153">
        <f>INDEX(Table_Sheet1[#All],MATCH(Equities!$X$2,Data!A:A,0),MATCH(Equities!$D2,Table_Sheet1[#Headers],0))</f>
        <v>525.65997314453125</v>
      </c>
      <c r="F2" s="154">
        <f ca="1">E2/INDEX(Table_Sheet1[#All],MATCH(Equities!$X$3,Data!A:A,0),MATCH(Equities!$D2,Table_Sheet1[#Headers],0))-1</f>
        <v>-2.2228032463379011E-2</v>
      </c>
      <c r="G2" s="155">
        <f ca="1">E2/INDEX(Table_Sheet1[#All],MATCH(Equities!$X$4,Data!A:A,0),MATCH(Equities!$D2,Table_Sheet1[#Headers],0))-1</f>
        <v>-4.1850501580336874E-2</v>
      </c>
      <c r="H2" s="156">
        <f ca="1">E2/INDEX(Table_Sheet1[#All],MATCH(Equities!$X$5,Data!A:A,0),MATCH(Equities!$D2,Table_Sheet1[#Headers],0))-1</f>
        <v>-7.0367194904923935E-2</v>
      </c>
      <c r="I2" s="156">
        <f ca="1">E2/INDEX(Table_Sheet1[#All],MATCH(Equities!$X$6,Data!A:A,0),MATCH(Equities!$D2,Table_Sheet1[#Headers],0))-1</f>
        <v>-0.1105617278978166</v>
      </c>
      <c r="J2" s="156">
        <f ca="1">E2/INDEX(Table_Sheet1[#All],MATCH(Equities!$X$7,Data!A:A,0),MATCH(Equities!$D2,Table_Sheet1[#Headers],0))-1</f>
        <v>-9.1584405661313761E-2</v>
      </c>
      <c r="K2" s="156">
        <f ca="1">E2/INDEX(Table_Sheet1[#All],MATCH(Equities!$X$8,Data!A:A,0),MATCH(Equities!$D2,Table_Sheet1[#Headers],0))-1</f>
        <v>6.3530751538245278E-2</v>
      </c>
      <c r="L2" s="157">
        <f>E2/(AVERAGE(INDEX(Data!$2:$21,0,MATCH(Equities!$D2,Table_Sheet1[#Headers],0))))-1</f>
        <v>-3.6007555046007722E-2</v>
      </c>
      <c r="M2" s="157">
        <f>E2/(AVERAGE(INDEX(Data!$2:$51,0,MATCH(Equities!$D2,Table_Sheet1[#Headers],0))))-1</f>
        <v>-7.6963125812863464E-2</v>
      </c>
      <c r="N2" s="157">
        <f>(AVERAGE(INDEX(Data!$2:$21,0,MATCH(Equities!$D2,Table_Sheet1[#Headers],0))))-AVERAGE(INDEX(Data!$2:$51,0,MATCH(Equities!$D2,Table_Sheet1[#Headers],0)))</f>
        <v>-24.194976806640625</v>
      </c>
      <c r="O2" s="157">
        <f>(AVERAGE(INDEX(Data!$2:$51,0,MATCH(Equities!$D2,Table_Sheet1[#Headers],0))))-AVERAGE(INDEX(Data!$2:$101,0,MATCH(Equities!$D2,Table_Sheet1[#Headers],0)))</f>
        <v>-12.827819213867201</v>
      </c>
      <c r="P2" s="157">
        <f>(AVERAGE(INDEX(Data!$2:$51,0,MATCH(Equities!$D2,Table_Sheet1[#Headers],0))))-AVERAGE(INDEX(Data!$2:$201,0,MATCH(Equities!$D2,Table_Sheet1[#Headers],0)))</f>
        <v>-1.0060403442382722</v>
      </c>
      <c r="Q2" s="158">
        <f>E2/MIN(INDEX(Table_Sheet1[#All],0,MATCH(Equities!$D2,Table_Sheet1[#Headers],0)))-1</f>
        <v>7.5107688180543031E-2</v>
      </c>
      <c r="R2" s="159">
        <f>1-(-(E2/MAX(INDEX(Table_Sheet1[#All],0,MATCH(Equities!$D2,Table_Sheet1[#Headers],0)))-1))</f>
        <v>0.86019822363402143</v>
      </c>
      <c r="V2" s="2"/>
      <c r="X2" s="4">
        <f>Table_Sheet1[[#This Row],[Date]]</f>
        <v>45763</v>
      </c>
      <c r="AD2" s="4"/>
    </row>
    <row r="3" spans="1:30" ht="13.8" customHeight="1" outlineLevel="1" x14ac:dyDescent="0.25">
      <c r="C3" s="152" t="s">
        <v>92</v>
      </c>
      <c r="D3" s="152" t="s">
        <v>60</v>
      </c>
      <c r="E3" s="153">
        <f>INDEX(Table_Sheet1[#All],MATCH(Equities!$X$2,Data!A:A,0),MATCH(Equities!$D3,Table_Sheet1[#Headers],0))</f>
        <v>444.17999267578119</v>
      </c>
      <c r="F3" s="154">
        <f ca="1">E3/INDEX(Table_Sheet1[#All],MATCH(Equities!$X$3,Data!A:A,0),MATCH(Equities!$D3,Table_Sheet1[#Headers],0))-1</f>
        <v>-3.0153492113499158E-2</v>
      </c>
      <c r="G3" s="155">
        <f ca="1">E3/INDEX(Table_Sheet1[#All],MATCH(Equities!$X$4,Data!A:A,0),MATCH(Equities!$D3,Table_Sheet1[#Headers],0))-1</f>
        <v>-4.6824050051971655E-2</v>
      </c>
      <c r="H3" s="156">
        <f ca="1">E3/INDEX(Table_Sheet1[#All],MATCH(Equities!$X$5,Data!A:A,0),MATCH(Equities!$D3,Table_Sheet1[#Headers],0))-1</f>
        <v>-7.8562465548706495E-2</v>
      </c>
      <c r="I3" s="156">
        <f ca="1">E3/INDEX(Table_Sheet1[#All],MATCH(Equities!$X$6,Data!A:A,0),MATCH(Equities!$D3,Table_Sheet1[#Headers],0))-1</f>
        <v>-0.13907027404567407</v>
      </c>
      <c r="J3" s="156">
        <f ca="1">E3/INDEX(Table_Sheet1[#All],MATCH(Equities!$X$7,Data!A:A,0),MATCH(Equities!$D3,Table_Sheet1[#Headers],0))-1</f>
        <v>-9.3008265371273713E-2</v>
      </c>
      <c r="K3" s="156">
        <f ca="1">E3/INDEX(Table_Sheet1[#All],MATCH(Equities!$X$8,Data!A:A,0),MATCH(Equities!$D3,Table_Sheet1[#Headers],0))-1</f>
        <v>4.9443549172083046E-2</v>
      </c>
      <c r="L3" s="157">
        <f>E3/(AVERAGE(INDEX(Data!$2:$21,0,MATCH(Equities!$D3,Table_Sheet1[#Headers],0))))-1</f>
        <v>-3.8031155640379399E-2</v>
      </c>
      <c r="M3" s="157">
        <f>E3/(AVERAGE(INDEX(Data!$2:$51,0,MATCH(Equities!$D3,Table_Sheet1[#Headers],0))))-1</f>
        <v>-9.0970428796617764E-2</v>
      </c>
      <c r="N3" s="157">
        <f>(AVERAGE(INDEX(Data!$2:$21,0,MATCH(Equities!$D3,Table_Sheet1[#Headers],0))))-AVERAGE(INDEX(Data!$2:$51,0,MATCH(Equities!$D3,Table_Sheet1[#Headers],0)))</f>
        <v>-26.890442504882799</v>
      </c>
      <c r="O3" s="157">
        <f>(AVERAGE(INDEX(Data!$2:$51,0,MATCH(Equities!$D3,Table_Sheet1[#Headers],0))))-AVERAGE(INDEX(Data!$2:$101,0,MATCH(Equities!$D3,Table_Sheet1[#Headers],0)))</f>
        <v>-14.616021728515591</v>
      </c>
      <c r="P3" s="157">
        <f>(AVERAGE(INDEX(Data!$2:$51,0,MATCH(Equities!$D3,Table_Sheet1[#Headers],0))))-AVERAGE(INDEX(Data!$2:$201,0,MATCH(Equities!$D3,Table_Sheet1[#Headers],0)))</f>
        <v>-2.6774975585937568</v>
      </c>
      <c r="Q3" s="158">
        <f>E3/MIN(INDEX(Table_Sheet1[#All],0,MATCH(Equities!$D3,Table_Sheet1[#Headers],0)))-1</f>
        <v>7.7764379155264685E-2</v>
      </c>
      <c r="R3" s="159">
        <f>1-(-(E3/MAX(INDEX(Table_Sheet1[#All],0,MATCH(Equities!$D3,Table_Sheet1[#Headers],0)))-1))</f>
        <v>0.82451502515087227</v>
      </c>
      <c r="X3" s="4">
        <f ca="1">OFFSET(Data!A2,1,0)</f>
        <v>45762</v>
      </c>
      <c r="AD3" s="4"/>
    </row>
    <row r="4" spans="1:30" ht="13.8" customHeight="1" outlineLevel="1" x14ac:dyDescent="0.25">
      <c r="C4" s="152" t="s">
        <v>186</v>
      </c>
      <c r="D4" s="152" t="s">
        <v>61</v>
      </c>
      <c r="E4" s="153">
        <f>INDEX(Table_Sheet1[#All],MATCH(Equities!$X$2,Data!A:A,0),MATCH(Equities!$D4,Table_Sheet1[#Headers],0))</f>
        <v>184.9700012207031</v>
      </c>
      <c r="F4" s="154">
        <f ca="1">E4/INDEX(Table_Sheet1[#All],MATCH(Equities!$X$3,Data!A:A,0),MATCH(Equities!$D4,Table_Sheet1[#Headers],0))-1</f>
        <v>-9.5844578002881597E-3</v>
      </c>
      <c r="G4" s="155">
        <f ca="1">E4/INDEX(Table_Sheet1[#All],MATCH(Equities!$X$4,Data!A:A,0),MATCH(Equities!$D4,Table_Sheet1[#Headers],0))-1</f>
        <v>-2.4831250721992881E-2</v>
      </c>
      <c r="H4" s="156">
        <f ca="1">E4/INDEX(Table_Sheet1[#All],MATCH(Equities!$X$5,Data!A:A,0),MATCH(Equities!$D4,Table_Sheet1[#Headers],0))-1</f>
        <v>-9.7663251706983756E-2</v>
      </c>
      <c r="I4" s="156">
        <f ca="1">E4/INDEX(Table_Sheet1[#All],MATCH(Equities!$X$6,Data!A:A,0),MATCH(Equities!$D4,Table_Sheet1[#Headers],0))-1</f>
        <v>-0.17253580950634806</v>
      </c>
      <c r="J4" s="156">
        <f ca="1">E4/INDEX(Table_Sheet1[#All],MATCH(Equities!$X$7,Data!A:A,0),MATCH(Equities!$D4,Table_Sheet1[#Headers],0))-1</f>
        <v>-0.17771319608106106</v>
      </c>
      <c r="K4" s="156">
        <f ca="1">E4/INDEX(Table_Sheet1[#All],MATCH(Equities!$X$8,Data!A:A,0),MATCH(Equities!$D4,Table_Sheet1[#Headers],0))-1</f>
        <v>-3.0617661476505464E-2</v>
      </c>
      <c r="L4" s="157">
        <f>E4/(AVERAGE(INDEX(Data!$2:$21,0,MATCH(Equities!$D4,Table_Sheet1[#Headers],0))))-1</f>
        <v>-4.5793838273357923E-2</v>
      </c>
      <c r="M4" s="157">
        <f>E4/(AVERAGE(INDEX(Data!$2:$51,0,MATCH(Equities!$D4,Table_Sheet1[#Headers],0))))-1</f>
        <v>-0.10204784408374823</v>
      </c>
      <c r="N4" s="157">
        <f>(AVERAGE(INDEX(Data!$2:$21,0,MATCH(Equities!$D4,Table_Sheet1[#Headers],0))))-AVERAGE(INDEX(Data!$2:$51,0,MATCH(Equities!$D4,Table_Sheet1[#Headers],0)))</f>
        <v>-12.143932342529297</v>
      </c>
      <c r="O4" s="157">
        <f>(AVERAGE(INDEX(Data!$2:$51,0,MATCH(Equities!$D4,Table_Sheet1[#Headers],0))))-AVERAGE(INDEX(Data!$2:$101,0,MATCH(Equities!$D4,Table_Sheet1[#Headers],0)))</f>
        <v>-11.180602416992201</v>
      </c>
      <c r="P4" s="157">
        <f>(AVERAGE(INDEX(Data!$2:$51,0,MATCH(Equities!$D4,Table_Sheet1[#Headers],0))))-AVERAGE(INDEX(Data!$2:$201,0,MATCH(Equities!$D4,Table_Sheet1[#Headers],0)))</f>
        <v>-10.689716949462905</v>
      </c>
      <c r="Q4" s="158">
        <f>E4/MIN(INDEX(Table_Sheet1[#All],0,MATCH(Equities!$D4,Table_Sheet1[#Headers],0)))-1</f>
        <v>5.8059681222071058E-2</v>
      </c>
      <c r="R4" s="159">
        <f>1-(-(E4/MAX(INDEX(Table_Sheet1[#All],0,MATCH(Equities!$D4,Table_Sheet1[#Headers],0)))-1))</f>
        <v>0.76706065693561798</v>
      </c>
      <c r="X4" s="4">
        <f ca="1">OFFSET(Data!A2,5,0)</f>
        <v>45756</v>
      </c>
    </row>
    <row r="5" spans="1:30" ht="13.8" customHeight="1" outlineLevel="1" x14ac:dyDescent="0.25">
      <c r="B5" s="12"/>
      <c r="C5" s="152" t="s">
        <v>94</v>
      </c>
      <c r="D5" s="152" t="s">
        <v>93</v>
      </c>
      <c r="E5" s="153">
        <f>INDEX(Table_Sheet1[#All],MATCH(Equities!$X$2,Data!A:A,0),MATCH(Equities!$D5,Table_Sheet1[#Headers],0))</f>
        <v>396.76998901367188</v>
      </c>
      <c r="F5" s="154">
        <f ca="1">E5/INDEX(Table_Sheet1[#All],MATCH(Equities!$X$3,Data!A:A,0),MATCH(Equities!$D5,Table_Sheet1[#Headers],0))-1</f>
        <v>-1.7190563989740837E-2</v>
      </c>
      <c r="G5" s="155">
        <f ca="1">E5/INDEX(Table_Sheet1[#All],MATCH(Equities!$X$4,Data!A:A,0),MATCH(Equities!$D5,Table_Sheet1[#Headers],0))-1</f>
        <v>-2.2926511688447726E-2</v>
      </c>
      <c r="H5" s="156">
        <f ca="1">E5/INDEX(Table_Sheet1[#All],MATCH(Equities!$X$5,Data!A:A,0),MATCH(Equities!$D5,Table_Sheet1[#Headers],0))-1</f>
        <v>-5.1721299679960198E-2</v>
      </c>
      <c r="I5" s="156">
        <f ca="1">E5/INDEX(Table_Sheet1[#All],MATCH(Equities!$X$6,Data!A:A,0),MATCH(Equities!$D5,Table_Sheet1[#Headers],0))-1</f>
        <v>-7.8589450895297897E-2</v>
      </c>
      <c r="J5" s="156">
        <f ca="1">E5/INDEX(Table_Sheet1[#All],MATCH(Equities!$X$7,Data!A:A,0),MATCH(Equities!$D5,Table_Sheet1[#Headers],0))-1</f>
        <v>-7.5495994329543015E-2</v>
      </c>
      <c r="K5" s="156">
        <f ca="1">E5/INDEX(Table_Sheet1[#All],MATCH(Equities!$X$8,Data!A:A,0),MATCH(Equities!$D5,Table_Sheet1[#Headers],0))-1</f>
        <v>6.5089499536447715E-2</v>
      </c>
      <c r="L5" s="157">
        <f>E5/(AVERAGE(INDEX(Data!$2:$21,0,MATCH(Equities!$D5,Table_Sheet1[#Headers],0))))-1</f>
        <v>-2.8548251515085887E-2</v>
      </c>
      <c r="M5" s="157">
        <f>E5/(AVERAGE(INDEX(Data!$2:$51,0,MATCH(Equities!$D5,Table_Sheet1[#Headers],0))))-1</f>
        <v>-6.0628157664614046E-2</v>
      </c>
      <c r="N5" s="157">
        <f>(AVERAGE(INDEX(Data!$2:$21,0,MATCH(Equities!$D5,Table_Sheet1[#Headers],0))))-AVERAGE(INDEX(Data!$2:$51,0,MATCH(Equities!$D5,Table_Sheet1[#Headers],0)))</f>
        <v>-13.948038330078134</v>
      </c>
      <c r="O5" s="157">
        <f>(AVERAGE(INDEX(Data!$2:$51,0,MATCH(Equities!$D5,Table_Sheet1[#Headers],0))))-AVERAGE(INDEX(Data!$2:$101,0,MATCH(Equities!$D5,Table_Sheet1[#Headers],0)))</f>
        <v>-6.5919787597656523</v>
      </c>
      <c r="P5" s="157">
        <f>(AVERAGE(INDEX(Data!$2:$51,0,MATCH(Equities!$D5,Table_Sheet1[#Headers],0))))-AVERAGE(INDEX(Data!$2:$201,0,MATCH(Equities!$D5,Table_Sheet1[#Headers],0)))</f>
        <v>2.4417623901367165</v>
      </c>
      <c r="Q5" s="158">
        <f>E5/MIN(INDEX(Table_Sheet1[#All],0,MATCH(Equities!$D5,Table_Sheet1[#Headers],0)))-1</f>
        <v>6.5484555899598229E-2</v>
      </c>
      <c r="R5" s="159">
        <f>1-(-(E5/MAX(INDEX(Table_Sheet1[#All],0,MATCH(Equities!$D5,Table_Sheet1[#Headers],0)))-1))</f>
        <v>0.88575228343508428</v>
      </c>
      <c r="X5" s="4">
        <f ca="1">OFFSET(Data!A2,22,0)</f>
        <v>45733</v>
      </c>
    </row>
    <row r="6" spans="1:30" ht="13.8" customHeight="1" outlineLevel="1" x14ac:dyDescent="0.25">
      <c r="C6" s="152" t="s">
        <v>95</v>
      </c>
      <c r="D6" s="152" t="s">
        <v>76</v>
      </c>
      <c r="E6" s="153">
        <f>INDEX(Table_Sheet1[#All],MATCH(Equities!$X$2,Data!A:A,0),MATCH(Equities!$D6,Table_Sheet1[#Headers],0))</f>
        <v>82.129997253417969</v>
      </c>
      <c r="F6" s="154">
        <f ca="1">E6/INDEX(Table_Sheet1[#All],MATCH(Equities!$X$3,Data!A:A,0),MATCH(Equities!$D6,Table_Sheet1[#Headers],0))-1</f>
        <v>-2.0395982337368501E-2</v>
      </c>
      <c r="G6" s="155">
        <f ca="1">E6/INDEX(Table_Sheet1[#All],MATCH(Equities!$X$4,Data!A:A,0),MATCH(Equities!$D6,Table_Sheet1[#Headers],0))-1</f>
        <v>-3.5693330760640851E-2</v>
      </c>
      <c r="H6" s="156">
        <f ca="1">E6/INDEX(Table_Sheet1[#All],MATCH(Equities!$X$5,Data!A:A,0),MATCH(Equities!$D6,Table_Sheet1[#Headers],0))-1</f>
        <v>-8.2446672950214239E-2</v>
      </c>
      <c r="I6" s="156">
        <f ca="1">E6/INDEX(Table_Sheet1[#All],MATCH(Equities!$X$6,Data!A:A,0),MATCH(Equities!$D6,Table_Sheet1[#Headers],0))-1</f>
        <v>-0.10130939038567099</v>
      </c>
      <c r="J6" s="156">
        <f ca="1">E6/INDEX(Table_Sheet1[#All],MATCH(Equities!$X$7,Data!A:A,0),MATCH(Equities!$D6,Table_Sheet1[#Headers],0))-1</f>
        <v>-9.4481074764547035E-2</v>
      </c>
      <c r="K6" s="156">
        <f ca="1">E6/INDEX(Table_Sheet1[#All],MATCH(Equities!$X$8,Data!A:A,0),MATCH(Equities!$D6,Table_Sheet1[#Headers],0))-1</f>
        <v>-1.4922470830935786E-2</v>
      </c>
      <c r="L6" s="157">
        <f>E6/(AVERAGE(INDEX(Data!$2:$21,0,MATCH(Equities!$D6,Table_Sheet1[#Headers],0))))-1</f>
        <v>-3.7405270095004606E-2</v>
      </c>
      <c r="M6" s="157">
        <f>E6/(AVERAGE(INDEX(Data!$2:$51,0,MATCH(Equities!$D6,Table_Sheet1[#Headers],0))))-1</f>
        <v>-8.4529124632540031E-2</v>
      </c>
      <c r="N6" s="157">
        <f>(AVERAGE(INDEX(Data!$2:$21,0,MATCH(Equities!$D6,Table_Sheet1[#Headers],0))))-AVERAGE(INDEX(Data!$2:$51,0,MATCH(Equities!$D6,Table_Sheet1[#Headers],0)))</f>
        <v>-4.3919218444824253</v>
      </c>
      <c r="O6" s="157">
        <f>(AVERAGE(INDEX(Data!$2:$51,0,MATCH(Equities!$D6,Table_Sheet1[#Headers],0))))-AVERAGE(INDEX(Data!$2:$101,0,MATCH(Equities!$D6,Table_Sheet1[#Headers],0)))</f>
        <v>-1.5638311767578159</v>
      </c>
      <c r="P6" s="157">
        <f>(AVERAGE(INDEX(Data!$2:$51,0,MATCH(Equities!$D6,Table_Sheet1[#Headers],0))))-AVERAGE(INDEX(Data!$2:$201,0,MATCH(Equities!$D6,Table_Sheet1[#Headers],0)))</f>
        <v>-0.36995098114013558</v>
      </c>
      <c r="Q6" s="158">
        <f>E6/MIN(INDEX(Table_Sheet1[#All],0,MATCH(Equities!$D6,Table_Sheet1[#Headers],0)))-1</f>
        <v>6.6900411430295348E-2</v>
      </c>
      <c r="R6" s="159">
        <f>1-(-(E6/MAX(INDEX(Table_Sheet1[#All],0,MATCH(Equities!$D6,Table_Sheet1[#Headers],0)))-1))</f>
        <v>0.83879616023343362</v>
      </c>
      <c r="X6" s="4">
        <f ca="1">OFFSET(Data!A2,63,0)</f>
        <v>45672</v>
      </c>
    </row>
    <row r="7" spans="1:30" ht="13.8" customHeight="1" outlineLevel="1" x14ac:dyDescent="0.25">
      <c r="C7" s="152" t="s">
        <v>96</v>
      </c>
      <c r="D7" s="152" t="s">
        <v>77</v>
      </c>
      <c r="E7" s="153">
        <f>INDEX(Table_Sheet1[#All],MATCH(Equities!$X$2,Data!A:A,0),MATCH(Equities!$D7,Table_Sheet1[#Headers],0))</f>
        <v>161.46000671386719</v>
      </c>
      <c r="F7" s="154">
        <f ca="1">E7/INDEX(Table_Sheet1[#All],MATCH(Equities!$X$3,Data!A:A,0),MATCH(Equities!$D7,Table_Sheet1[#Headers],0))-1</f>
        <v>-1.2839269234974915E-2</v>
      </c>
      <c r="G7" s="155">
        <f ca="1">E7/INDEX(Table_Sheet1[#All],MATCH(Equities!$X$4,Data!A:A,0),MATCH(Equities!$D7,Table_Sheet1[#Headers],0))-1</f>
        <v>-2.2402499795360908E-2</v>
      </c>
      <c r="H7" s="156">
        <f ca="1">E7/INDEX(Table_Sheet1[#All],MATCH(Equities!$X$5,Data!A:A,0),MATCH(Equities!$D7,Table_Sheet1[#Headers],0))-1</f>
        <v>-7.288691069429809E-2</v>
      </c>
      <c r="I7" s="156">
        <f ca="1">E7/INDEX(Table_Sheet1[#All],MATCH(Equities!$X$6,Data!A:A,0),MATCH(Equities!$D7,Table_Sheet1[#Headers],0))-1</f>
        <v>-8.7385261677719206E-2</v>
      </c>
      <c r="J7" s="156">
        <f ca="1">E7/INDEX(Table_Sheet1[#All],MATCH(Equities!$X$7,Data!A:A,0),MATCH(Equities!$D7,Table_Sheet1[#Headers],0))-1</f>
        <v>-0.10215124244728357</v>
      </c>
      <c r="K7" s="156">
        <f ca="1">E7/INDEX(Table_Sheet1[#All],MATCH(Equities!$X$8,Data!A:A,0),MATCH(Equities!$D7,Table_Sheet1[#Headers],0))-1</f>
        <v>2.9770016952880729E-2</v>
      </c>
      <c r="L7" s="157">
        <f>E7/(AVERAGE(INDEX(Data!$2:$21,0,MATCH(Equities!$D7,Table_Sheet1[#Headers],0))))-1</f>
        <v>-3.574424617500449E-2</v>
      </c>
      <c r="M7" s="157">
        <f>E7/(AVERAGE(INDEX(Data!$2:$51,0,MATCH(Equities!$D7,Table_Sheet1[#Headers],0))))-1</f>
        <v>-6.7937537809665605E-2</v>
      </c>
      <c r="N7" s="157">
        <f>(AVERAGE(INDEX(Data!$2:$21,0,MATCH(Equities!$D7,Table_Sheet1[#Headers],0))))-AVERAGE(INDEX(Data!$2:$51,0,MATCH(Equities!$D7,Table_Sheet1[#Headers],0)))</f>
        <v>-5.783531341552731</v>
      </c>
      <c r="O7" s="157">
        <f>(AVERAGE(INDEX(Data!$2:$51,0,MATCH(Equities!$D7,Table_Sheet1[#Headers],0))))-AVERAGE(INDEX(Data!$2:$101,0,MATCH(Equities!$D7,Table_Sheet1[#Headers],0)))</f>
        <v>-3.1139553833007767</v>
      </c>
      <c r="P7" s="157">
        <f>(AVERAGE(INDEX(Data!$2:$51,0,MATCH(Equities!$D7,Table_Sheet1[#Headers],0))))-AVERAGE(INDEX(Data!$2:$201,0,MATCH(Equities!$D7,Table_Sheet1[#Headers],0)))</f>
        <v>-1.0894236755371196</v>
      </c>
      <c r="Q7" s="158">
        <f>E7/MIN(INDEX(Table_Sheet1[#All],0,MATCH(Equities!$D7,Table_Sheet1[#Headers],0)))-1</f>
        <v>5.5777247411304298E-2</v>
      </c>
      <c r="R7" s="159">
        <f>1-(-(E7/MAX(INDEX(Table_Sheet1[#All],0,MATCH(Equities!$D7,Table_Sheet1[#Headers],0)))-1))</f>
        <v>0.86774819708482898</v>
      </c>
      <c r="X7" s="4">
        <f ca="1">OFFSET(Data!A2,123,0)</f>
        <v>45582</v>
      </c>
    </row>
    <row r="8" spans="1:30" ht="13.8" customHeight="1" outlineLevel="1" x14ac:dyDescent="0.25">
      <c r="C8" s="152" t="s">
        <v>106</v>
      </c>
      <c r="D8" s="152" t="s">
        <v>3</v>
      </c>
      <c r="E8" s="153">
        <f>INDEX(Table_Sheet1[#All],MATCH(Equities!$X$2,Data!A:A,0),MATCH(Equities!$D8,Table_Sheet1[#Headers],0))</f>
        <v>184.24000549316409</v>
      </c>
      <c r="F8" s="154">
        <f ca="1">E8/INDEX(Table_Sheet1[#All],MATCH(Equities!$X$3,Data!A:A,0),MATCH(Equities!$D8,Table_Sheet1[#Headers],0))-1</f>
        <v>-2.4669076516084743E-2</v>
      </c>
      <c r="G8" s="155">
        <f ca="1">E8/INDEX(Table_Sheet1[#All],MATCH(Equities!$X$4,Data!A:A,0),MATCH(Equities!$D8,Table_Sheet1[#Headers],0))-1</f>
        <v>-5.7788627293412498E-2</v>
      </c>
      <c r="H8" s="156">
        <f ca="1">E8/INDEX(Table_Sheet1[#All],MATCH(Equities!$X$5,Data!A:A,0),MATCH(Equities!$D8,Table_Sheet1[#Headers],0))-1</f>
        <v>-6.2244880048674234E-2</v>
      </c>
      <c r="I8" s="156">
        <f ca="1">E8/INDEX(Table_Sheet1[#All],MATCH(Equities!$X$6,Data!A:A,0),MATCH(Equities!$D8,Table_Sheet1[#Headers],0))-1</f>
        <v>-0.18713865283043041</v>
      </c>
      <c r="J8" s="156">
        <f ca="1">E8/INDEX(Table_Sheet1[#All],MATCH(Equities!$X$7,Data!A:A,0),MATCH(Equities!$D8,Table_Sheet1[#Headers],0))-1</f>
        <v>-6.8599275666960779E-2</v>
      </c>
      <c r="K8" s="156">
        <f ca="1">E8/INDEX(Table_Sheet1[#All],MATCH(Equities!$X$8,Data!A:A,0),MATCH(Equities!$D8,Table_Sheet1[#Headers],0))-1</f>
        <v>7.8617712396790829E-2</v>
      </c>
      <c r="L8" s="157">
        <f>E8/(AVERAGE(INDEX(Data!$2:$21,0,MATCH(Equities!$D8,Table_Sheet1[#Headers],0))))-1</f>
        <v>-4.8985169284846974E-2</v>
      </c>
      <c r="M8" s="157">
        <f>E8/(AVERAGE(INDEX(Data!$2:$51,0,MATCH(Equities!$D8,Table_Sheet1[#Headers],0))))-1</f>
        <v>-0.10176548107610284</v>
      </c>
      <c r="N8" s="157">
        <f>(AVERAGE(INDEX(Data!$2:$21,0,MATCH(Equities!$D8,Table_Sheet1[#Headers],0))))-AVERAGE(INDEX(Data!$2:$51,0,MATCH(Equities!$D8,Table_Sheet1[#Headers],0)))</f>
        <v>-11.383579864501939</v>
      </c>
      <c r="O8" s="157">
        <f>(AVERAGE(INDEX(Data!$2:$51,0,MATCH(Equities!$D8,Table_Sheet1[#Headers],0))))-AVERAGE(INDEX(Data!$2:$101,0,MATCH(Equities!$D8,Table_Sheet1[#Headers],0)))</f>
        <v>-10.918605957031247</v>
      </c>
      <c r="P8" s="157">
        <f>(AVERAGE(INDEX(Data!$2:$51,0,MATCH(Equities!$D8,Table_Sheet1[#Headers],0))))-AVERAGE(INDEX(Data!$2:$201,0,MATCH(Equities!$D8,Table_Sheet1[#Headers],0)))</f>
        <v>1.2821250915527287</v>
      </c>
      <c r="Q8" s="158">
        <f>E8/MIN(INDEX(Table_Sheet1[#All],0,MATCH(Equities!$D8,Table_Sheet1[#Headers],0)))-1</f>
        <v>9.4946914219846912E-2</v>
      </c>
      <c r="R8" s="159">
        <f>1-(-(E8/MAX(INDEX(Table_Sheet1[#All],0,MATCH(Equities!$D8,Table_Sheet1[#Headers],0)))-1))</f>
        <v>0.77307464965516814</v>
      </c>
      <c r="X8" s="4">
        <f ca="1">OFFSET(Data!A2,250,0)</f>
        <v>45399</v>
      </c>
    </row>
    <row r="9" spans="1:30" ht="13.8" customHeight="1" outlineLevel="1" x14ac:dyDescent="0.25">
      <c r="C9" s="152" t="s">
        <v>107</v>
      </c>
      <c r="D9" s="152" t="s">
        <v>4</v>
      </c>
      <c r="E9" s="153">
        <f>INDEX(Table_Sheet1[#All],MATCH(Equities!$X$2,Data!A:A,0),MATCH(Equities!$D9,Table_Sheet1[#Headers],0))</f>
        <v>80.160003662109375</v>
      </c>
      <c r="F9" s="154">
        <f ca="1">E9/INDEX(Table_Sheet1[#All],MATCH(Equities!$X$3,Data!A:A,0),MATCH(Equities!$D9,Table_Sheet1[#Headers],0))-1</f>
        <v>-1.0736704063850744E-2</v>
      </c>
      <c r="G9" s="155">
        <f ca="1">E9/INDEX(Table_Sheet1[#All],MATCH(Equities!$X$4,Data!A:A,0),MATCH(Equities!$D9,Table_Sheet1[#Headers],0))-1</f>
        <v>1.0717515189527571E-2</v>
      </c>
      <c r="H9" s="156">
        <f ca="1">E9/INDEX(Table_Sheet1[#All],MATCH(Equities!$X$5,Data!A:A,0),MATCH(Equities!$D9,Table_Sheet1[#Headers],0))-1</f>
        <v>-1.0584847780419349E-3</v>
      </c>
      <c r="I9" s="156">
        <f ca="1">E9/INDEX(Table_Sheet1[#All],MATCH(Equities!$X$6,Data!A:A,0),MATCH(Equities!$D9,Table_Sheet1[#Headers],0))-1</f>
        <v>5.7124620131739912E-2</v>
      </c>
      <c r="J9" s="156">
        <f ca="1">E9/INDEX(Table_Sheet1[#All],MATCH(Equities!$X$7,Data!A:A,0),MATCH(Equities!$D9,Table_Sheet1[#Headers],0))-1</f>
        <v>-1.0528016888222913E-2</v>
      </c>
      <c r="K9" s="156">
        <f ca="1">E9/INDEX(Table_Sheet1[#All],MATCH(Equities!$X$8,Data!A:A,0),MATCH(Equities!$D9,Table_Sheet1[#Headers],0))-1</f>
        <v>0.12079363643501084</v>
      </c>
      <c r="L9" s="157">
        <f>E9/(AVERAGE(INDEX(Data!$2:$21,0,MATCH(Equities!$D9,Table_Sheet1[#Headers],0))))-1</f>
        <v>3.0257362424856993E-3</v>
      </c>
      <c r="M9" s="157">
        <f>E9/(AVERAGE(INDEX(Data!$2:$51,0,MATCH(Equities!$D9,Table_Sheet1[#Headers],0))))-1</f>
        <v>-3.4354080590871527E-3</v>
      </c>
      <c r="N9" s="157">
        <f>(AVERAGE(INDEX(Data!$2:$21,0,MATCH(Equities!$D9,Table_Sheet1[#Headers],0))))-AVERAGE(INDEX(Data!$2:$51,0,MATCH(Equities!$D9,Table_Sheet1[#Headers],0)))</f>
        <v>-0.51814300537108693</v>
      </c>
      <c r="O9" s="157">
        <f>(AVERAGE(INDEX(Data!$2:$51,0,MATCH(Equities!$D9,Table_Sheet1[#Headers],0))))-AVERAGE(INDEX(Data!$2:$101,0,MATCH(Equities!$D9,Table_Sheet1[#Headers],0)))</f>
        <v>0.67410697937012287</v>
      </c>
      <c r="P9" s="157">
        <f>(AVERAGE(INDEX(Data!$2:$51,0,MATCH(Equities!$D9,Table_Sheet1[#Headers],0))))-AVERAGE(INDEX(Data!$2:$201,0,MATCH(Equities!$D9,Table_Sheet1[#Headers],0)))</f>
        <v>0.89676254272460199</v>
      </c>
      <c r="Q9" s="158">
        <f>E9/MIN(INDEX(Table_Sheet1[#All],0,MATCH(Equities!$D9,Table_Sheet1[#Headers],0)))-1</f>
        <v>0.12539455955804835</v>
      </c>
      <c r="R9" s="159">
        <f>1-(-(E9/MAX(INDEX(Table_Sheet1[#All],0,MATCH(Equities!$D9,Table_Sheet1[#Headers],0)))-1))</f>
        <v>0.96393080218666582</v>
      </c>
    </row>
    <row r="10" spans="1:30" ht="13.8" customHeight="1" outlineLevel="1" x14ac:dyDescent="0.25">
      <c r="C10" s="152" t="s">
        <v>108</v>
      </c>
      <c r="D10" s="152" t="s">
        <v>9</v>
      </c>
      <c r="E10" s="153">
        <f>INDEX(Table_Sheet1[#All],MATCH(Equities!$X$2,Data!A:A,0),MATCH(Equities!$D10,Table_Sheet1[#Headers],0))</f>
        <v>193.9100036621094</v>
      </c>
      <c r="F10" s="154">
        <f ca="1">E10/INDEX(Table_Sheet1[#All],MATCH(Equities!$X$3,Data!A:A,0),MATCH(Equities!$D10,Table_Sheet1[#Headers],0))-1</f>
        <v>-3.4745361883348536E-2</v>
      </c>
      <c r="G10" s="155">
        <f ca="1">E10/INDEX(Table_Sheet1[#All],MATCH(Equities!$X$4,Data!A:A,0),MATCH(Equities!$D10,Table_Sheet1[#Headers],0))-1</f>
        <v>-4.8807990377966015E-2</v>
      </c>
      <c r="H10" s="156">
        <f ca="1">E10/INDEX(Table_Sheet1[#All],MATCH(Equities!$X$5,Data!A:A,0),MATCH(Equities!$D10,Table_Sheet1[#Headers],0))-1</f>
        <v>-9.8312824724566039E-2</v>
      </c>
      <c r="I10" s="156">
        <f ca="1">E10/INDEX(Table_Sheet1[#All],MATCH(Equities!$X$6,Data!A:A,0),MATCH(Equities!$D10,Table_Sheet1[#Headers],0))-1</f>
        <v>-0.16375878276004441</v>
      </c>
      <c r="J10" s="156">
        <f ca="1">E10/INDEX(Table_Sheet1[#All],MATCH(Equities!$X$7,Data!A:A,0),MATCH(Equities!$D10,Table_Sheet1[#Headers],0))-1</f>
        <v>-0.15437980453316691</v>
      </c>
      <c r="K10" s="156">
        <f ca="1">E10/INDEX(Table_Sheet1[#All],MATCH(Equities!$X$8,Data!A:A,0),MATCH(Equities!$D10,Table_Sheet1[#Headers],0))-1</f>
        <v>-1.8052929896036685E-2</v>
      </c>
      <c r="L10" s="157">
        <f>E10/(AVERAGE(INDEX(Data!$2:$21,0,MATCH(Equities!$D10,Table_Sheet1[#Headers],0))))-1</f>
        <v>-4.2483812129753606E-2</v>
      </c>
      <c r="M10" s="157">
        <f>E10/(AVERAGE(INDEX(Data!$2:$51,0,MATCH(Equities!$D10,Table_Sheet1[#Headers],0))))-1</f>
        <v>-0.10339890567091625</v>
      </c>
      <c r="N10" s="157">
        <f>(AVERAGE(INDEX(Data!$2:$21,0,MATCH(Equities!$D10,Table_Sheet1[#Headers],0))))-AVERAGE(INDEX(Data!$2:$51,0,MATCH(Equities!$D10,Table_Sheet1[#Headers],0)))</f>
        <v>-13.758774108886712</v>
      </c>
      <c r="O10" s="157">
        <f>(AVERAGE(INDEX(Data!$2:$51,0,MATCH(Equities!$D10,Table_Sheet1[#Headers],0))))-AVERAGE(INDEX(Data!$2:$101,0,MATCH(Equities!$D10,Table_Sheet1[#Headers],0)))</f>
        <v>-9.0943412780761719</v>
      </c>
      <c r="P10" s="157">
        <f>(AVERAGE(INDEX(Data!$2:$51,0,MATCH(Equities!$D10,Table_Sheet1[#Headers],0))))-AVERAGE(INDEX(Data!$2:$201,0,MATCH(Equities!$D10,Table_Sheet1[#Headers],0)))</f>
        <v>-7.5082143402099746</v>
      </c>
      <c r="Q10" s="158">
        <f>E10/MIN(INDEX(Table_Sheet1[#All],0,MATCH(Equities!$D10,Table_Sheet1[#Headers],0)))-1</f>
        <v>7.889616798337018E-2</v>
      </c>
      <c r="R10" s="159">
        <f>1-(-(E10/MAX(INDEX(Table_Sheet1[#All],0,MATCH(Equities!$D10,Table_Sheet1[#Headers],0)))-1))</f>
        <v>0.80209130575011267</v>
      </c>
    </row>
    <row r="11" spans="1:30" ht="13.8" customHeight="1" outlineLevel="1" x14ac:dyDescent="0.25">
      <c r="C11" s="152" t="s">
        <v>109</v>
      </c>
      <c r="D11" s="152" t="s">
        <v>6</v>
      </c>
      <c r="E11" s="153">
        <f>INDEX(Table_Sheet1[#All],MATCH(Equities!$X$2,Data!A:A,0),MATCH(Equities!$D11,Table_Sheet1[#Headers],0))</f>
        <v>46.529998779296882</v>
      </c>
      <c r="F11" s="154">
        <f ca="1">E11/INDEX(Table_Sheet1[#All],MATCH(Equities!$X$3,Data!A:A,0),MATCH(Equities!$D11,Table_Sheet1[#Headers],0))-1</f>
        <v>-1.5654784668935884E-2</v>
      </c>
      <c r="G11" s="155">
        <f ca="1">E11/INDEX(Table_Sheet1[#All],MATCH(Equities!$X$4,Data!A:A,0),MATCH(Equities!$D11,Table_Sheet1[#Headers],0))-1</f>
        <v>-1.482110458869379E-2</v>
      </c>
      <c r="H11" s="156">
        <f ca="1">E11/INDEX(Table_Sheet1[#All],MATCH(Equities!$X$5,Data!A:A,0),MATCH(Equities!$D11,Table_Sheet1[#Headers],0))-1</f>
        <v>-4.870630933711495E-2</v>
      </c>
      <c r="I11" s="156">
        <f ca="1">E11/INDEX(Table_Sheet1[#All],MATCH(Equities!$X$6,Data!A:A,0),MATCH(Equities!$D11,Table_Sheet1[#Headers],0))-1</f>
        <v>-5.6204368605182298E-2</v>
      </c>
      <c r="J11" s="156">
        <f ca="1">E11/INDEX(Table_Sheet1[#All],MATCH(Equities!$X$7,Data!A:A,0),MATCH(Equities!$D11,Table_Sheet1[#Headers],0))-1</f>
        <v>-1.4951425371802829E-2</v>
      </c>
      <c r="K11" s="156">
        <f ca="1">E11/INDEX(Table_Sheet1[#All],MATCH(Equities!$X$8,Data!A:A,0),MATCH(Equities!$D11,Table_Sheet1[#Headers],0))-1</f>
        <v>0.19059255443828982</v>
      </c>
      <c r="L11" s="157">
        <f>E11/(AVERAGE(INDEX(Data!$2:$21,0,MATCH(Equities!$D11,Table_Sheet1[#Headers],0))))-1</f>
        <v>-2.9989815798059483E-2</v>
      </c>
      <c r="M11" s="157">
        <f>E11/(AVERAGE(INDEX(Data!$2:$51,0,MATCH(Equities!$D11,Table_Sheet1[#Headers],0))))-1</f>
        <v>-5.7033781306581322E-2</v>
      </c>
      <c r="N11" s="157">
        <f>(AVERAGE(INDEX(Data!$2:$21,0,MATCH(Equities!$D11,Table_Sheet1[#Headers],0))))-AVERAGE(INDEX(Data!$2:$51,0,MATCH(Equities!$D11,Table_Sheet1[#Headers],0)))</f>
        <v>-1.3757229614257795</v>
      </c>
      <c r="O11" s="157">
        <f>(AVERAGE(INDEX(Data!$2:$51,0,MATCH(Equities!$D11,Table_Sheet1[#Headers],0))))-AVERAGE(INDEX(Data!$2:$101,0,MATCH(Equities!$D11,Table_Sheet1[#Headers],0)))</f>
        <v>-6.5158309936528269E-2</v>
      </c>
      <c r="P11" s="157">
        <f>(AVERAGE(INDEX(Data!$2:$51,0,MATCH(Equities!$D11,Table_Sheet1[#Headers],0))))-AVERAGE(INDEX(Data!$2:$201,0,MATCH(Equities!$D11,Table_Sheet1[#Headers],0)))</f>
        <v>2.3766340446472114</v>
      </c>
      <c r="Q11" s="158">
        <f>E11/MIN(INDEX(Table_Sheet1[#All],0,MATCH(Equities!$D11,Table_Sheet1[#Headers],0)))-1</f>
        <v>0.19359969500362961</v>
      </c>
      <c r="R11" s="159">
        <f>1-(-(E11/MAX(INDEX(Table_Sheet1[#All],0,MATCH(Equities!$D11,Table_Sheet1[#Headers],0)))-1))</f>
        <v>0.89478843593511381</v>
      </c>
    </row>
    <row r="12" spans="1:30" ht="13.8" customHeight="1" outlineLevel="1" x14ac:dyDescent="0.25">
      <c r="C12" s="152" t="s">
        <v>110</v>
      </c>
      <c r="D12" s="152" t="s">
        <v>5</v>
      </c>
      <c r="E12" s="153">
        <f>INDEX(Table_Sheet1[#All],MATCH(Equities!$X$2,Data!A:A,0),MATCH(Equities!$D12,Table_Sheet1[#Headers],0))</f>
        <v>79.699996948242188</v>
      </c>
      <c r="F12" s="154">
        <f ca="1">E12/INDEX(Table_Sheet1[#All],MATCH(Equities!$X$3,Data!A:A,0),MATCH(Equities!$D12,Table_Sheet1[#Headers],0))-1</f>
        <v>8.2225663680088878E-3</v>
      </c>
      <c r="G12" s="155">
        <f ca="1">E12/INDEX(Table_Sheet1[#All],MATCH(Equities!$X$4,Data!A:A,0),MATCH(Equities!$D12,Table_Sheet1[#Headers],0))-1</f>
        <v>-3.2297275891169042E-2</v>
      </c>
      <c r="H12" s="156">
        <f ca="1">E12/INDEX(Table_Sheet1[#All],MATCH(Equities!$X$5,Data!A:A,0),MATCH(Equities!$D12,Table_Sheet1[#Headers],0))-1</f>
        <v>-0.11918415893076173</v>
      </c>
      <c r="I12" s="156">
        <f ca="1">E12/INDEX(Table_Sheet1[#All],MATCH(Equities!$X$6,Data!A:A,0),MATCH(Equities!$D12,Table_Sheet1[#Headers],0))-1</f>
        <v>-0.13231500213132907</v>
      </c>
      <c r="J12" s="156">
        <f ca="1">E12/INDEX(Table_Sheet1[#All],MATCH(Equities!$X$7,Data!A:A,0),MATCH(Equities!$D12,Table_Sheet1[#Headers],0))-1</f>
        <v>-0.10640510280657955</v>
      </c>
      <c r="K12" s="156">
        <f ca="1">E12/INDEX(Table_Sheet1[#All],MATCH(Equities!$X$8,Data!A:A,0),MATCH(Equities!$D12,Table_Sheet1[#Headers],0))-1</f>
        <v>-0.12546336945187297</v>
      </c>
      <c r="L12" s="157">
        <f>E12/(AVERAGE(INDEX(Data!$2:$21,0,MATCH(Equities!$D12,Table_Sheet1[#Headers],0))))-1</f>
        <v>-7.7190110998703987E-2</v>
      </c>
      <c r="M12" s="157">
        <f>E12/(AVERAGE(INDEX(Data!$2:$51,0,MATCH(Equities!$D12,Table_Sheet1[#Headers],0))))-1</f>
        <v>-9.2533327023203493E-2</v>
      </c>
      <c r="N12" s="157">
        <f>(AVERAGE(INDEX(Data!$2:$21,0,MATCH(Equities!$D12,Table_Sheet1[#Headers],0))))-AVERAGE(INDEX(Data!$2:$51,0,MATCH(Equities!$D12,Table_Sheet1[#Headers],0)))</f>
        <v>-1.4602653503417855</v>
      </c>
      <c r="O12" s="157">
        <f>(AVERAGE(INDEX(Data!$2:$51,0,MATCH(Equities!$D12,Table_Sheet1[#Headers],0))))-AVERAGE(INDEX(Data!$2:$101,0,MATCH(Equities!$D12,Table_Sheet1[#Headers],0)))</f>
        <v>-0.58882011413574276</v>
      </c>
      <c r="P12" s="157">
        <f>(AVERAGE(INDEX(Data!$2:$51,0,MATCH(Equities!$D12,Table_Sheet1[#Headers],0))))-AVERAGE(INDEX(Data!$2:$201,0,MATCH(Equities!$D12,Table_Sheet1[#Headers],0)))</f>
        <v>-0.5379458236694461</v>
      </c>
      <c r="Q12" s="158">
        <f>E12/MIN(INDEX(Table_Sheet1[#All],0,MATCH(Equities!$D12,Table_Sheet1[#Headers],0)))-1</f>
        <v>4.264775513756458E-2</v>
      </c>
      <c r="R12" s="159">
        <f>1-(-(E12/MAX(INDEX(Table_Sheet1[#All],0,MATCH(Equities!$D12,Table_Sheet1[#Headers],0)))-1))</f>
        <v>0.83268672491881524</v>
      </c>
    </row>
    <row r="13" spans="1:30" ht="13.8" customHeight="1" outlineLevel="1" x14ac:dyDescent="0.25">
      <c r="C13" s="152" t="s">
        <v>111</v>
      </c>
      <c r="D13" s="152" t="s">
        <v>1</v>
      </c>
      <c r="E13" s="153">
        <f>INDEX(Table_Sheet1[#All],MATCH(Equities!$X$2,Data!A:A,0),MATCH(Equities!$D13,Table_Sheet1[#Headers],0))</f>
        <v>80.199996948242188</v>
      </c>
      <c r="F13" s="154">
        <f ca="1">E13/INDEX(Table_Sheet1[#All],MATCH(Equities!$X$3,Data!A:A,0),MATCH(Equities!$D13,Table_Sheet1[#Headers],0))-1</f>
        <v>-7.7941960725089743E-3</v>
      </c>
      <c r="G13" s="155">
        <f ca="1">E13/INDEX(Table_Sheet1[#All],MATCH(Equities!$X$4,Data!A:A,0),MATCH(Equities!$D13,Table_Sheet1[#Headers],0))-1</f>
        <v>-6.9341898610110198E-3</v>
      </c>
      <c r="H13" s="156">
        <f ca="1">E13/INDEX(Table_Sheet1[#All],MATCH(Equities!$X$5,Data!A:A,0),MATCH(Equities!$D13,Table_Sheet1[#Headers],0))-1</f>
        <v>-7.4405088953131249E-2</v>
      </c>
      <c r="I13" s="156">
        <f ca="1">E13/INDEX(Table_Sheet1[#All],MATCH(Equities!$X$6,Data!A:A,0),MATCH(Equities!$D13,Table_Sheet1[#Headers],0))-1</f>
        <v>-7.4192406579908443E-2</v>
      </c>
      <c r="J13" s="156">
        <f ca="1">E13/INDEX(Table_Sheet1[#All],MATCH(Equities!$X$7,Data!A:A,0),MATCH(Equities!$D13,Table_Sheet1[#Headers],0))-1</f>
        <v>-0.16698326188511869</v>
      </c>
      <c r="K13" s="156">
        <f ca="1">E13/INDEX(Table_Sheet1[#All],MATCH(Equities!$X$8,Data!A:A,0),MATCH(Equities!$D13,Table_Sheet1[#Headers],0))-1</f>
        <v>-8.1441685733439906E-2</v>
      </c>
      <c r="L13" s="157">
        <f>E13/(AVERAGE(INDEX(Data!$2:$21,0,MATCH(Equities!$D13,Table_Sheet1[#Headers],0))))-1</f>
        <v>-3.1484006497070394E-2</v>
      </c>
      <c r="M13" s="157">
        <f>E13/(AVERAGE(INDEX(Data!$2:$51,0,MATCH(Equities!$D13,Table_Sheet1[#Headers],0))))-1</f>
        <v>-6.3559854411632477E-2</v>
      </c>
      <c r="N13" s="157">
        <f>(AVERAGE(INDEX(Data!$2:$21,0,MATCH(Equities!$D13,Table_Sheet1[#Headers],0))))-AVERAGE(INDEX(Data!$2:$51,0,MATCH(Equities!$D13,Table_Sheet1[#Headers],0)))</f>
        <v>-2.8363882446289068</v>
      </c>
      <c r="O13" s="157">
        <f>(AVERAGE(INDEX(Data!$2:$51,0,MATCH(Equities!$D13,Table_Sheet1[#Headers],0))))-AVERAGE(INDEX(Data!$2:$101,0,MATCH(Equities!$D13,Table_Sheet1[#Headers],0)))</f>
        <v>-1.2026193237304739</v>
      </c>
      <c r="P13" s="157">
        <f>(AVERAGE(INDEX(Data!$2:$51,0,MATCH(Equities!$D13,Table_Sheet1[#Headers],0))))-AVERAGE(INDEX(Data!$2:$201,0,MATCH(Equities!$D13,Table_Sheet1[#Headers],0)))</f>
        <v>-3.4278291702270565</v>
      </c>
      <c r="Q13" s="158">
        <f>E13/MIN(INDEX(Table_Sheet1[#All],0,MATCH(Equities!$D13,Table_Sheet1[#Headers],0)))-1</f>
        <v>7.9843820832182333E-2</v>
      </c>
      <c r="R13" s="159">
        <f>1-(-(E13/MAX(INDEX(Table_Sheet1[#All],0,MATCH(Equities!$D13,Table_Sheet1[#Headers],0)))-1))</f>
        <v>0.82968908287637322</v>
      </c>
    </row>
    <row r="14" spans="1:30" ht="13.8" customHeight="1" outlineLevel="1" x14ac:dyDescent="0.25">
      <c r="C14" s="152" t="s">
        <v>112</v>
      </c>
      <c r="D14" s="152" t="s">
        <v>8</v>
      </c>
      <c r="E14" s="153">
        <f>INDEX(Table_Sheet1[#All],MATCH(Equities!$X$2,Data!A:A,0),MATCH(Equities!$D14,Table_Sheet1[#Headers],0))</f>
        <v>124.620002746582</v>
      </c>
      <c r="F14" s="154">
        <f ca="1">E14/INDEX(Table_Sheet1[#All],MATCH(Equities!$X$3,Data!A:A,0),MATCH(Equities!$D14,Table_Sheet1[#Headers],0))-1</f>
        <v>-1.369209140032901E-2</v>
      </c>
      <c r="G14" s="155">
        <f ca="1">E14/INDEX(Table_Sheet1[#All],MATCH(Equities!$X$4,Data!A:A,0),MATCH(Equities!$D14,Table_Sheet1[#Headers],0))-1</f>
        <v>-1.6882292155128042E-2</v>
      </c>
      <c r="H14" s="156">
        <f ca="1">E14/INDEX(Table_Sheet1[#All],MATCH(Equities!$X$5,Data!A:A,0),MATCH(Equities!$D14,Table_Sheet1[#Headers],0))-1</f>
        <v>-5.9705139818709063E-2</v>
      </c>
      <c r="I14" s="156">
        <f ca="1">E14/INDEX(Table_Sheet1[#All],MATCH(Equities!$X$6,Data!A:A,0),MATCH(Equities!$D14,Table_Sheet1[#Headers],0))-1</f>
        <v>-7.603804773117262E-2</v>
      </c>
      <c r="J14" s="156">
        <f ca="1">E14/INDEX(Table_Sheet1[#All],MATCH(Equities!$X$7,Data!A:A,0),MATCH(Equities!$D14,Table_Sheet1[#Headers],0))-1</f>
        <v>-9.5197613397254299E-2</v>
      </c>
      <c r="K14" s="156">
        <f ca="1">E14/INDEX(Table_Sheet1[#All],MATCH(Equities!$X$8,Data!A:A,0),MATCH(Equities!$D14,Table_Sheet1[#Headers],0))-1</f>
        <v>4.4279510952562218E-2</v>
      </c>
      <c r="L14" s="157">
        <f>E14/(AVERAGE(INDEX(Data!$2:$21,0,MATCH(Equities!$D14,Table_Sheet1[#Headers],0))))-1</f>
        <v>-2.53469976390992E-2</v>
      </c>
      <c r="M14" s="157">
        <f>E14/(AVERAGE(INDEX(Data!$2:$51,0,MATCH(Equities!$D14,Table_Sheet1[#Headers],0))))-1</f>
        <v>-5.4503649107400576E-2</v>
      </c>
      <c r="N14" s="157">
        <f>(AVERAGE(INDEX(Data!$2:$21,0,MATCH(Equities!$D14,Table_Sheet1[#Headers],0))))-AVERAGE(INDEX(Data!$2:$51,0,MATCH(Equities!$D14,Table_Sheet1[#Headers],0)))</f>
        <v>-3.9428977966308452</v>
      </c>
      <c r="O14" s="157">
        <f>(AVERAGE(INDEX(Data!$2:$51,0,MATCH(Equities!$D14,Table_Sheet1[#Headers],0))))-AVERAGE(INDEX(Data!$2:$101,0,MATCH(Equities!$D14,Table_Sheet1[#Headers],0)))</f>
        <v>-2.4299774169921875</v>
      </c>
      <c r="P14" s="157">
        <f>(AVERAGE(INDEX(Data!$2:$51,0,MATCH(Equities!$D14,Table_Sheet1[#Headers],0))))-AVERAGE(INDEX(Data!$2:$201,0,MATCH(Equities!$D14,Table_Sheet1[#Headers],0)))</f>
        <v>-0.11408752441406023</v>
      </c>
      <c r="Q14" s="158">
        <f>E14/MIN(INDEX(Table_Sheet1[#All],0,MATCH(Equities!$D14,Table_Sheet1[#Headers],0)))-1</f>
        <v>7.0434673652348678E-2</v>
      </c>
      <c r="R14" s="159">
        <f>1-(-(E14/MAX(INDEX(Table_Sheet1[#All],0,MATCH(Equities!$D14,Table_Sheet1[#Headers],0)))-1))</f>
        <v>0.87250364028532568</v>
      </c>
    </row>
    <row r="15" spans="1:30" ht="13.8" customHeight="1" outlineLevel="1" x14ac:dyDescent="0.25">
      <c r="C15" s="152" t="s">
        <v>113</v>
      </c>
      <c r="D15" s="152" t="s">
        <v>11</v>
      </c>
      <c r="E15" s="153">
        <f>INDEX(Table_Sheet1[#All],MATCH(Equities!$X$2,Data!A:A,0),MATCH(Equities!$D15,Table_Sheet1[#Headers],0))</f>
        <v>39.819999694824219</v>
      </c>
      <c r="F15" s="154">
        <f ca="1">E15/INDEX(Table_Sheet1[#All],MATCH(Equities!$X$3,Data!A:A,0),MATCH(Equities!$D15,Table_Sheet1[#Headers],0))-1</f>
        <v>-5.0201952025774599E-4</v>
      </c>
      <c r="G15" s="155">
        <f ca="1">E15/INDEX(Table_Sheet1[#All],MATCH(Equities!$X$4,Data!A:A,0),MATCH(Equities!$D15,Table_Sheet1[#Headers],0))-1</f>
        <v>1.555727173156507E-2</v>
      </c>
      <c r="H15" s="156">
        <f ca="1">E15/INDEX(Table_Sheet1[#All],MATCH(Equities!$X$5,Data!A:A,0),MATCH(Equities!$D15,Table_Sheet1[#Headers],0))-1</f>
        <v>-4.990820440795396E-2</v>
      </c>
      <c r="I15" s="156">
        <f ca="1">E15/INDEX(Table_Sheet1[#All],MATCH(Equities!$X$6,Data!A:A,0),MATCH(Equities!$D15,Table_Sheet1[#Headers],0))-1</f>
        <v>-2.8644815653270372E-3</v>
      </c>
      <c r="J15" s="156">
        <f ca="1">E15/INDEX(Table_Sheet1[#All],MATCH(Equities!$X$7,Data!A:A,0),MATCH(Equities!$D15,Table_Sheet1[#Headers],0))-1</f>
        <v>-8.8322045847246344E-2</v>
      </c>
      <c r="K15" s="156">
        <f ca="1">E15/INDEX(Table_Sheet1[#All],MATCH(Equities!$X$8,Data!A:A,0),MATCH(Equities!$D15,Table_Sheet1[#Headers],0))-1</f>
        <v>0.15320932061831072</v>
      </c>
      <c r="L15" s="157">
        <f>E15/(AVERAGE(INDEX(Data!$2:$21,0,MATCH(Equities!$D15,Table_Sheet1[#Headers],0))))-1</f>
        <v>-1.3195464083504804E-2</v>
      </c>
      <c r="M15" s="157">
        <f>E15/(AVERAGE(INDEX(Data!$2:$51,0,MATCH(Equities!$D15,Table_Sheet1[#Headers],0))))-1</f>
        <v>-3.6677919282688598E-2</v>
      </c>
      <c r="N15" s="157">
        <f>(AVERAGE(INDEX(Data!$2:$21,0,MATCH(Equities!$D15,Table_Sheet1[#Headers],0))))-AVERAGE(INDEX(Data!$2:$51,0,MATCH(Equities!$D15,Table_Sheet1[#Headers],0)))</f>
        <v>-0.98365341186523381</v>
      </c>
      <c r="O15" s="157">
        <f>(AVERAGE(INDEX(Data!$2:$51,0,MATCH(Equities!$D15,Table_Sheet1[#Headers],0))))-AVERAGE(INDEX(Data!$2:$101,0,MATCH(Equities!$D15,Table_Sheet1[#Headers],0)))</f>
        <v>-5.8220024108891266E-2</v>
      </c>
      <c r="P15" s="157">
        <f>(AVERAGE(INDEX(Data!$2:$51,0,MATCH(Equities!$D15,Table_Sheet1[#Headers],0))))-AVERAGE(INDEX(Data!$2:$201,0,MATCH(Equities!$D15,Table_Sheet1[#Headers],0)))</f>
        <v>-0.25985380172729577</v>
      </c>
      <c r="Q15" s="158">
        <f>E15/MIN(INDEX(Table_Sheet1[#All],0,MATCH(Equities!$D15,Table_Sheet1[#Headers],0)))-1</f>
        <v>0.15320932061831072</v>
      </c>
      <c r="R15" s="159">
        <f>1-(-(E15/MAX(INDEX(Table_Sheet1[#All],0,MATCH(Equities!$D15,Table_Sheet1[#Headers],0)))-1))</f>
        <v>0.89594887381265198</v>
      </c>
    </row>
    <row r="16" spans="1:30" ht="13.8" customHeight="1" outlineLevel="1" x14ac:dyDescent="0.25">
      <c r="C16" s="152" t="s">
        <v>114</v>
      </c>
      <c r="D16" s="152" t="s">
        <v>10</v>
      </c>
      <c r="E16" s="153">
        <f>INDEX(Table_Sheet1[#All],MATCH(Equities!$X$2,Data!A:A,0),MATCH(Equities!$D16,Table_Sheet1[#Headers],0))</f>
        <v>76.980003356933594</v>
      </c>
      <c r="F16" s="154">
        <f ca="1">E16/INDEX(Table_Sheet1[#All],MATCH(Equities!$X$3,Data!A:A,0),MATCH(Equities!$D16,Table_Sheet1[#Headers],0))-1</f>
        <v>-9.0112892056147809E-3</v>
      </c>
      <c r="G16" s="155">
        <f ca="1">E16/INDEX(Table_Sheet1[#All],MATCH(Equities!$X$4,Data!A:A,0),MATCH(Equities!$D16,Table_Sheet1[#Headers],0))-1</f>
        <v>1.3294749506404191E-2</v>
      </c>
      <c r="H16" s="156">
        <f ca="1">E16/INDEX(Table_Sheet1[#All],MATCH(Equities!$X$5,Data!A:A,0),MATCH(Equities!$D16,Table_Sheet1[#Headers],0))-1</f>
        <v>-2.1131592156652723E-2</v>
      </c>
      <c r="I16" s="156">
        <f ca="1">E16/INDEX(Table_Sheet1[#All],MATCH(Equities!$X$6,Data!A:A,0),MATCH(Equities!$D16,Table_Sheet1[#Headers],0))-1</f>
        <v>9.5894721727902699E-3</v>
      </c>
      <c r="J16" s="156">
        <f ca="1">E16/INDEX(Table_Sheet1[#All],MATCH(Equities!$X$7,Data!A:A,0),MATCH(Equities!$D16,Table_Sheet1[#Headers],0))-1</f>
        <v>-4.063981540590178E-2</v>
      </c>
      <c r="K16" s="156">
        <f ca="1">E16/INDEX(Table_Sheet1[#All],MATCH(Equities!$X$8,Data!A:A,0),MATCH(Equities!$D16,Table_Sheet1[#Headers],0))-1</f>
        <v>0.2380288810170319</v>
      </c>
      <c r="L16" s="157">
        <f>E16/(AVERAGE(INDEX(Data!$2:$21,0,MATCH(Equities!$D16,Table_Sheet1[#Headers],0))))-1</f>
        <v>-1.6187999009191767E-3</v>
      </c>
      <c r="M16" s="157">
        <f>E16/(AVERAGE(INDEX(Data!$2:$51,0,MATCH(Equities!$D16,Table_Sheet1[#Headers],0))))-1</f>
        <v>-9.8325866135045015E-3</v>
      </c>
      <c r="N16" s="157">
        <f>(AVERAGE(INDEX(Data!$2:$21,0,MATCH(Equities!$D16,Table_Sheet1[#Headers],0))))-AVERAGE(INDEX(Data!$2:$51,0,MATCH(Equities!$D16,Table_Sheet1[#Headers],0)))</f>
        <v>-0.63961158752441349</v>
      </c>
      <c r="O16" s="157">
        <f>(AVERAGE(INDEX(Data!$2:$51,0,MATCH(Equities!$D16,Table_Sheet1[#Headers],0))))-AVERAGE(INDEX(Data!$2:$101,0,MATCH(Equities!$D16,Table_Sheet1[#Headers],0)))</f>
        <v>0.2451817321777412</v>
      </c>
      <c r="P16" s="157">
        <f>(AVERAGE(INDEX(Data!$2:$51,0,MATCH(Equities!$D16,Table_Sheet1[#Headers],0))))-AVERAGE(INDEX(Data!$2:$201,0,MATCH(Equities!$D16,Table_Sheet1[#Headers],0)))</f>
        <v>1.5942710113525465</v>
      </c>
      <c r="Q16" s="158">
        <f>E16/MIN(INDEX(Table_Sheet1[#All],0,MATCH(Equities!$D16,Table_Sheet1[#Headers],0)))-1</f>
        <v>0.26386637335724306</v>
      </c>
      <c r="R16" s="159">
        <f>1-(-(E16/MAX(INDEX(Table_Sheet1[#All],0,MATCH(Equities!$D16,Table_Sheet1[#Headers],0)))-1))</f>
        <v>0.94258607422609031</v>
      </c>
    </row>
    <row r="17" spans="1:18" ht="13.8" customHeight="1" outlineLevel="1" x14ac:dyDescent="0.25">
      <c r="C17" s="152" t="s">
        <v>115</v>
      </c>
      <c r="D17" s="152" t="s">
        <v>7</v>
      </c>
      <c r="E17" s="153">
        <f>INDEX(Table_Sheet1[#All],MATCH(Equities!$X$2,Data!A:A,0),MATCH(Equities!$D17,Table_Sheet1[#Headers],0))</f>
        <v>136.28999328613281</v>
      </c>
      <c r="F17" s="154">
        <f ca="1">E17/INDEX(Table_Sheet1[#All],MATCH(Equities!$X$3,Data!A:A,0),MATCH(Equities!$D17,Table_Sheet1[#Headers],0))-1</f>
        <v>-1.0167834486524585E-2</v>
      </c>
      <c r="G17" s="155">
        <f ca="1">E17/INDEX(Table_Sheet1[#All],MATCH(Equities!$X$4,Data!A:A,0),MATCH(Equities!$D17,Table_Sheet1[#Headers],0))-1</f>
        <v>-1.7800528383426939E-2</v>
      </c>
      <c r="H17" s="156">
        <f ca="1">E17/INDEX(Table_Sheet1[#All],MATCH(Equities!$X$5,Data!A:A,0),MATCH(Equities!$D17,Table_Sheet1[#Headers],0))-1</f>
        <v>-6.7811612365638929E-2</v>
      </c>
      <c r="I17" s="156">
        <f ca="1">E17/INDEX(Table_Sheet1[#All],MATCH(Equities!$X$6,Data!A:A,0),MATCH(Equities!$D17,Table_Sheet1[#Headers],0))-1</f>
        <v>-2.6696405133285306E-2</v>
      </c>
      <c r="J17" s="156">
        <f ca="1">E17/INDEX(Table_Sheet1[#All],MATCH(Equities!$X$7,Data!A:A,0),MATCH(Equities!$D17,Table_Sheet1[#Headers],0))-1</f>
        <v>-9.8124933295138828E-2</v>
      </c>
      <c r="K17" s="156">
        <f ca="1">E17/INDEX(Table_Sheet1[#All],MATCH(Equities!$X$8,Data!A:A,0),MATCH(Equities!$D17,Table_Sheet1[#Headers],0))-1</f>
        <v>3.6018741841603585E-4</v>
      </c>
      <c r="L17" s="157">
        <f>E17/(AVERAGE(INDEX(Data!$2:$21,0,MATCH(Equities!$D17,Table_Sheet1[#Headers],0))))-1</f>
        <v>-3.3979253306463564E-2</v>
      </c>
      <c r="M17" s="157">
        <f>E17/(AVERAGE(INDEX(Data!$2:$51,0,MATCH(Equities!$D17,Table_Sheet1[#Headers],0))))-1</f>
        <v>-5.5469083278128606E-2</v>
      </c>
      <c r="N17" s="157">
        <f>(AVERAGE(INDEX(Data!$2:$21,0,MATCH(Equities!$D17,Table_Sheet1[#Headers],0))))-AVERAGE(INDEX(Data!$2:$51,0,MATCH(Equities!$D17,Table_Sheet1[#Headers],0)))</f>
        <v>-3.2099208068847531</v>
      </c>
      <c r="O17" s="157">
        <f>(AVERAGE(INDEX(Data!$2:$51,0,MATCH(Equities!$D17,Table_Sheet1[#Headers],0))))-AVERAGE(INDEX(Data!$2:$101,0,MATCH(Equities!$D17,Table_Sheet1[#Headers],0)))</f>
        <v>1.3451322937011696</v>
      </c>
      <c r="P17" s="157">
        <f>(AVERAGE(INDEX(Data!$2:$51,0,MATCH(Equities!$D17,Table_Sheet1[#Headers],0))))-AVERAGE(INDEX(Data!$2:$201,0,MATCH(Equities!$D17,Table_Sheet1[#Headers],0)))</f>
        <v>-1.8140169525146632</v>
      </c>
      <c r="Q17" s="158">
        <f>E17/MIN(INDEX(Table_Sheet1[#All],0,MATCH(Equities!$D17,Table_Sheet1[#Headers],0)))-1</f>
        <v>2.4890943487286155E-2</v>
      </c>
      <c r="R17" s="159">
        <f>1-(-(E17/MAX(INDEX(Table_Sheet1[#All],0,MATCH(Equities!$D17,Table_Sheet1[#Headers],0)))-1))</f>
        <v>0.87731723787376881</v>
      </c>
    </row>
    <row r="18" spans="1:18" ht="13.8" customHeight="1" outlineLevel="1" x14ac:dyDescent="0.25">
      <c r="C18" s="152" t="s">
        <v>116</v>
      </c>
      <c r="D18" s="152" t="s">
        <v>2</v>
      </c>
      <c r="E18" s="153">
        <f>INDEX(Table_Sheet1[#All],MATCH(Equities!$X$2,Data!A:A,0),MATCH(Equities!$D18,Table_Sheet1[#Headers],0))</f>
        <v>89.629997253417969</v>
      </c>
      <c r="F18" s="154">
        <f ca="1">E18/INDEX(Table_Sheet1[#All],MATCH(Equities!$X$3,Data!A:A,0),MATCH(Equities!$D18,Table_Sheet1[#Headers],0))-1</f>
        <v>-2.6924365872329492E-2</v>
      </c>
      <c r="G18" s="155">
        <f ca="1">E18/INDEX(Table_Sheet1[#All],MATCH(Equities!$X$4,Data!A:A,0),MATCH(Equities!$D18,Table_Sheet1[#Headers],0))-1</f>
        <v>-4.3844684275804346E-2</v>
      </c>
      <c r="H18" s="156">
        <f ca="1">E18/INDEX(Table_Sheet1[#All],MATCH(Equities!$X$5,Data!A:A,0),MATCH(Equities!$D18,Table_Sheet1[#Headers],0))-1</f>
        <v>-7.581716509258507E-2</v>
      </c>
      <c r="I18" s="156">
        <f ca="1">E18/INDEX(Table_Sheet1[#All],MATCH(Equities!$X$6,Data!A:A,0),MATCH(Equities!$D18,Table_Sheet1[#Headers],0))-1</f>
        <v>-7.4199093977833086E-2</v>
      </c>
      <c r="J18" s="156">
        <f ca="1">E18/INDEX(Table_Sheet1[#All],MATCH(Equities!$X$7,Data!A:A,0),MATCH(Equities!$D18,Table_Sheet1[#Headers],0))-1</f>
        <v>-4.7596751215057687E-3</v>
      </c>
      <c r="K18" s="156">
        <f ca="1">E18/INDEX(Table_Sheet1[#All],MATCH(Equities!$X$8,Data!A:A,0),MATCH(Equities!$D18,Table_Sheet1[#Headers],0))-1</f>
        <v>0.13358620666363996</v>
      </c>
      <c r="L18" s="157">
        <f>E18/(AVERAGE(INDEX(Data!$2:$21,0,MATCH(Equities!$D18,Table_Sheet1[#Headers],0))))-1</f>
        <v>-4.555333231952341E-2</v>
      </c>
      <c r="M18" s="157">
        <f>E18/(AVERAGE(INDEX(Data!$2:$51,0,MATCH(Equities!$D18,Table_Sheet1[#Headers],0))))-1</f>
        <v>-8.5190929891979295E-2</v>
      </c>
      <c r="N18" s="157">
        <f>(AVERAGE(INDEX(Data!$2:$21,0,MATCH(Equities!$D18,Table_Sheet1[#Headers],0))))-AVERAGE(INDEX(Data!$2:$51,0,MATCH(Equities!$D18,Table_Sheet1[#Headers],0)))</f>
        <v>-4.0689146423339935</v>
      </c>
      <c r="O18" s="157">
        <f>(AVERAGE(INDEX(Data!$2:$51,0,MATCH(Equities!$D18,Table_Sheet1[#Headers],0))))-AVERAGE(INDEX(Data!$2:$101,0,MATCH(Equities!$D18,Table_Sheet1[#Headers],0)))</f>
        <v>-0.31294143676757358</v>
      </c>
      <c r="P18" s="157">
        <f>(AVERAGE(INDEX(Data!$2:$51,0,MATCH(Equities!$D18,Table_Sheet1[#Headers],0))))-AVERAGE(INDEX(Data!$2:$201,0,MATCH(Equities!$D18,Table_Sheet1[#Headers],0)))</f>
        <v>4.9066304397583025</v>
      </c>
      <c r="Q18" s="158">
        <f>E18/MIN(INDEX(Table_Sheet1[#All],0,MATCH(Equities!$D18,Table_Sheet1[#Headers],0)))-1</f>
        <v>0.16416055014097686</v>
      </c>
      <c r="R18" s="159">
        <f>1-(-(E18/MAX(INDEX(Table_Sheet1[#All],0,MATCH(Equities!$D18,Table_Sheet1[#Headers],0)))-1))</f>
        <v>0.85362516195322913</v>
      </c>
    </row>
    <row r="19" spans="1:18" ht="13.8" customHeight="1" outlineLevel="1" x14ac:dyDescent="0.25">
      <c r="C19" s="152" t="s">
        <v>290</v>
      </c>
      <c r="D19" s="152" t="s">
        <v>88</v>
      </c>
      <c r="E19" s="153">
        <f>INDEX(Table_Sheet1[#All],MATCH(Equities!$X$2,Data!A:A,0),MATCH(Equities!$D19,Table_Sheet1[#Headers],0))</f>
        <v>21.14999961853027</v>
      </c>
      <c r="F19" s="154">
        <f ca="1">E19/INDEX(Table_Sheet1[#All],MATCH(Equities!$X$3,Data!A:A,0),MATCH(Equities!$D19,Table_Sheet1[#Headers],0))-1</f>
        <v>1.2446157801740521E-2</v>
      </c>
      <c r="G19" s="155">
        <f ca="1">E19/INDEX(Table_Sheet1[#All],MATCH(Equities!$X$4,Data!A:A,0),MATCH(Equities!$D19,Table_Sheet1[#Headers],0))-1</f>
        <v>1.2446157801740521E-2</v>
      </c>
      <c r="H19" s="156">
        <f ca="1">E19/INDEX(Table_Sheet1[#All],MATCH(Equities!$X$5,Data!A:A,0),MATCH(Equities!$D19,Table_Sheet1[#Headers],0))-1</f>
        <v>-4.3851771424107455E-2</v>
      </c>
      <c r="I19" s="156">
        <f ca="1">E19/INDEX(Table_Sheet1[#All],MATCH(Equities!$X$6,Data!A:A,0),MATCH(Equities!$D19,Table_Sheet1[#Headers],0))-1</f>
        <v>-6.704898335457643E-2</v>
      </c>
      <c r="J19" s="156">
        <f ca="1">E19/INDEX(Table_Sheet1[#All],MATCH(Equities!$X$7,Data!A:A,0),MATCH(Equities!$D19,Table_Sheet1[#Headers],0))-1</f>
        <v>-7.6110629077924541E-3</v>
      </c>
      <c r="K19" s="156">
        <f ca="1">E19/INDEX(Table_Sheet1[#All],MATCH(Equities!$X$8,Data!A:A,0),MATCH(Equities!$D19,Table_Sheet1[#Headers],0))-1</f>
        <v>-4.5452745538277606E-2</v>
      </c>
      <c r="L19" s="157">
        <f>E19/(AVERAGE(INDEX(Data!$2:$21,0,MATCH(Equities!$D19,Table_Sheet1[#Headers],0))))-1</f>
        <v>-2.0856021205693853E-2</v>
      </c>
      <c r="M19" s="157">
        <f>E19/(AVERAGE(INDEX(Data!$2:$51,0,MATCH(Equities!$D19,Table_Sheet1[#Headers],0))))-1</f>
        <v>-3.7078201166939051E-2</v>
      </c>
      <c r="N19" s="157">
        <f>(AVERAGE(INDEX(Data!$2:$21,0,MATCH(Equities!$D19,Table_Sheet1[#Headers],0))))-AVERAGE(INDEX(Data!$2:$51,0,MATCH(Equities!$D19,Table_Sheet1[#Headers],0)))</f>
        <v>-0.36389995574951328</v>
      </c>
      <c r="O19" s="157">
        <f>(AVERAGE(INDEX(Data!$2:$51,0,MATCH(Equities!$D19,Table_Sheet1[#Headers],0))))-AVERAGE(INDEX(Data!$2:$101,0,MATCH(Equities!$D19,Table_Sheet1[#Headers],0)))</f>
        <v>0.22505960464477681</v>
      </c>
      <c r="P19" s="157">
        <f>(AVERAGE(INDEX(Data!$2:$51,0,MATCH(Equities!$D19,Table_Sheet1[#Headers],0))))-AVERAGE(INDEX(Data!$2:$201,0,MATCH(Equities!$D19,Table_Sheet1[#Headers],0)))</f>
        <v>0.44992294311523651</v>
      </c>
      <c r="Q19" s="158">
        <f>E19/MIN(INDEX(Table_Sheet1[#All],0,MATCH(Equities!$D19,Table_Sheet1[#Headers],0)))-1</f>
        <v>5.9901644045115221E-2</v>
      </c>
      <c r="R19" s="159">
        <f>1-(-(E19/MAX(INDEX(Table_Sheet1[#All],0,MATCH(Equities!$D19,Table_Sheet1[#Headers],0)))-1))</f>
        <v>0.92036553698173085</v>
      </c>
    </row>
    <row r="20" spans="1:18" ht="13.8" customHeight="1" outlineLevel="1" x14ac:dyDescent="0.25">
      <c r="C20" s="152" t="s">
        <v>619</v>
      </c>
      <c r="D20" s="152" t="s">
        <v>621</v>
      </c>
      <c r="E20" s="153">
        <f>INDEX(Table_Sheet1[#All],MATCH(Equities!$X$2,Data!A:A,0),MATCH(Equities!$D20,Table_Sheet1[#Headers],0))</f>
        <v>254.52000427246091</v>
      </c>
      <c r="F20" s="154">
        <f ca="1">E20/INDEX(Table_Sheet1[#All],MATCH(Equities!$X$3,Data!A:A,0),MATCH(Equities!$D20,Table_Sheet1[#Headers],0))-1</f>
        <v>-2.4977030566327718E-2</v>
      </c>
      <c r="G20" s="155">
        <f ca="1">E20/INDEX(Table_Sheet1[#All],MATCH(Equities!$X$4,Data!A:A,0),MATCH(Equities!$D20,Table_Sheet1[#Headers],0))-1</f>
        <v>-3.8676556562408759E-2</v>
      </c>
      <c r="H20" s="156">
        <f ca="1">E20/INDEX(Table_Sheet1[#All],MATCH(Equities!$X$5,Data!A:A,0),MATCH(Equities!$D20,Table_Sheet1[#Headers],0))-1</f>
        <v>-7.2222455832149812E-2</v>
      </c>
      <c r="I20" s="156">
        <f ca="1">E20/INDEX(Table_Sheet1[#All],MATCH(Equities!$X$6,Data!A:A,0),MATCH(Equities!$D20,Table_Sheet1[#Headers],0))-1</f>
        <v>-0.12334041308824761</v>
      </c>
      <c r="J20" s="156">
        <f ca="1">E20/INDEX(Table_Sheet1[#All],MATCH(Equities!$X$7,Data!A:A,0),MATCH(Equities!$D20,Table_Sheet1[#Headers],0))-1</f>
        <v>-8.9482230184112055E-2</v>
      </c>
      <c r="K20" s="156">
        <f ca="1">E20/INDEX(Table_Sheet1[#All],MATCH(Equities!$X$8,Data!A:A,0),MATCH(Equities!$D20,Table_Sheet1[#Headers],0))-1</f>
        <v>8.065799011833108E-2</v>
      </c>
      <c r="L20" s="157">
        <f>E20/(AVERAGE(INDEX(Data!$2:$21,0,MATCH(Equities!$D20,Table_Sheet1[#Headers],0))))-1</f>
        <v>-3.7496849907217134E-2</v>
      </c>
      <c r="M20" s="157">
        <f>E20/(AVERAGE(INDEX(Data!$2:$51,0,MATCH(Equities!$D20,Table_Sheet1[#Headers],0))))-1</f>
        <v>-8.2530176246149112E-2</v>
      </c>
      <c r="N20" s="157">
        <f>(AVERAGE(INDEX(Data!$2:$21,0,MATCH(Equities!$D20,Table_Sheet1[#Headers],0))))-AVERAGE(INDEX(Data!$2:$51,0,MATCH(Equities!$D20,Table_Sheet1[#Headers],0)))</f>
        <v>-12.979620666503877</v>
      </c>
      <c r="O20" s="157">
        <f>(AVERAGE(INDEX(Data!$2:$51,0,MATCH(Equities!$D20,Table_Sheet1[#Headers],0))))-AVERAGE(INDEX(Data!$2:$101,0,MATCH(Equities!$D20,Table_Sheet1[#Headers],0)))</f>
        <v>-7.0112161254882608</v>
      </c>
      <c r="P20" s="157">
        <f>(AVERAGE(INDEX(Data!$2:$51,0,MATCH(Equities!$D20,Table_Sheet1[#Headers],0))))-AVERAGE(INDEX(Data!$2:$201,0,MATCH(Equities!$D20,Table_Sheet1[#Headers],0)))</f>
        <v>-3.3838577270500991E-2</v>
      </c>
      <c r="Q20" s="158">
        <f>E20/MIN(INDEX(Table_Sheet1[#All],0,MATCH(Equities!$D20,Table_Sheet1[#Headers],0)))-1</f>
        <v>9.5577695387232708E-2</v>
      </c>
      <c r="R20" s="159">
        <f>1-(-(E20/MAX(INDEX(Table_Sheet1[#All],0,MATCH(Equities!$D20,Table_Sheet1[#Headers],0)))-1))</f>
        <v>0.84919371458430981</v>
      </c>
    </row>
    <row r="21" spans="1:18" ht="13.8" customHeight="1" outlineLevel="1" x14ac:dyDescent="0.25">
      <c r="C21" s="152" t="s">
        <v>346</v>
      </c>
      <c r="D21" s="152" t="s">
        <v>620</v>
      </c>
      <c r="E21" s="153">
        <f>INDEX(Table_Sheet1[#All],MATCH(Equities!$X$2,Data!A:A,0),MATCH(Equities!$D21,Table_Sheet1[#Headers],0))</f>
        <v>16307.16015625</v>
      </c>
      <c r="F21" s="154">
        <f ca="1">E21/INDEX(Table_Sheet1[#All],MATCH(Equities!$X$3,Data!A:A,0),MATCH(Equities!$D21,Table_Sheet1[#Headers],0))-1</f>
        <v>-3.067256456549472E-2</v>
      </c>
      <c r="G21" s="155">
        <f ca="1">E21/INDEX(Table_Sheet1[#All],MATCH(Equities!$X$4,Data!A:A,0),MATCH(Equities!$D21,Table_Sheet1[#Headers],0))-1</f>
        <v>-4.7755442099866707E-2</v>
      </c>
      <c r="H21" s="156">
        <f ca="1">E21/INDEX(Table_Sheet1[#All],MATCH(Equities!$X$5,Data!A:A,0),MATCH(Equities!$D21,Table_Sheet1[#Headers],0))-1</f>
        <v>-8.4312912191378042E-2</v>
      </c>
      <c r="I21" s="156">
        <f ca="1">E21/INDEX(Table_Sheet1[#All],MATCH(Equities!$X$6,Data!A:A,0),MATCH(Equities!$D21,Table_Sheet1[#Headers],0))-1</f>
        <v>-0.16421672214019367</v>
      </c>
      <c r="J21" s="156">
        <f ca="1">E21/INDEX(Table_Sheet1[#All],MATCH(Equities!$X$7,Data!A:A,0),MATCH(Equities!$D21,Table_Sheet1[#Headers],0))-1</f>
        <v>-0.11246833306262127</v>
      </c>
      <c r="K21" s="156">
        <f ca="1">E21/INDEX(Table_Sheet1[#All],MATCH(Equities!$X$8,Data!A:A,0),MATCH(Equities!$D21,Table_Sheet1[#Headers],0))-1</f>
        <v>3.9773979342544896E-2</v>
      </c>
      <c r="L21" s="157">
        <f>E21/(AVERAGE(INDEX(Data!$2:$21,0,MATCH(Equities!$D21,Table_Sheet1[#Headers],0))))-1</f>
        <v>-4.2221594258204487E-2</v>
      </c>
      <c r="M21" s="157">
        <f>E21/(AVERAGE(INDEX(Data!$2:$51,0,MATCH(Equities!$D21,Table_Sheet1[#Headers],0))))-1</f>
        <v>-9.9051912430588307E-2</v>
      </c>
      <c r="N21" s="157">
        <f>(AVERAGE(INDEX(Data!$2:$21,0,MATCH(Equities!$D21,Table_Sheet1[#Headers],0))))-AVERAGE(INDEX(Data!$2:$51,0,MATCH(Equities!$D21,Table_Sheet1[#Headers],0)))</f>
        <v>-1073.9736230468734</v>
      </c>
      <c r="O21" s="157">
        <f>(AVERAGE(INDEX(Data!$2:$51,0,MATCH(Equities!$D21,Table_Sheet1[#Headers],0))))-AVERAGE(INDEX(Data!$2:$101,0,MATCH(Equities!$D21,Table_Sheet1[#Headers],0)))</f>
        <v>-732.22250976562646</v>
      </c>
      <c r="P21" s="157">
        <f>(AVERAGE(INDEX(Data!$2:$51,0,MATCH(Equities!$D21,Table_Sheet1[#Headers],0))))-AVERAGE(INDEX(Data!$2:$201,0,MATCH(Equities!$D21,Table_Sheet1[#Headers],0)))</f>
        <v>-286.77607421875291</v>
      </c>
      <c r="Q21" s="158">
        <f>E21/MIN(INDEX(Table_Sheet1[#All],0,MATCH(Equities!$D21,Table_Sheet1[#Headers],0)))-1</f>
        <v>6.8067599911476817E-2</v>
      </c>
      <c r="R21" s="159">
        <f>1-(-(E21/MAX(INDEX(Table_Sheet1[#All],0,MATCH(Equities!$D21,Table_Sheet1[#Headers],0)))-1))</f>
        <v>0.80832995773466476</v>
      </c>
    </row>
    <row r="22" spans="1:18" ht="13.8" customHeight="1" outlineLevel="1" x14ac:dyDescent="0.25">
      <c r="E22" s="5"/>
      <c r="F22" s="7"/>
      <c r="G22" s="8"/>
      <c r="H22" s="9"/>
      <c r="I22" s="9"/>
      <c r="J22" s="9"/>
      <c r="K22" s="9"/>
      <c r="L22" s="21"/>
      <c r="M22" s="21"/>
      <c r="N22" s="94"/>
      <c r="O22" s="94"/>
      <c r="P22" s="94"/>
      <c r="Q22" s="11"/>
      <c r="R22" s="10"/>
    </row>
    <row r="23" spans="1:18" ht="13.8" customHeight="1" x14ac:dyDescent="0.25">
      <c r="A23" s="14" t="s">
        <v>514</v>
      </c>
      <c r="C23" s="151" t="s">
        <v>108</v>
      </c>
      <c r="E23" s="5"/>
      <c r="F23" s="7"/>
      <c r="G23" s="8"/>
      <c r="H23" s="9"/>
      <c r="I23" s="9"/>
      <c r="J23" s="9"/>
      <c r="K23" s="9"/>
      <c r="L23" s="21"/>
      <c r="M23" s="21"/>
      <c r="N23" s="94"/>
      <c r="O23" s="94"/>
      <c r="P23" s="94"/>
      <c r="Q23" s="11"/>
      <c r="R23" s="10"/>
    </row>
    <row r="24" spans="1:18" ht="13.8" customHeight="1" outlineLevel="1" x14ac:dyDescent="0.25">
      <c r="A24" s="12"/>
      <c r="C24" s="152" t="s">
        <v>142</v>
      </c>
      <c r="D24" s="152" t="s">
        <v>102</v>
      </c>
      <c r="E24" s="153">
        <f>INDEX(Table_Sheet1[#All],MATCH(Equities!$X$2,Data!A:A,0),MATCH(Equities!$D24,Table_Sheet1[#Headers],0))</f>
        <v>194.3500061035156</v>
      </c>
      <c r="F24" s="154">
        <f ca="1">E24/INDEX(Table_Sheet1[#All],MATCH(Equities!$X$3,Data!A:A,0),MATCH(Equities!$D24,Table_Sheet1[#Headers],0))-1</f>
        <v>-4.2233353749070113E-2</v>
      </c>
      <c r="G24" s="155">
        <f ca="1">E24/INDEX(Table_Sheet1[#All],MATCH(Equities!$X$4,Data!A:A,0),MATCH(Equities!$D24,Table_Sheet1[#Headers],0))-1</f>
        <v>-7.8167222807051351E-2</v>
      </c>
      <c r="H24" s="156">
        <f ca="1">E24/INDEX(Table_Sheet1[#All],MATCH(Equities!$X$5,Data!A:A,0),MATCH(Equities!$D24,Table_Sheet1[#Headers],0))-1</f>
        <v>-0.15116177321572122</v>
      </c>
      <c r="I24" s="156">
        <f ca="1">E24/INDEX(Table_Sheet1[#All],MATCH(Equities!$X$6,Data!A:A,0),MATCH(Equities!$D24,Table_Sheet1[#Headers],0))-1</f>
        <v>-0.22634448903588533</v>
      </c>
      <c r="J24" s="156">
        <f ca="1">E24/INDEX(Table_Sheet1[#All],MATCH(Equities!$X$7,Data!A:A,0),MATCH(Equities!$D24,Table_Sheet1[#Headers],0))-1</f>
        <v>-0.22405832348906274</v>
      </c>
      <c r="K24" s="156">
        <f ca="1">E24/INDEX(Table_Sheet1[#All],MATCH(Equities!$X$8,Data!A:A,0),MATCH(Equities!$D24,Table_Sheet1[#Headers],0))-1</f>
        <v>-8.0925585833251046E-2</v>
      </c>
      <c r="L24" s="157">
        <f>E24/(AVERAGE(INDEX(Data!$2:$21,0,MATCH(Equities!$D24,Table_Sheet1[#Headers],0))))-1</f>
        <v>-6.3493069819144266E-2</v>
      </c>
      <c r="M24" s="157">
        <f>E24/(AVERAGE(INDEX(Data!$2:$51,0,MATCH(Equities!$D24,Table_Sheet1[#Headers],0))))-1</f>
        <v>-0.1363457936554282</v>
      </c>
      <c r="N24" s="157">
        <f>(AVERAGE(INDEX(Data!$2:$21,0,MATCH(Equities!$D24,Table_Sheet1[#Headers],0))))-AVERAGE(INDEX(Data!$2:$51,0,MATCH(Equities!$D24,Table_Sheet1[#Headers],0)))</f>
        <v>-17.505699310302731</v>
      </c>
      <c r="O24" s="157">
        <f>(AVERAGE(INDEX(Data!$2:$51,0,MATCH(Equities!$D24,Table_Sheet1[#Headers],0))))-AVERAGE(INDEX(Data!$2:$101,0,MATCH(Equities!$D24,Table_Sheet1[#Headers],0)))</f>
        <v>-11.121698608398447</v>
      </c>
      <c r="P24" s="157">
        <f>(AVERAGE(INDEX(Data!$2:$51,0,MATCH(Equities!$D24,Table_Sheet1[#Headers],0))))-AVERAGE(INDEX(Data!$2:$201,0,MATCH(Equities!$D24,Table_Sheet1[#Headers],0)))</f>
        <v>-15.292222518920909</v>
      </c>
      <c r="Q24" s="158">
        <f>E24/MIN(INDEX(Table_Sheet1[#All],0,MATCH(Equities!$D24,Table_Sheet1[#Headers],0)))-1</f>
        <v>8.0022280630630993E-2</v>
      </c>
      <c r="R24" s="159">
        <f>1-(-(E24/MAX(INDEX(Table_Sheet1[#All],0,MATCH(Equities!$D24,Table_Sheet1[#Headers],0)))-1))</f>
        <v>0.69403568118300096</v>
      </c>
    </row>
    <row r="25" spans="1:18" ht="13.8" customHeight="1" outlineLevel="1" x14ac:dyDescent="0.25">
      <c r="A25" s="12"/>
      <c r="C25" s="152" t="s">
        <v>176</v>
      </c>
      <c r="D25" s="152" t="s">
        <v>48</v>
      </c>
      <c r="E25" s="153">
        <f>INDEX(Table_Sheet1[#All],MATCH(Equities!$X$2,Data!A:A,0),MATCH(Equities!$D25,Table_Sheet1[#Headers],0))</f>
        <v>33.900001525878913</v>
      </c>
      <c r="F25" s="154">
        <f ca="1">E25/INDEX(Table_Sheet1[#All],MATCH(Equities!$X$3,Data!A:A,0),MATCH(Equities!$D25,Table_Sheet1[#Headers],0))-1</f>
        <v>-2.7538699588765425E-2</v>
      </c>
      <c r="G25" s="155">
        <f ca="1">E25/INDEX(Table_Sheet1[#All],MATCH(Equities!$X$4,Data!A:A,0),MATCH(Equities!$D25,Table_Sheet1[#Headers],0))-1</f>
        <v>-4.0746989827149971E-2</v>
      </c>
      <c r="H25" s="156">
        <f ca="1">E25/INDEX(Table_Sheet1[#All],MATCH(Equities!$X$5,Data!A:A,0),MATCH(Equities!$D25,Table_Sheet1[#Headers],0))-1</f>
        <v>-0.11488244905561318</v>
      </c>
      <c r="I25" s="156">
        <f ca="1">E25/INDEX(Table_Sheet1[#All],MATCH(Equities!$X$6,Data!A:A,0),MATCH(Equities!$D25,Table_Sheet1[#Headers],0))-1</f>
        <v>-0.13010006507597249</v>
      </c>
      <c r="J25" s="156">
        <f ca="1">E25/INDEX(Table_Sheet1[#All],MATCH(Equities!$X$7,Data!A:A,0),MATCH(Equities!$D25,Table_Sheet1[#Headers],0))-1</f>
        <v>-9.4781970328932541E-2</v>
      </c>
      <c r="K25" s="156">
        <f ca="1">E25/INDEX(Table_Sheet1[#All],MATCH(Equities!$X$8,Data!A:A,0),MATCH(Equities!$D25,Table_Sheet1[#Headers],0))-1</f>
        <v>4.7210904298443879E-2</v>
      </c>
      <c r="L25" s="157">
        <f>E25/(AVERAGE(INDEX(Data!$2:$21,0,MATCH(Equities!$D25,Table_Sheet1[#Headers],0))))-1</f>
        <v>-4.9141666638891413E-2</v>
      </c>
      <c r="M25" s="157">
        <f>E25/(AVERAGE(INDEX(Data!$2:$51,0,MATCH(Equities!$D25,Table_Sheet1[#Headers],0))))-1</f>
        <v>-0.1096379360335793</v>
      </c>
      <c r="N25" s="157">
        <f>(AVERAGE(INDEX(Data!$2:$21,0,MATCH(Equities!$D25,Table_Sheet1[#Headers],0))))-AVERAGE(INDEX(Data!$2:$51,0,MATCH(Equities!$D25,Table_Sheet1[#Headers],0)))</f>
        <v>-2.4223999404907275</v>
      </c>
      <c r="O25" s="157">
        <f>(AVERAGE(INDEX(Data!$2:$51,0,MATCH(Equities!$D25,Table_Sheet1[#Headers],0))))-AVERAGE(INDEX(Data!$2:$101,0,MATCH(Equities!$D25,Table_Sheet1[#Headers],0)))</f>
        <v>-0.71073513031005575</v>
      </c>
      <c r="P25" s="157">
        <f>(AVERAGE(INDEX(Data!$2:$51,0,MATCH(Equities!$D25,Table_Sheet1[#Headers],0))))-AVERAGE(INDEX(Data!$2:$201,0,MATCH(Equities!$D25,Table_Sheet1[#Headers],0)))</f>
        <v>0.66421321868896399</v>
      </c>
      <c r="Q25" s="158">
        <f>E25/MIN(INDEX(Table_Sheet1[#All],0,MATCH(Equities!$D25,Table_Sheet1[#Headers],0)))-1</f>
        <v>7.9166501968574998E-2</v>
      </c>
      <c r="R25" s="159">
        <f>1-(-(E25/MAX(INDEX(Table_Sheet1[#All],0,MATCH(Equities!$D25,Table_Sheet1[#Headers],0)))-1))</f>
        <v>0.79261167086860151</v>
      </c>
    </row>
    <row r="26" spans="1:18" ht="13.8" customHeight="1" outlineLevel="1" x14ac:dyDescent="0.25">
      <c r="A26" s="12"/>
      <c r="C26" s="152" t="s">
        <v>177</v>
      </c>
      <c r="D26" s="152" t="s">
        <v>49</v>
      </c>
      <c r="E26" s="153">
        <f>INDEX(Table_Sheet1[#All],MATCH(Equities!$X$2,Data!A:A,0),MATCH(Equities!$D26,Table_Sheet1[#Headers],0))</f>
        <v>62.229999542236328</v>
      </c>
      <c r="F26" s="154">
        <f ca="1">E26/INDEX(Table_Sheet1[#All],MATCH(Equities!$X$3,Data!A:A,0),MATCH(Equities!$D26,Table_Sheet1[#Headers],0))-1</f>
        <v>-1.7679541576347213E-2</v>
      </c>
      <c r="G26" s="155">
        <f ca="1">E26/INDEX(Table_Sheet1[#All],MATCH(Equities!$X$4,Data!A:A,0),MATCH(Equities!$D26,Table_Sheet1[#Headers],0))-1</f>
        <v>-1.7058944994910785E-2</v>
      </c>
      <c r="H26" s="156">
        <f ca="1">E26/INDEX(Table_Sheet1[#All],MATCH(Equities!$X$5,Data!A:A,0),MATCH(Equities!$D26,Table_Sheet1[#Headers],0))-1</f>
        <v>-5.4197686645148457E-2</v>
      </c>
      <c r="I26" s="156">
        <f ca="1">E26/INDEX(Table_Sheet1[#All],MATCH(Equities!$X$6,Data!A:A,0),MATCH(Equities!$D26,Table_Sheet1[#Headers],0))-1</f>
        <v>-3.7373626389189174E-2</v>
      </c>
      <c r="J26" s="156">
        <f ca="1">E26/INDEX(Table_Sheet1[#All],MATCH(Equities!$X$7,Data!A:A,0),MATCH(Equities!$D26,Table_Sheet1[#Headers],0))-1</f>
        <v>1.7953221035684752E-3</v>
      </c>
      <c r="K26" s="156">
        <f ca="1">E26/INDEX(Table_Sheet1[#All],MATCH(Equities!$X$8,Data!A:A,0),MATCH(Equities!$D26,Table_Sheet1[#Headers],0))-1</f>
        <v>0.17910442475112864</v>
      </c>
      <c r="L26" s="157">
        <f>E26/(AVERAGE(INDEX(Data!$2:$21,0,MATCH(Equities!$D26,Table_Sheet1[#Headers],0))))-1</f>
        <v>-1.0085251725574951E-2</v>
      </c>
      <c r="M26" s="157">
        <f>E26/(AVERAGE(INDEX(Data!$2:$51,0,MATCH(Equities!$D26,Table_Sheet1[#Headers],0))))-1</f>
        <v>-5.1015133212965469E-2</v>
      </c>
      <c r="N26" s="157">
        <f>(AVERAGE(INDEX(Data!$2:$21,0,MATCH(Equities!$D26,Table_Sheet1[#Headers],0))))-AVERAGE(INDEX(Data!$2:$51,0,MATCH(Equities!$D26,Table_Sheet1[#Headers],0)))</f>
        <v>-2.7113351440429696</v>
      </c>
      <c r="O26" s="157">
        <f>(AVERAGE(INDEX(Data!$2:$51,0,MATCH(Equities!$D26,Table_Sheet1[#Headers],0))))-AVERAGE(INDEX(Data!$2:$101,0,MATCH(Equities!$D26,Table_Sheet1[#Headers],0)))</f>
        <v>0.38374164581298942</v>
      </c>
      <c r="P26" s="157">
        <f>(AVERAGE(INDEX(Data!$2:$51,0,MATCH(Equities!$D26,Table_Sheet1[#Headers],0))))-AVERAGE(INDEX(Data!$2:$201,0,MATCH(Equities!$D26,Table_Sheet1[#Headers],0)))</f>
        <v>3.6776688003540059</v>
      </c>
      <c r="Q26" s="158">
        <f>E26/MIN(INDEX(Table_Sheet1[#All],0,MATCH(Equities!$D26,Table_Sheet1[#Headers],0)))-1</f>
        <v>0.19622345207093894</v>
      </c>
      <c r="R26" s="159">
        <f>1-(-(E26/MAX(INDEX(Table_Sheet1[#All],0,MATCH(Equities!$D26,Table_Sheet1[#Headers],0)))-1))</f>
        <v>0.86531976083910633</v>
      </c>
    </row>
    <row r="27" spans="1:18" ht="13.8" customHeight="1" outlineLevel="1" x14ac:dyDescent="0.25">
      <c r="A27" s="12"/>
      <c r="C27" s="152" t="s">
        <v>150</v>
      </c>
      <c r="D27" s="152" t="s">
        <v>50</v>
      </c>
      <c r="E27" s="153">
        <f>INDEX(Table_Sheet1[#All],MATCH(Equities!$X$2,Data!A:A,0),MATCH(Equities!$D27,Table_Sheet1[#Headers],0))</f>
        <v>86.730003356933594</v>
      </c>
      <c r="F27" s="154">
        <f ca="1">E27/INDEX(Table_Sheet1[#All],MATCH(Equities!$X$3,Data!A:A,0),MATCH(Equities!$D27,Table_Sheet1[#Headers],0))-1</f>
        <v>-1.3422821704242249E-2</v>
      </c>
      <c r="G27" s="155">
        <f ca="1">E27/INDEX(Table_Sheet1[#All],MATCH(Equities!$X$4,Data!A:A,0),MATCH(Equities!$D27,Table_Sheet1[#Headers],0))-1</f>
        <v>1.616877454580079E-2</v>
      </c>
      <c r="H27" s="156">
        <f ca="1">E27/INDEX(Table_Sheet1[#All],MATCH(Equities!$X$5,Data!A:A,0),MATCH(Equities!$D27,Table_Sheet1[#Headers],0))-1</f>
        <v>-3.8683194597083026E-2</v>
      </c>
      <c r="I27" s="156">
        <f ca="1">E27/INDEX(Table_Sheet1[#All],MATCH(Equities!$X$6,Data!A:A,0),MATCH(Equities!$D27,Table_Sheet1[#Headers],0))-1</f>
        <v>3.1027110379613143E-2</v>
      </c>
      <c r="J27" s="156">
        <f ca="1">E27/INDEX(Table_Sheet1[#All],MATCH(Equities!$X$7,Data!A:A,0),MATCH(Equities!$D27,Table_Sheet1[#Headers],0))-1</f>
        <v>0.19568842718016488</v>
      </c>
      <c r="K27" s="156">
        <f ca="1">E27/INDEX(Table_Sheet1[#All],MATCH(Equities!$X$8,Data!A:A,0),MATCH(Equities!$D27,Table_Sheet1[#Headers],0))-1</f>
        <v>0.48568823323418409</v>
      </c>
      <c r="L27" s="157">
        <f>E27/(AVERAGE(INDEX(Data!$2:$21,0,MATCH(Equities!$D27,Table_Sheet1[#Headers],0))))-1</f>
        <v>-2.3465737095265116E-3</v>
      </c>
      <c r="M27" s="157">
        <f>E27/(AVERAGE(INDEX(Data!$2:$51,0,MATCH(Equities!$D27,Table_Sheet1[#Headers],0))))-1</f>
        <v>-3.2113309472620588E-2</v>
      </c>
      <c r="N27" s="157">
        <f>(AVERAGE(INDEX(Data!$2:$21,0,MATCH(Equities!$D27,Table_Sheet1[#Headers],0))))-AVERAGE(INDEX(Data!$2:$51,0,MATCH(Equities!$D27,Table_Sheet1[#Headers],0)))</f>
        <v>-2.6735995483398369</v>
      </c>
      <c r="O27" s="157">
        <f>(AVERAGE(INDEX(Data!$2:$51,0,MATCH(Equities!$D27,Table_Sheet1[#Headers],0))))-AVERAGE(INDEX(Data!$2:$101,0,MATCH(Equities!$D27,Table_Sheet1[#Headers],0)))</f>
        <v>2.4483763885498036</v>
      </c>
      <c r="P27" s="157">
        <f>(AVERAGE(INDEX(Data!$2:$51,0,MATCH(Equities!$D27,Table_Sheet1[#Headers],0))))-AVERAGE(INDEX(Data!$2:$201,0,MATCH(Equities!$D27,Table_Sheet1[#Headers],0)))</f>
        <v>10.323088264465326</v>
      </c>
      <c r="Q27" s="158">
        <f>E27/MIN(INDEX(Table_Sheet1[#All],0,MATCH(Equities!$D27,Table_Sheet1[#Headers],0)))-1</f>
        <v>0.50053237937777517</v>
      </c>
      <c r="R27" s="159">
        <f>1-(-(E27/MAX(INDEX(Table_Sheet1[#All],0,MATCH(Equities!$D27,Table_Sheet1[#Headers],0)))-1))</f>
        <v>0.90006229563697759</v>
      </c>
    </row>
    <row r="28" spans="1:18" ht="13.8" customHeight="1" outlineLevel="1" x14ac:dyDescent="0.25">
      <c r="A28" s="12"/>
      <c r="C28" s="152" t="s">
        <v>178</v>
      </c>
      <c r="D28" s="152" t="s">
        <v>54</v>
      </c>
      <c r="E28" s="153">
        <f>INDEX(Table_Sheet1[#All],MATCH(Equities!$X$2,Data!A:A,0),MATCH(Equities!$D28,Table_Sheet1[#Headers],0))</f>
        <v>40.299999237060547</v>
      </c>
      <c r="F28" s="154">
        <f ca="1">E28/INDEX(Table_Sheet1[#All],MATCH(Equities!$X$3,Data!A:A,0),MATCH(Equities!$D28,Table_Sheet1[#Headers],0))-1</f>
        <v>-2.5864146058740989E-2</v>
      </c>
      <c r="G28" s="155">
        <f ca="1">E28/INDEX(Table_Sheet1[#All],MATCH(Equities!$X$4,Data!A:A,0),MATCH(Equities!$D28,Table_Sheet1[#Headers],0))-1</f>
        <v>-3.3804840047023998E-2</v>
      </c>
      <c r="H28" s="156">
        <f ca="1">E28/INDEX(Table_Sheet1[#All],MATCH(Equities!$X$5,Data!A:A,0),MATCH(Equities!$D28,Table_Sheet1[#Headers],0))-1</f>
        <v>-0.14509970812791095</v>
      </c>
      <c r="I28" s="156">
        <f ca="1">E28/INDEX(Table_Sheet1[#All],MATCH(Equities!$X$6,Data!A:A,0),MATCH(Equities!$D28,Table_Sheet1[#Headers],0))-1</f>
        <v>-6.9928512946023758E-2</v>
      </c>
      <c r="J28" s="156">
        <f ca="1">E28/INDEX(Table_Sheet1[#All],MATCH(Equities!$X$7,Data!A:A,0),MATCH(Equities!$D28,Table_Sheet1[#Headers],0))-1</f>
        <v>-2.9617134081147634E-2</v>
      </c>
      <c r="K28" s="156">
        <f ca="1">E28/INDEX(Table_Sheet1[#All],MATCH(Equities!$X$8,Data!A:A,0),MATCH(Equities!$D28,Table_Sheet1[#Headers],0))-1</f>
        <v>5.8646095003549448E-2</v>
      </c>
      <c r="L28" s="157">
        <f>E28/(AVERAGE(INDEX(Data!$2:$21,0,MATCH(Equities!$D28,Table_Sheet1[#Headers],0))))-1</f>
        <v>-6.157949759110326E-2</v>
      </c>
      <c r="M28" s="157">
        <f>E28/(AVERAGE(INDEX(Data!$2:$51,0,MATCH(Equities!$D28,Table_Sheet1[#Headers],0))))-1</f>
        <v>-0.11752856840483661</v>
      </c>
      <c r="N28" s="157">
        <f>(AVERAGE(INDEX(Data!$2:$21,0,MATCH(Equities!$D28,Table_Sheet1[#Headers],0))))-AVERAGE(INDEX(Data!$2:$51,0,MATCH(Equities!$D28,Table_Sheet1[#Headers],0)))</f>
        <v>-2.7226998901367168</v>
      </c>
      <c r="O28" s="157">
        <f>(AVERAGE(INDEX(Data!$2:$51,0,MATCH(Equities!$D28,Table_Sheet1[#Headers],0))))-AVERAGE(INDEX(Data!$2:$101,0,MATCH(Equities!$D28,Table_Sheet1[#Headers],0)))</f>
        <v>0.93769996643066378</v>
      </c>
      <c r="P28" s="157">
        <f>(AVERAGE(INDEX(Data!$2:$51,0,MATCH(Equities!$D28,Table_Sheet1[#Headers],0))))-AVERAGE(INDEX(Data!$2:$201,0,MATCH(Equities!$D28,Table_Sheet1[#Headers],0)))</f>
        <v>2.7603499412536578</v>
      </c>
      <c r="Q28" s="158">
        <f>E28/MIN(INDEX(Table_Sheet1[#All],0,MATCH(Equities!$D28,Table_Sheet1[#Headers],0)))-1</f>
        <v>8.5083465248867451E-2</v>
      </c>
      <c r="R28" s="159">
        <f>1-(-(E28/MAX(INDEX(Table_Sheet1[#All],0,MATCH(Equities!$D28,Table_Sheet1[#Headers],0)))-1))</f>
        <v>0.80923694486866138</v>
      </c>
    </row>
    <row r="29" spans="1:18" ht="13.8" customHeight="1" outlineLevel="1" x14ac:dyDescent="0.25">
      <c r="A29" s="12"/>
      <c r="C29" s="152" t="s">
        <v>179</v>
      </c>
      <c r="D29" s="152" t="s">
        <v>55</v>
      </c>
      <c r="E29" s="153">
        <f>INDEX(Table_Sheet1[#All],MATCH(Equities!$X$2,Data!A:A,0),MATCH(Equities!$D29,Table_Sheet1[#Headers],0))</f>
        <v>47.380001068115227</v>
      </c>
      <c r="F29" s="154">
        <f ca="1">E29/INDEX(Table_Sheet1[#All],MATCH(Equities!$X$3,Data!A:A,0),MATCH(Equities!$D29,Table_Sheet1[#Headers],0))-1</f>
        <v>-2.0264671833493786E-2</v>
      </c>
      <c r="G29" s="155">
        <f ca="1">E29/INDEX(Table_Sheet1[#All],MATCH(Equities!$X$4,Data!A:A,0),MATCH(Equities!$D29,Table_Sheet1[#Headers],0))-1</f>
        <v>-2.0669697766068196E-2</v>
      </c>
      <c r="H29" s="156">
        <f ca="1">E29/INDEX(Table_Sheet1[#All],MATCH(Equities!$X$5,Data!A:A,0),MATCH(Equities!$D29,Table_Sheet1[#Headers],0))-1</f>
        <v>-0.15423061976164354</v>
      </c>
      <c r="I29" s="156">
        <f ca="1">E29/INDEX(Table_Sheet1[#All],MATCH(Equities!$X$6,Data!A:A,0),MATCH(Equities!$D29,Table_Sheet1[#Headers],0))-1</f>
        <v>-0.1684801430544961</v>
      </c>
      <c r="J29" s="156">
        <f ca="1">E29/INDEX(Table_Sheet1[#All],MATCH(Equities!$X$7,Data!A:A,0),MATCH(Equities!$D29,Table_Sheet1[#Headers],0))-1</f>
        <v>-0.15055392845066917</v>
      </c>
      <c r="K29" s="156">
        <f ca="1">E29/INDEX(Table_Sheet1[#All],MATCH(Equities!$X$8,Data!A:A,0),MATCH(Equities!$D29,Table_Sheet1[#Headers],0))-1</f>
        <v>-0.11373143736697033</v>
      </c>
      <c r="L29" s="157">
        <f>E29/(AVERAGE(INDEX(Data!$2:$21,0,MATCH(Equities!$D29,Table_Sheet1[#Headers],0))))-1</f>
        <v>-5.7330141565786419E-2</v>
      </c>
      <c r="M29" s="157">
        <f>E29/(AVERAGE(INDEX(Data!$2:$51,0,MATCH(Equities!$D29,Table_Sheet1[#Headers],0))))-1</f>
        <v>-0.13227255056080067</v>
      </c>
      <c r="N29" s="157">
        <f>(AVERAGE(INDEX(Data!$2:$21,0,MATCH(Equities!$D29,Table_Sheet1[#Headers],0))))-AVERAGE(INDEX(Data!$2:$51,0,MATCH(Equities!$D29,Table_Sheet1[#Headers],0)))</f>
        <v>-4.3408997726440433</v>
      </c>
      <c r="O29" s="157">
        <f>(AVERAGE(INDEX(Data!$2:$51,0,MATCH(Equities!$D29,Table_Sheet1[#Headers],0))))-AVERAGE(INDEX(Data!$2:$101,0,MATCH(Equities!$D29,Table_Sheet1[#Headers],0)))</f>
        <v>-1.4982248687744146</v>
      </c>
      <c r="P29" s="157">
        <f>(AVERAGE(INDEX(Data!$2:$51,0,MATCH(Equities!$D29,Table_Sheet1[#Headers],0))))-AVERAGE(INDEX(Data!$2:$201,0,MATCH(Equities!$D29,Table_Sheet1[#Headers],0)))</f>
        <v>-0.96312097549438391</v>
      </c>
      <c r="Q29" s="158">
        <f>E29/MIN(INDEX(Table_Sheet1[#All],0,MATCH(Equities!$D29,Table_Sheet1[#Headers],0)))-1</f>
        <v>7.9517013602190101E-2</v>
      </c>
      <c r="R29" s="159">
        <f>1-(-(E29/MAX(INDEX(Table_Sheet1[#All],0,MATCH(Equities!$D29,Table_Sheet1[#Headers],0)))-1))</f>
        <v>0.77812451212095157</v>
      </c>
    </row>
    <row r="30" spans="1:18" ht="13.8" customHeight="1" outlineLevel="1" x14ac:dyDescent="0.25">
      <c r="A30" s="12"/>
      <c r="C30" s="152" t="s">
        <v>180</v>
      </c>
      <c r="D30" s="152" t="s">
        <v>56</v>
      </c>
      <c r="E30" s="153">
        <f>INDEX(Table_Sheet1[#All],MATCH(Equities!$X$2,Data!A:A,0),MATCH(Equities!$D30,Table_Sheet1[#Headers],0))</f>
        <v>35.610000610351563</v>
      </c>
      <c r="F30" s="154">
        <f ca="1">E30/INDEX(Table_Sheet1[#All],MATCH(Equities!$X$3,Data!A:A,0),MATCH(Equities!$D30,Table_Sheet1[#Headers],0))-1</f>
        <v>-1.7384134628491754E-2</v>
      </c>
      <c r="G30" s="155">
        <f ca="1">E30/INDEX(Table_Sheet1[#All],MATCH(Equities!$X$4,Data!A:A,0),MATCH(Equities!$D30,Table_Sheet1[#Headers],0))-1</f>
        <v>-2.8111320863937306E-2</v>
      </c>
      <c r="H30" s="156">
        <f ca="1">E30/INDEX(Table_Sheet1[#All],MATCH(Equities!$X$5,Data!A:A,0),MATCH(Equities!$D30,Table_Sheet1[#Headers],0))-1</f>
        <v>-0.10415092804147008</v>
      </c>
      <c r="I30" s="156">
        <f ca="1">E30/INDEX(Table_Sheet1[#All],MATCH(Equities!$X$6,Data!A:A,0),MATCH(Equities!$D30,Table_Sheet1[#Headers],0))-1</f>
        <v>-0.23022045174230488</v>
      </c>
      <c r="J30" s="156">
        <f ca="1">E30/INDEX(Table_Sheet1[#All],MATCH(Equities!$X$7,Data!A:A,0),MATCH(Equities!$D30,Table_Sheet1[#Headers],0))-1</f>
        <v>-5.2940081970090369E-2</v>
      </c>
      <c r="K30" s="156">
        <f ca="1">E30/INDEX(Table_Sheet1[#All],MATCH(Equities!$X$8,Data!A:A,0),MATCH(Equities!$D30,Table_Sheet1[#Headers],0))-1</f>
        <v>0.2286766972960077</v>
      </c>
      <c r="L30" s="157">
        <f>E30/(AVERAGE(INDEX(Data!$2:$21,0,MATCH(Equities!$D30,Table_Sheet1[#Headers],0))))-1</f>
        <v>-4.383432050606284E-2</v>
      </c>
      <c r="M30" s="157">
        <f>E30/(AVERAGE(INDEX(Data!$2:$51,0,MATCH(Equities!$D30,Table_Sheet1[#Headers],0))))-1</f>
        <v>-0.12933558318873162</v>
      </c>
      <c r="N30" s="157">
        <f>(AVERAGE(INDEX(Data!$2:$21,0,MATCH(Equities!$D30,Table_Sheet1[#Headers],0))))-AVERAGE(INDEX(Data!$2:$51,0,MATCH(Equities!$D30,Table_Sheet1[#Headers],0)))</f>
        <v>-3.6572998046874972</v>
      </c>
      <c r="O30" s="157">
        <f>(AVERAGE(INDEX(Data!$2:$51,0,MATCH(Equities!$D30,Table_Sheet1[#Headers],0))))-AVERAGE(INDEX(Data!$2:$101,0,MATCH(Equities!$D30,Table_Sheet1[#Headers],0)))</f>
        <v>-2.9342029571533246</v>
      </c>
      <c r="P30" s="157">
        <f>(AVERAGE(INDEX(Data!$2:$51,0,MATCH(Equities!$D30,Table_Sheet1[#Headers],0))))-AVERAGE(INDEX(Data!$2:$201,0,MATCH(Equities!$D30,Table_Sheet1[#Headers],0)))</f>
        <v>1.0871350669860789</v>
      </c>
      <c r="Q30" s="158">
        <f>E30/MIN(INDEX(Table_Sheet1[#All],0,MATCH(Equities!$D30,Table_Sheet1[#Headers],0)))-1</f>
        <v>0.23471541767375004</v>
      </c>
      <c r="R30" s="159">
        <f>1-(-(E30/MAX(INDEX(Table_Sheet1[#All],0,MATCH(Equities!$D30,Table_Sheet1[#Headers],0)))-1))</f>
        <v>0.70807055501587157</v>
      </c>
    </row>
    <row r="31" spans="1:18" ht="13.8" customHeight="1" outlineLevel="1" x14ac:dyDescent="0.25">
      <c r="A31" s="12"/>
      <c r="C31" s="152" t="s">
        <v>182</v>
      </c>
      <c r="D31" s="152" t="s">
        <v>51</v>
      </c>
      <c r="E31" s="153">
        <f>INDEX(Table_Sheet1[#All],MATCH(Equities!$X$2,Data!A:A,0),MATCH(Equities!$D31,Table_Sheet1[#Headers],0))</f>
        <v>41.509998321533203</v>
      </c>
      <c r="F31" s="154">
        <f ca="1">E31/INDEX(Table_Sheet1[#All],MATCH(Equities!$X$3,Data!A:A,0),MATCH(Equities!$D31,Table_Sheet1[#Headers],0))-1</f>
        <v>-2.0528615494457281E-2</v>
      </c>
      <c r="G31" s="155">
        <f ca="1">E31/INDEX(Table_Sheet1[#All],MATCH(Equities!$X$4,Data!A:A,0),MATCH(Equities!$D31,Table_Sheet1[#Headers],0))-1</f>
        <v>-4.1339513789073634E-2</v>
      </c>
      <c r="H31" s="156">
        <f ca="1">E31/INDEX(Table_Sheet1[#All],MATCH(Equities!$X$5,Data!A:A,0),MATCH(Equities!$D31,Table_Sheet1[#Headers],0))-1</f>
        <v>-9.0092080372211614E-2</v>
      </c>
      <c r="I31" s="156">
        <f ca="1">E31/INDEX(Table_Sheet1[#All],MATCH(Equities!$X$6,Data!A:A,0),MATCH(Equities!$D31,Table_Sheet1[#Headers],0))-1</f>
        <v>-0.12148151700458831</v>
      </c>
      <c r="J31" s="156">
        <f ca="1">E31/INDEX(Table_Sheet1[#All],MATCH(Equities!$X$7,Data!A:A,0),MATCH(Equities!$D31,Table_Sheet1[#Headers],0))-1</f>
        <v>-4.9679532245457625E-2</v>
      </c>
      <c r="K31" s="156">
        <f ca="1">E31/INDEX(Table_Sheet1[#All],MATCH(Equities!$X$8,Data!A:A,0),MATCH(Equities!$D31,Table_Sheet1[#Headers],0))-1</f>
        <v>7.3441952083375339E-2</v>
      </c>
      <c r="L31" s="157">
        <f>E31/(AVERAGE(INDEX(Data!$2:$21,0,MATCH(Equities!$D31,Table_Sheet1[#Headers],0))))-1</f>
        <v>-4.2975083955507976E-2</v>
      </c>
      <c r="M31" s="157">
        <f>E31/(AVERAGE(INDEX(Data!$2:$51,0,MATCH(Equities!$D31,Table_Sheet1[#Headers],0))))-1</f>
        <v>-0.10011666036052391</v>
      </c>
      <c r="N31" s="157">
        <f>(AVERAGE(INDEX(Data!$2:$21,0,MATCH(Equities!$D31,Table_Sheet1[#Headers],0))))-AVERAGE(INDEX(Data!$2:$51,0,MATCH(Equities!$D31,Table_Sheet1[#Headers],0)))</f>
        <v>-2.7542000198364249</v>
      </c>
      <c r="O31" s="157">
        <f>(AVERAGE(INDEX(Data!$2:$51,0,MATCH(Equities!$D31,Table_Sheet1[#Headers],0))))-AVERAGE(INDEX(Data!$2:$101,0,MATCH(Equities!$D31,Table_Sheet1[#Headers],0)))</f>
        <v>-0.91150020599365433</v>
      </c>
      <c r="P31" s="157">
        <f>(AVERAGE(INDEX(Data!$2:$51,0,MATCH(Equities!$D31,Table_Sheet1[#Headers],0))))-AVERAGE(INDEX(Data!$2:$201,0,MATCH(Equities!$D31,Table_Sheet1[#Headers],0)))</f>
        <v>1.5429996299743678</v>
      </c>
      <c r="Q31" s="158">
        <f>E31/MIN(INDEX(Table_Sheet1[#All],0,MATCH(Equities!$D31,Table_Sheet1[#Headers],0)))-1</f>
        <v>0.11078403821189586</v>
      </c>
      <c r="R31" s="159">
        <f>1-(-(E31/MAX(INDEX(Table_Sheet1[#All],0,MATCH(Equities!$D31,Table_Sheet1[#Headers],0)))-1))</f>
        <v>0.8115346448334233</v>
      </c>
    </row>
    <row r="32" spans="1:18" ht="13.8" customHeight="1" outlineLevel="1" x14ac:dyDescent="0.25">
      <c r="A32" s="12"/>
      <c r="C32" s="152" t="s">
        <v>181</v>
      </c>
      <c r="D32" s="152" t="s">
        <v>58</v>
      </c>
      <c r="E32" s="153">
        <f>INDEX(Table_Sheet1[#All],MATCH(Equities!$X$2,Data!A:A,0),MATCH(Equities!$D32,Table_Sheet1[#Headers],0))</f>
        <v>86.94000244140625</v>
      </c>
      <c r="F32" s="154">
        <f ca="1">E32/INDEX(Table_Sheet1[#All],MATCH(Equities!$X$3,Data!A:A,0),MATCH(Equities!$D32,Table_Sheet1[#Headers],0))-1</f>
        <v>-2.4132831797748833E-2</v>
      </c>
      <c r="G32" s="155">
        <f ca="1">E32/INDEX(Table_Sheet1[#All],MATCH(Equities!$X$4,Data!A:A,0),MATCH(Equities!$D32,Table_Sheet1[#Headers],0))-1</f>
        <v>-2.8494753416411278E-2</v>
      </c>
      <c r="H32" s="156">
        <f ca="1">E32/INDEX(Table_Sheet1[#All],MATCH(Equities!$X$5,Data!A:A,0),MATCH(Equities!$D32,Table_Sheet1[#Headers],0))-1</f>
        <v>-6.385269871647592E-2</v>
      </c>
      <c r="I32" s="156">
        <f ca="1">E32/INDEX(Table_Sheet1[#All],MATCH(Equities!$X$6,Data!A:A,0),MATCH(Equities!$D32,Table_Sheet1[#Headers],0))-1</f>
        <v>-0.12332354495665254</v>
      </c>
      <c r="J32" s="156">
        <f ca="1">E32/INDEX(Table_Sheet1[#All],MATCH(Equities!$X$7,Data!A:A,0),MATCH(Equities!$D32,Table_Sheet1[#Headers],0))-1</f>
        <v>-5.5718445426543806E-2</v>
      </c>
      <c r="K32" s="156">
        <f ca="1">E32/INDEX(Table_Sheet1[#All],MATCH(Equities!$X$8,Data!A:A,0),MATCH(Equities!$D32,Table_Sheet1[#Headers],0))-1</f>
        <v>8.5935611948741553E-2</v>
      </c>
      <c r="L32" s="157">
        <f>E32/(AVERAGE(INDEX(Data!$2:$21,0,MATCH(Equities!$D32,Table_Sheet1[#Headers],0))))-1</f>
        <v>-2.3875388340157455E-2</v>
      </c>
      <c r="M32" s="157">
        <f>E32/(AVERAGE(INDEX(Data!$2:$51,0,MATCH(Equities!$D32,Table_Sheet1[#Headers],0))))-1</f>
        <v>-8.2117417878389554E-2</v>
      </c>
      <c r="N32" s="157">
        <f>(AVERAGE(INDEX(Data!$2:$21,0,MATCH(Equities!$D32,Table_Sheet1[#Headers],0))))-AVERAGE(INDEX(Data!$2:$51,0,MATCH(Equities!$D32,Table_Sheet1[#Headers],0)))</f>
        <v>-5.6515003204345646</v>
      </c>
      <c r="O32" s="157">
        <f>(AVERAGE(INDEX(Data!$2:$51,0,MATCH(Equities!$D32,Table_Sheet1[#Headers],0))))-AVERAGE(INDEX(Data!$2:$101,0,MATCH(Equities!$D32,Table_Sheet1[#Headers],0)))</f>
        <v>-4.3449000549316423</v>
      </c>
      <c r="P32" s="157">
        <f>(AVERAGE(INDEX(Data!$2:$51,0,MATCH(Equities!$D32,Table_Sheet1[#Headers],0))))-AVERAGE(INDEX(Data!$2:$201,0,MATCH(Equities!$D32,Table_Sheet1[#Headers],0)))</f>
        <v>0.75300006866454794</v>
      </c>
      <c r="Q32" s="158">
        <f>E32/MIN(INDEX(Table_Sheet1[#All],0,MATCH(Equities!$D32,Table_Sheet1[#Headers],0)))-1</f>
        <v>0.12383663075841267</v>
      </c>
      <c r="R32" s="159">
        <f>1-(-(E32/MAX(INDEX(Table_Sheet1[#All],0,MATCH(Equities!$D32,Table_Sheet1[#Headers],0)))-1))</f>
        <v>0.79000454366654904</v>
      </c>
    </row>
    <row r="33" spans="1:18" ht="13.8" customHeight="1" outlineLevel="1" x14ac:dyDescent="0.25">
      <c r="A33" s="12"/>
      <c r="C33" s="152" t="s">
        <v>183</v>
      </c>
      <c r="D33" s="152" t="s">
        <v>52</v>
      </c>
      <c r="E33" s="153">
        <f>INDEX(Table_Sheet1[#All],MATCH(Equities!$X$2,Data!A:A,0),MATCH(Equities!$D33,Table_Sheet1[#Headers],0))</f>
        <v>95.680000305175781</v>
      </c>
      <c r="F33" s="154">
        <f ca="1">E33/INDEX(Table_Sheet1[#All],MATCH(Equities!$X$3,Data!A:A,0),MATCH(Equities!$D33,Table_Sheet1[#Headers],0))-1</f>
        <v>-1.7154578275512145E-2</v>
      </c>
      <c r="G33" s="155">
        <f ca="1">E33/INDEX(Table_Sheet1[#All],MATCH(Equities!$X$4,Data!A:A,0),MATCH(Equities!$D33,Table_Sheet1[#Headers],0))-1</f>
        <v>-4.5300347837048949E-2</v>
      </c>
      <c r="H33" s="156">
        <f ca="1">E33/INDEX(Table_Sheet1[#All],MATCH(Equities!$X$5,Data!A:A,0),MATCH(Equities!$D33,Table_Sheet1[#Headers],0))-1</f>
        <v>-0.11945520816745425</v>
      </c>
      <c r="I33" s="156">
        <f ca="1">E33/INDEX(Table_Sheet1[#All],MATCH(Equities!$X$6,Data!A:A,0),MATCH(Equities!$D33,Table_Sheet1[#Headers],0))-1</f>
        <v>-0.20964808991619177</v>
      </c>
      <c r="J33" s="156">
        <f ca="1">E33/INDEX(Table_Sheet1[#All],MATCH(Equities!$X$7,Data!A:A,0),MATCH(Equities!$D33,Table_Sheet1[#Headers],0))-1</f>
        <v>-0.10007523909131832</v>
      </c>
      <c r="K33" s="156">
        <f ca="1">E33/INDEX(Table_Sheet1[#All],MATCH(Equities!$X$8,Data!A:A,0),MATCH(Equities!$D33,Table_Sheet1[#Headers],0))-1</f>
        <v>5.4208881149654387E-2</v>
      </c>
      <c r="L33" s="157">
        <f>E33/(AVERAGE(INDEX(Data!$2:$21,0,MATCH(Equities!$D33,Table_Sheet1[#Headers],0))))-1</f>
        <v>-5.2438723013519817E-2</v>
      </c>
      <c r="M33" s="157">
        <f>E33/(AVERAGE(INDEX(Data!$2:$51,0,MATCH(Equities!$D33,Table_Sheet1[#Headers],0))))-1</f>
        <v>-0.14221113528456986</v>
      </c>
      <c r="N33" s="157">
        <f>(AVERAGE(INDEX(Data!$2:$21,0,MATCH(Equities!$D33,Table_Sheet1[#Headers],0))))-AVERAGE(INDEX(Data!$2:$51,0,MATCH(Equities!$D33,Table_Sheet1[#Headers],0)))</f>
        <v>-10.567599716186521</v>
      </c>
      <c r="O33" s="157">
        <f>(AVERAGE(INDEX(Data!$2:$51,0,MATCH(Equities!$D33,Table_Sheet1[#Headers],0))))-AVERAGE(INDEX(Data!$2:$101,0,MATCH(Equities!$D33,Table_Sheet1[#Headers],0)))</f>
        <v>-6.1062001037597611</v>
      </c>
      <c r="P33" s="157">
        <f>(AVERAGE(INDEX(Data!$2:$51,0,MATCH(Equities!$D33,Table_Sheet1[#Headers],0))))-AVERAGE(INDEX(Data!$2:$201,0,MATCH(Equities!$D33,Table_Sheet1[#Headers],0)))</f>
        <v>2.481499900817866</v>
      </c>
      <c r="Q33" s="158">
        <f>E33/MIN(INDEX(Table_Sheet1[#All],0,MATCH(Equities!$D33,Table_Sheet1[#Headers],0)))-1</f>
        <v>0.10676695989312313</v>
      </c>
      <c r="R33" s="159">
        <f>1-(-(E33/MAX(INDEX(Table_Sheet1[#All],0,MATCH(Equities!$D33,Table_Sheet1[#Headers],0)))-1))</f>
        <v>0.7293795216291431</v>
      </c>
    </row>
    <row r="34" spans="1:18" ht="13.8" customHeight="1" outlineLevel="1" x14ac:dyDescent="0.25">
      <c r="A34" s="12"/>
      <c r="C34" s="151" t="s">
        <v>109</v>
      </c>
      <c r="E34" s="5"/>
      <c r="F34" s="7"/>
      <c r="G34" s="8"/>
      <c r="H34" s="9"/>
      <c r="I34" s="9"/>
      <c r="J34" s="9"/>
      <c r="K34" s="9"/>
      <c r="L34" s="94"/>
      <c r="M34" s="94"/>
      <c r="N34" s="94"/>
      <c r="O34" s="94"/>
      <c r="P34" s="94"/>
      <c r="Q34" s="11"/>
      <c r="R34" s="10"/>
    </row>
    <row r="35" spans="1:18" ht="13.8" customHeight="1" outlineLevel="1" x14ac:dyDescent="0.25">
      <c r="A35" s="12"/>
      <c r="C35" s="152" t="s">
        <v>157</v>
      </c>
      <c r="D35" s="152" t="s">
        <v>25</v>
      </c>
      <c r="E35" s="153">
        <f>INDEX(Table_Sheet1[#All],MATCH(Equities!$X$2,Data!A:A,0),MATCH(Equities!$D35,Table_Sheet1[#Headers],0))</f>
        <v>130.9100036621094</v>
      </c>
      <c r="F35" s="154">
        <f ca="1">E35/INDEX(Table_Sheet1[#All],MATCH(Equities!$X$3,Data!A:A,0),MATCH(Equities!$D35,Table_Sheet1[#Headers],0))-1</f>
        <v>-2.1745654631889599E-2</v>
      </c>
      <c r="G35" s="155">
        <f ca="1">E35/INDEX(Table_Sheet1[#All],MATCH(Equities!$X$4,Data!A:A,0),MATCH(Equities!$D35,Table_Sheet1[#Headers],0))-1</f>
        <v>-1.998800817746782E-2</v>
      </c>
      <c r="H35" s="156">
        <f ca="1">E35/INDEX(Table_Sheet1[#All],MATCH(Equities!$X$5,Data!A:A,0),MATCH(Equities!$D35,Table_Sheet1[#Headers],0))-1</f>
        <v>-6.789805166515106E-2</v>
      </c>
      <c r="I35" s="156">
        <f ca="1">E35/INDEX(Table_Sheet1[#All],MATCH(Equities!$X$6,Data!A:A,0),MATCH(Equities!$D35,Table_Sheet1[#Headers],0))-1</f>
        <v>-0.10881737416576109</v>
      </c>
      <c r="J35" s="156">
        <f ca="1">E35/INDEX(Table_Sheet1[#All],MATCH(Equities!$X$7,Data!A:A,0),MATCH(Equities!$D35,Table_Sheet1[#Headers],0))-1</f>
        <v>-4.1945144430991843E-2</v>
      </c>
      <c r="K35" s="156">
        <f ca="1">E35/INDEX(Table_Sheet1[#All],MATCH(Equities!$X$8,Data!A:A,0),MATCH(Equities!$D35,Table_Sheet1[#Headers],0))-1</f>
        <v>0.20079891667570604</v>
      </c>
      <c r="L35" s="157">
        <f>E35/(AVERAGE(INDEX(Data!$2:$21,0,MATCH(Equities!$D35,Table_Sheet1[#Headers],0))))-1</f>
        <v>-3.7631666001041175E-2</v>
      </c>
      <c r="M35" s="157">
        <f>E35/(AVERAGE(INDEX(Data!$2:$51,0,MATCH(Equities!$D35,Table_Sheet1[#Headers],0))))-1</f>
        <v>-8.8149983286097133E-2</v>
      </c>
      <c r="N35" s="157">
        <f>(AVERAGE(INDEX(Data!$2:$21,0,MATCH(Equities!$D35,Table_Sheet1[#Headers],0))))-AVERAGE(INDEX(Data!$2:$51,0,MATCH(Equities!$D35,Table_Sheet1[#Headers],0)))</f>
        <v>-7.5362791442870787</v>
      </c>
      <c r="O35" s="157">
        <f>(AVERAGE(INDEX(Data!$2:$51,0,MATCH(Equities!$D35,Table_Sheet1[#Headers],0))))-AVERAGE(INDEX(Data!$2:$101,0,MATCH(Equities!$D35,Table_Sheet1[#Headers],0)))</f>
        <v>-2.784407806396473</v>
      </c>
      <c r="P35" s="157">
        <f>(AVERAGE(INDEX(Data!$2:$51,0,MATCH(Equities!$D35,Table_Sheet1[#Headers],0))))-AVERAGE(INDEX(Data!$2:$201,0,MATCH(Equities!$D35,Table_Sheet1[#Headers],0)))</f>
        <v>6.5764568710327183</v>
      </c>
      <c r="Q35" s="158">
        <f>E35/MIN(INDEX(Table_Sheet1[#All],0,MATCH(Equities!$D35,Table_Sheet1[#Headers],0)))-1</f>
        <v>0.20791392943180398</v>
      </c>
      <c r="R35" s="159">
        <f>1-(-(E35/MAX(INDEX(Table_Sheet1[#All],0,MATCH(Equities!$D35,Table_Sheet1[#Headers],0)))-1))</f>
        <v>0.82449775638056355</v>
      </c>
    </row>
    <row r="36" spans="1:18" ht="13.8" customHeight="1" outlineLevel="1" x14ac:dyDescent="0.25">
      <c r="A36" s="12"/>
      <c r="C36" s="152" t="s">
        <v>158</v>
      </c>
      <c r="D36" s="152" t="s">
        <v>26</v>
      </c>
      <c r="E36" s="153">
        <f>INDEX(Table_Sheet1[#All],MATCH(Equities!$X$2,Data!A:A,0),MATCH(Equities!$D36,Table_Sheet1[#Headers],0))</f>
        <v>59.930000305175781</v>
      </c>
      <c r="F36" s="154">
        <f ca="1">E36/INDEX(Table_Sheet1[#All],MATCH(Equities!$X$3,Data!A:A,0),MATCH(Equities!$D36,Table_Sheet1[#Headers],0))-1</f>
        <v>-1.673503601305748E-2</v>
      </c>
      <c r="G36" s="155">
        <f ca="1">E36/INDEX(Table_Sheet1[#All],MATCH(Equities!$X$4,Data!A:A,0),MATCH(Equities!$D36,Table_Sheet1[#Headers],0))-1</f>
        <v>-1.3822612247168076E-2</v>
      </c>
      <c r="H36" s="156">
        <f ca="1">E36/INDEX(Table_Sheet1[#All],MATCH(Equities!$X$5,Data!A:A,0),MATCH(Equities!$D36,Table_Sheet1[#Headers],0))-1</f>
        <v>-9.2751221846932741E-2</v>
      </c>
      <c r="I36" s="156">
        <f ca="1">E36/INDEX(Table_Sheet1[#All],MATCH(Equities!$X$6,Data!A:A,0),MATCH(Equities!$D36,Table_Sheet1[#Headers],0))-1</f>
        <v>-0.10888488332506518</v>
      </c>
      <c r="J36" s="156">
        <f ca="1">E36/INDEX(Table_Sheet1[#All],MATCH(Equities!$X$7,Data!A:A,0),MATCH(Equities!$D36,Table_Sheet1[#Headers],0))-1</f>
        <v>-0.11519637659610893</v>
      </c>
      <c r="K36" s="156">
        <f ca="1">E36/INDEX(Table_Sheet1[#All],MATCH(Equities!$X$8,Data!A:A,0),MATCH(Equities!$D36,Table_Sheet1[#Headers],0))-1</f>
        <v>3.7877605241059653E-2</v>
      </c>
      <c r="L36" s="157">
        <f>E36/(AVERAGE(INDEX(Data!$2:$21,0,MATCH(Equities!$D36,Table_Sheet1[#Headers],0))))-1</f>
        <v>-3.8106740016561891E-2</v>
      </c>
      <c r="M36" s="157">
        <f>E36/(AVERAGE(INDEX(Data!$2:$51,0,MATCH(Equities!$D36,Table_Sheet1[#Headers],0))))-1</f>
        <v>-8.7066350938082571E-2</v>
      </c>
      <c r="N36" s="157">
        <f>(AVERAGE(INDEX(Data!$2:$21,0,MATCH(Equities!$D36,Table_Sheet1[#Headers],0))))-AVERAGE(INDEX(Data!$2:$51,0,MATCH(Equities!$D36,Table_Sheet1[#Headers],0)))</f>
        <v>-3.3413051605224666</v>
      </c>
      <c r="O36" s="157">
        <f>(AVERAGE(INDEX(Data!$2:$51,0,MATCH(Equities!$D36,Table_Sheet1[#Headers],0))))-AVERAGE(INDEX(Data!$2:$101,0,MATCH(Equities!$D36,Table_Sheet1[#Headers],0)))</f>
        <v>-1.4494974136352425</v>
      </c>
      <c r="P36" s="157">
        <f>(AVERAGE(INDEX(Data!$2:$51,0,MATCH(Equities!$D36,Table_Sheet1[#Headers],0))))-AVERAGE(INDEX(Data!$2:$201,0,MATCH(Equities!$D36,Table_Sheet1[#Headers],0)))</f>
        <v>0.13218803405762003</v>
      </c>
      <c r="Q36" s="158">
        <f>E36/MIN(INDEX(Table_Sheet1[#All],0,MATCH(Equities!$D36,Table_Sheet1[#Headers],0)))-1</f>
        <v>9.0627833905237098E-2</v>
      </c>
      <c r="R36" s="159">
        <f>1-(-(E36/MAX(INDEX(Table_Sheet1[#All],0,MATCH(Equities!$D36,Table_Sheet1[#Headers],0)))-1))</f>
        <v>0.84042555240242789</v>
      </c>
    </row>
    <row r="37" spans="1:18" ht="13.8" customHeight="1" outlineLevel="1" x14ac:dyDescent="0.25">
      <c r="A37" s="12"/>
      <c r="C37" s="152" t="s">
        <v>159</v>
      </c>
      <c r="D37" s="152" t="s">
        <v>27</v>
      </c>
      <c r="E37" s="153">
        <f>INDEX(Table_Sheet1[#All],MATCH(Equities!$X$2,Data!A:A,0),MATCH(Equities!$D37,Table_Sheet1[#Headers],0))</f>
        <v>117.9599990844727</v>
      </c>
      <c r="F37" s="154">
        <f ca="1">E37/INDEX(Table_Sheet1[#All],MATCH(Equities!$X$3,Data!A:A,0),MATCH(Equities!$D37,Table_Sheet1[#Headers],0))-1</f>
        <v>-5.0836773682649827E-4</v>
      </c>
      <c r="G37" s="155">
        <f ca="1">E37/INDEX(Table_Sheet1[#All],MATCH(Equities!$X$4,Data!A:A,0),MATCH(Equities!$D37,Table_Sheet1[#Headers],0))-1</f>
        <v>9.3265706534997328E-3</v>
      </c>
      <c r="H37" s="156">
        <f ca="1">E37/INDEX(Table_Sheet1[#All],MATCH(Equities!$X$5,Data!A:A,0),MATCH(Equities!$D37,Table_Sheet1[#Headers],0))-1</f>
        <v>-3.6643941987735906E-2</v>
      </c>
      <c r="I37" s="156">
        <f ca="1">E37/INDEX(Table_Sheet1[#All],MATCH(Equities!$X$6,Data!A:A,0),MATCH(Equities!$D37,Table_Sheet1[#Headers],0))-1</f>
        <v>3.7246544256448022E-2</v>
      </c>
      <c r="J37" s="156">
        <f ca="1">E37/INDEX(Table_Sheet1[#All],MATCH(Equities!$X$7,Data!A:A,0),MATCH(Equities!$D37,Table_Sheet1[#Headers],0))-1</f>
        <v>-7.7497067290871469E-3</v>
      </c>
      <c r="K37" s="156">
        <f ca="1">E37/INDEX(Table_Sheet1[#All],MATCH(Equities!$X$8,Data!A:A,0),MATCH(Equities!$D37,Table_Sheet1[#Headers],0))-1</f>
        <v>0.19366594591865383</v>
      </c>
      <c r="L37" s="157">
        <f>E37/(AVERAGE(INDEX(Data!$2:$21,0,MATCH(Equities!$D37,Table_Sheet1[#Headers],0))))-1</f>
        <v>-1.4862669796099293E-2</v>
      </c>
      <c r="M37" s="157">
        <f>E37/(AVERAGE(INDEX(Data!$2:$51,0,MATCH(Equities!$D37,Table_Sheet1[#Headers],0))))-1</f>
        <v>2.142406828298915E-3</v>
      </c>
      <c r="N37" s="157">
        <f>(AVERAGE(INDEX(Data!$2:$21,0,MATCH(Equities!$D37,Table_Sheet1[#Headers],0))))-AVERAGE(INDEX(Data!$2:$51,0,MATCH(Equities!$D37,Table_Sheet1[#Headers],0)))</f>
        <v>2.0318289184570375</v>
      </c>
      <c r="O37" s="157">
        <f>(AVERAGE(INDEX(Data!$2:$51,0,MATCH(Equities!$D37,Table_Sheet1[#Headers],0))))-AVERAGE(INDEX(Data!$2:$101,0,MATCH(Equities!$D37,Table_Sheet1[#Headers],0)))</f>
        <v>0.53280700683593807</v>
      </c>
      <c r="P37" s="157">
        <f>(AVERAGE(INDEX(Data!$2:$51,0,MATCH(Equities!$D37,Table_Sheet1[#Headers],0))))-AVERAGE(INDEX(Data!$2:$201,0,MATCH(Equities!$D37,Table_Sheet1[#Headers],0)))</f>
        <v>3.6936075210571317</v>
      </c>
      <c r="Q37" s="158">
        <f>E37/MIN(INDEX(Table_Sheet1[#All],0,MATCH(Equities!$D37,Table_Sheet1[#Headers],0)))-1</f>
        <v>0.19366594591865383</v>
      </c>
      <c r="R37" s="159">
        <f>1-(-(E37/MAX(INDEX(Table_Sheet1[#All],0,MATCH(Equities!$D37,Table_Sheet1[#Headers],0)))-1))</f>
        <v>0.94337810477274708</v>
      </c>
    </row>
    <row r="38" spans="1:18" ht="13.8" customHeight="1" outlineLevel="1" x14ac:dyDescent="0.25">
      <c r="A38" s="12"/>
      <c r="C38" s="152" t="s">
        <v>145</v>
      </c>
      <c r="D38" s="152" t="s">
        <v>28</v>
      </c>
      <c r="E38" s="153">
        <f>INDEX(Table_Sheet1[#All],MATCH(Equities!$X$2,Data!A:A,0),MATCH(Equities!$D38,Table_Sheet1[#Headers],0))</f>
        <v>56.830001831054688</v>
      </c>
      <c r="F38" s="154">
        <f ca="1">E38/INDEX(Table_Sheet1[#All],MATCH(Equities!$X$3,Data!A:A,0),MATCH(Equities!$D38,Table_Sheet1[#Headers],0))-1</f>
        <v>-6.9893013171603569E-3</v>
      </c>
      <c r="G38" s="155">
        <f ca="1">E38/INDEX(Table_Sheet1[#All],MATCH(Equities!$X$4,Data!A:A,0),MATCH(Equities!$D38,Table_Sheet1[#Headers],0))-1</f>
        <v>-4.2053244270701118E-3</v>
      </c>
      <c r="H38" s="156">
        <f ca="1">E38/INDEX(Table_Sheet1[#All],MATCH(Equities!$X$5,Data!A:A,0),MATCH(Equities!$D38,Table_Sheet1[#Headers],0))-1</f>
        <v>-4.8718366719340267E-2</v>
      </c>
      <c r="I38" s="156">
        <f ca="1">E38/INDEX(Table_Sheet1[#All],MATCH(Equities!$X$6,Data!A:A,0),MATCH(Equities!$D38,Table_Sheet1[#Headers],0))-1</f>
        <v>9.0980853501438919E-3</v>
      </c>
      <c r="J38" s="156">
        <f ca="1">E38/INDEX(Table_Sheet1[#All],MATCH(Equities!$X$7,Data!A:A,0),MATCH(Equities!$D38,Table_Sheet1[#Headers],0))-1</f>
        <v>-2.1555712364920598E-2</v>
      </c>
      <c r="K38" s="156">
        <f ca="1">E38/INDEX(Table_Sheet1[#All],MATCH(Equities!$X$8,Data!A:A,0),MATCH(Equities!$D38,Table_Sheet1[#Headers],0))-1</f>
        <v>0.21103018144995267</v>
      </c>
      <c r="L38" s="157">
        <f>E38/(AVERAGE(INDEX(Data!$2:$21,0,MATCH(Equities!$D38,Table_Sheet1[#Headers],0))))-1</f>
        <v>-2.5737573698790372E-2</v>
      </c>
      <c r="M38" s="157">
        <f>E38/(AVERAGE(INDEX(Data!$2:$51,0,MATCH(Equities!$D38,Table_Sheet1[#Headers],0))))-1</f>
        <v>-2.5177687826927975E-2</v>
      </c>
      <c r="N38" s="157">
        <f>(AVERAGE(INDEX(Data!$2:$21,0,MATCH(Equities!$D38,Table_Sheet1[#Headers],0))))-AVERAGE(INDEX(Data!$2:$51,0,MATCH(Equities!$D38,Table_Sheet1[#Headers],0)))</f>
        <v>3.3502388000485439E-2</v>
      </c>
      <c r="O38" s="157">
        <f>(AVERAGE(INDEX(Data!$2:$51,0,MATCH(Equities!$D38,Table_Sheet1[#Headers],0))))-AVERAGE(INDEX(Data!$2:$101,0,MATCH(Equities!$D38,Table_Sheet1[#Headers],0)))</f>
        <v>0.36023822784423487</v>
      </c>
      <c r="P38" s="157">
        <f>(AVERAGE(INDEX(Data!$2:$51,0,MATCH(Equities!$D38,Table_Sheet1[#Headers],0))))-AVERAGE(INDEX(Data!$2:$201,0,MATCH(Equities!$D38,Table_Sheet1[#Headers],0)))</f>
        <v>2.0860632896423326</v>
      </c>
      <c r="Q38" s="158">
        <f>E38/MIN(INDEX(Table_Sheet1[#All],0,MATCH(Equities!$D38,Table_Sheet1[#Headers],0)))-1</f>
        <v>0.21103018144995267</v>
      </c>
      <c r="R38" s="159">
        <f>1-(-(E38/MAX(INDEX(Table_Sheet1[#All],0,MATCH(Equities!$D38,Table_Sheet1[#Headers],0)))-1))</f>
        <v>0.92560235798765844</v>
      </c>
    </row>
    <row r="39" spans="1:18" ht="13.8" customHeight="1" outlineLevel="1" x14ac:dyDescent="0.25">
      <c r="A39" s="12"/>
      <c r="C39" s="152" t="s">
        <v>139</v>
      </c>
      <c r="D39" s="152" t="s">
        <v>100</v>
      </c>
      <c r="E39" s="153">
        <f>INDEX(Table_Sheet1[#All],MATCH(Equities!$X$2,Data!A:A,0),MATCH(Equities!$D39,Table_Sheet1[#Headers],0))</f>
        <v>50.959999084472663</v>
      </c>
      <c r="F39" s="154">
        <f ca="1">E39/INDEX(Table_Sheet1[#All],MATCH(Equities!$X$3,Data!A:A,0),MATCH(Equities!$D39,Table_Sheet1[#Headers],0))-1</f>
        <v>-1.9623574633920171E-4</v>
      </c>
      <c r="G39" s="155">
        <f ca="1">E39/INDEX(Table_Sheet1[#All],MATCH(Equities!$X$4,Data!A:A,0),MATCH(Equities!$D39,Table_Sheet1[#Headers],0))-1</f>
        <v>-3.1730988974923213E-2</v>
      </c>
      <c r="H39" s="156">
        <f ca="1">E39/INDEX(Table_Sheet1[#All],MATCH(Equities!$X$5,Data!A:A,0),MATCH(Equities!$D39,Table_Sheet1[#Headers],0))-1</f>
        <v>-0.10207171645732693</v>
      </c>
      <c r="I39" s="156">
        <f ca="1">E39/INDEX(Table_Sheet1[#All],MATCH(Equities!$X$6,Data!A:A,0),MATCH(Equities!$D39,Table_Sheet1[#Headers],0))-1</f>
        <v>-0.18223108023837542</v>
      </c>
      <c r="J39" s="156">
        <f ca="1">E39/INDEX(Table_Sheet1[#All],MATCH(Equities!$X$7,Data!A:A,0),MATCH(Equities!$D39,Table_Sheet1[#Headers],0))-1</f>
        <v>-0.14573973209361202</v>
      </c>
      <c r="K39" s="156">
        <f ca="1">E39/INDEX(Table_Sheet1[#All],MATCH(Equities!$X$8,Data!A:A,0),MATCH(Equities!$D39,Table_Sheet1[#Headers],0))-1</f>
        <v>0.14401130818257246</v>
      </c>
      <c r="L39" s="157">
        <f>E39/(AVERAGE(INDEX(Data!$2:$21,0,MATCH(Equities!$D39,Table_Sheet1[#Headers],0))))-1</f>
        <v>-5.1839785907562441E-2</v>
      </c>
      <c r="M39" s="157">
        <f>E39/(AVERAGE(INDEX(Data!$2:$51,0,MATCH(Equities!$D39,Table_Sheet1[#Headers],0))))-1</f>
        <v>-0.11575618442356239</v>
      </c>
      <c r="N39" s="157">
        <f>(AVERAGE(INDEX(Data!$2:$21,0,MATCH(Equities!$D39,Table_Sheet1[#Headers],0))))-AVERAGE(INDEX(Data!$2:$51,0,MATCH(Equities!$D39,Table_Sheet1[#Headers],0)))</f>
        <v>-3.8849724960327165</v>
      </c>
      <c r="O39" s="157">
        <f>(AVERAGE(INDEX(Data!$2:$51,0,MATCH(Equities!$D39,Table_Sheet1[#Headers],0))))-AVERAGE(INDEX(Data!$2:$101,0,MATCH(Equities!$D39,Table_Sheet1[#Headers],0)))</f>
        <v>-2.6064764022827163</v>
      </c>
      <c r="P39" s="157">
        <f>(AVERAGE(INDEX(Data!$2:$51,0,MATCH(Equities!$D39,Table_Sheet1[#Headers],0))))-AVERAGE(INDEX(Data!$2:$201,0,MATCH(Equities!$D39,Table_Sheet1[#Headers],0)))</f>
        <v>-0.3876540756225566</v>
      </c>
      <c r="Q39" s="158">
        <f>E39/MIN(INDEX(Table_Sheet1[#All],0,MATCH(Equities!$D39,Table_Sheet1[#Headers],0)))-1</f>
        <v>0.14601191079250331</v>
      </c>
      <c r="R39" s="159">
        <f>1-(-(E39/MAX(INDEX(Table_Sheet1[#All],0,MATCH(Equities!$D39,Table_Sheet1[#Headers],0)))-1))</f>
        <v>0.74961646208692667</v>
      </c>
    </row>
    <row r="40" spans="1:18" ht="13.8" customHeight="1" outlineLevel="1" x14ac:dyDescent="0.25">
      <c r="A40" s="12"/>
      <c r="C40" s="152" t="s">
        <v>160</v>
      </c>
      <c r="D40" s="152" t="s">
        <v>156</v>
      </c>
      <c r="E40" s="153">
        <f>INDEX(Table_Sheet1[#All],MATCH(Equities!$X$2,Data!A:A,0),MATCH(Equities!$D40,Table_Sheet1[#Headers],0))</f>
        <v>56.200000762939453</v>
      </c>
      <c r="F40" s="154">
        <f ca="1">E40/INDEX(Table_Sheet1[#All],MATCH(Equities!$X$3,Data!A:A,0),MATCH(Equities!$D40,Table_Sheet1[#Headers],0))-1</f>
        <v>-1.6106410821933204E-2</v>
      </c>
      <c r="G40" s="155">
        <f ca="1">E40/INDEX(Table_Sheet1[#All],MATCH(Equities!$X$4,Data!A:A,0),MATCH(Equities!$D40,Table_Sheet1[#Headers],0))-1</f>
        <v>-3.5027487237892729E-2</v>
      </c>
      <c r="H40" s="156">
        <f ca="1">E40/INDEX(Table_Sheet1[#All],MATCH(Equities!$X$5,Data!A:A,0),MATCH(Equities!$D40,Table_Sheet1[#Headers],0))-1</f>
        <v>-9.2169782725145866E-2</v>
      </c>
      <c r="I40" s="156">
        <f ca="1">E40/INDEX(Table_Sheet1[#All],MATCH(Equities!$X$6,Data!A:A,0),MATCH(Equities!$D40,Table_Sheet1[#Headers],0))-1</f>
        <v>-0.1823229487604715</v>
      </c>
      <c r="J40" s="156">
        <f ca="1">E40/INDEX(Table_Sheet1[#All],MATCH(Equities!$X$7,Data!A:A,0),MATCH(Equities!$D40,Table_Sheet1[#Headers],0))-1</f>
        <v>-9.7296004271463121E-2</v>
      </c>
      <c r="K40" s="156">
        <f ca="1">E40/INDEX(Table_Sheet1[#All],MATCH(Equities!$X$8,Data!A:A,0),MATCH(Equities!$D40,Table_Sheet1[#Headers],0))-1</f>
        <v>0.15616457513197712</v>
      </c>
      <c r="L40" s="157">
        <f>E40/(AVERAGE(INDEX(Data!$2:$21,0,MATCH(Equities!$D40,Table_Sheet1[#Headers],0))))-1</f>
        <v>-5.6719664032356953E-2</v>
      </c>
      <c r="M40" s="157">
        <f>E40/(AVERAGE(INDEX(Data!$2:$51,0,MATCH(Equities!$D40,Table_Sheet1[#Headers],0))))-1</f>
        <v>-0.11964862138235188</v>
      </c>
      <c r="N40" s="157">
        <f>(AVERAGE(INDEX(Data!$2:$21,0,MATCH(Equities!$D40,Table_Sheet1[#Headers],0))))-AVERAGE(INDEX(Data!$2:$51,0,MATCH(Equities!$D40,Table_Sheet1[#Headers],0)))</f>
        <v>-4.258827285766607</v>
      </c>
      <c r="O40" s="157">
        <f>(AVERAGE(INDEX(Data!$2:$51,0,MATCH(Equities!$D40,Table_Sheet1[#Headers],0))))-AVERAGE(INDEX(Data!$2:$101,0,MATCH(Equities!$D40,Table_Sheet1[#Headers],0)))</f>
        <v>-1.9749400329589761</v>
      </c>
      <c r="P40" s="157">
        <f>(AVERAGE(INDEX(Data!$2:$51,0,MATCH(Equities!$D40,Table_Sheet1[#Headers],0))))-AVERAGE(INDEX(Data!$2:$201,0,MATCH(Equities!$D40,Table_Sheet1[#Headers],0)))</f>
        <v>1.8032055091857941</v>
      </c>
      <c r="Q40" s="158">
        <f>E40/MIN(INDEX(Table_Sheet1[#All],0,MATCH(Equities!$D40,Table_Sheet1[#Headers],0)))-1</f>
        <v>0.16432629002198174</v>
      </c>
      <c r="R40" s="159">
        <f>1-(-(E40/MAX(INDEX(Table_Sheet1[#All],0,MATCH(Equities!$D40,Table_Sheet1[#Headers],0)))-1))</f>
        <v>0.78336656627659162</v>
      </c>
    </row>
    <row r="41" spans="1:18" ht="13.8" customHeight="1" outlineLevel="1" x14ac:dyDescent="0.25">
      <c r="A41" s="12"/>
      <c r="C41" s="151" t="s">
        <v>115</v>
      </c>
      <c r="E41" s="5"/>
      <c r="F41" s="7"/>
      <c r="G41" s="8"/>
      <c r="H41" s="9"/>
      <c r="I41" s="9"/>
      <c r="J41" s="9"/>
      <c r="K41" s="9"/>
      <c r="L41" s="94"/>
      <c r="M41" s="94"/>
      <c r="N41" s="94"/>
      <c r="O41" s="94"/>
      <c r="P41" s="94"/>
      <c r="Q41" s="11"/>
      <c r="R41" s="10"/>
    </row>
    <row r="42" spans="1:18" ht="13.8" customHeight="1" outlineLevel="1" x14ac:dyDescent="0.25">
      <c r="A42" s="12"/>
      <c r="C42" s="152" t="s">
        <v>141</v>
      </c>
      <c r="D42" s="152" t="s">
        <v>30</v>
      </c>
      <c r="E42" s="153">
        <f>INDEX(Table_Sheet1[#All],MATCH(Equities!$X$2,Data!A:A,0),MATCH(Equities!$D42,Table_Sheet1[#Headers],0))</f>
        <v>59.040000915527337</v>
      </c>
      <c r="F42" s="154">
        <f ca="1">E42/INDEX(Table_Sheet1[#All],MATCH(Equities!$X$3,Data!A:A,0),MATCH(Equities!$D42,Table_Sheet1[#Headers],0))-1</f>
        <v>-1.5507758650081915E-2</v>
      </c>
      <c r="G42" s="155">
        <f ca="1">E42/INDEX(Table_Sheet1[#All],MATCH(Equities!$X$4,Data!A:A,0),MATCH(Equities!$D42,Table_Sheet1[#Headers],0))-1</f>
        <v>-9.063459196570367E-3</v>
      </c>
      <c r="H42" s="156">
        <f ca="1">E42/INDEX(Table_Sheet1[#All],MATCH(Equities!$X$5,Data!A:A,0),MATCH(Equities!$D42,Table_Sheet1[#Headers],0))-1</f>
        <v>-0.10823803025529433</v>
      </c>
      <c r="I42" s="156">
        <f ca="1">E42/INDEX(Table_Sheet1[#All],MATCH(Equities!$X$6,Data!A:A,0),MATCH(Equities!$D42,Table_Sheet1[#Headers],0))-1</f>
        <v>-0.13488121413920007</v>
      </c>
      <c r="J42" s="156">
        <f ca="1">E42/INDEX(Table_Sheet1[#All],MATCH(Equities!$X$7,Data!A:A,0),MATCH(Equities!$D42,Table_Sheet1[#Headers],0))-1</f>
        <v>-0.14527115761467813</v>
      </c>
      <c r="K42" s="156">
        <f ca="1">E42/INDEX(Table_Sheet1[#All],MATCH(Equities!$X$8,Data!A:A,0),MATCH(Equities!$D42,Table_Sheet1[#Headers],0))-1</f>
        <v>-2.4478760185879467E-2</v>
      </c>
      <c r="L42" s="157">
        <f>E42/(AVERAGE(INDEX(Data!$2:$21,0,MATCH(Equities!$D42,Table_Sheet1[#Headers],0))))-1</f>
        <v>-4.5048243290868539E-2</v>
      </c>
      <c r="M42" s="157">
        <f>E42/(AVERAGE(INDEX(Data!$2:$51,0,MATCH(Equities!$D42,Table_Sheet1[#Headers],0))))-1</f>
        <v>-8.9117519146899249E-2</v>
      </c>
      <c r="N42" s="157">
        <f>(AVERAGE(INDEX(Data!$2:$21,0,MATCH(Equities!$D42,Table_Sheet1[#Headers],0))))-AVERAGE(INDEX(Data!$2:$51,0,MATCH(Equities!$D42,Table_Sheet1[#Headers],0)))</f>
        <v>-2.9911520385742207</v>
      </c>
      <c r="O42" s="157">
        <f>(AVERAGE(INDEX(Data!$2:$51,0,MATCH(Equities!$D42,Table_Sheet1[#Headers],0))))-AVERAGE(INDEX(Data!$2:$101,0,MATCH(Equities!$D42,Table_Sheet1[#Headers],0)))</f>
        <v>-1.9355349731445273</v>
      </c>
      <c r="P42" s="157">
        <f>(AVERAGE(INDEX(Data!$2:$51,0,MATCH(Equities!$D42,Table_Sheet1[#Headers],0))))-AVERAGE(INDEX(Data!$2:$201,0,MATCH(Equities!$D42,Table_Sheet1[#Headers],0)))</f>
        <v>-3.1222899627685479</v>
      </c>
      <c r="Q42" s="158">
        <f>E42/MIN(INDEX(Table_Sheet1[#All],0,MATCH(Equities!$D42,Table_Sheet1[#Headers],0)))-1</f>
        <v>5.4097530526603155E-2</v>
      </c>
      <c r="R42" s="159">
        <f>1-(-(E42/MAX(INDEX(Table_Sheet1[#All],0,MATCH(Equities!$D42,Table_Sheet1[#Headers],0)))-1))</f>
        <v>0.81769539915437606</v>
      </c>
    </row>
    <row r="43" spans="1:18" ht="13.8" customHeight="1" outlineLevel="1" x14ac:dyDescent="0.25">
      <c r="A43" s="12"/>
      <c r="C43" s="152" t="s">
        <v>161</v>
      </c>
      <c r="D43" s="152" t="s">
        <v>31</v>
      </c>
      <c r="E43" s="153">
        <f>INDEX(Table_Sheet1[#All],MATCH(Equities!$X$2,Data!A:A,0),MATCH(Equities!$D43,Table_Sheet1[#Headers],0))</f>
        <v>76.319999694824219</v>
      </c>
      <c r="F43" s="154">
        <f ca="1">E43/INDEX(Table_Sheet1[#All],MATCH(Equities!$X$3,Data!A:A,0),MATCH(Equities!$D43,Table_Sheet1[#Headers],0))-1</f>
        <v>-1.3826071886070324E-2</v>
      </c>
      <c r="G43" s="155">
        <f ca="1">E43/INDEX(Table_Sheet1[#All],MATCH(Equities!$X$4,Data!A:A,0),MATCH(Equities!$D43,Table_Sheet1[#Headers],0))-1</f>
        <v>-1.9779102279156691E-2</v>
      </c>
      <c r="H43" s="156">
        <f ca="1">E43/INDEX(Table_Sheet1[#All],MATCH(Equities!$X$5,Data!A:A,0),MATCH(Equities!$D43,Table_Sheet1[#Headers],0))-1</f>
        <v>-0.10680843920736671</v>
      </c>
      <c r="I43" s="156">
        <f ca="1">E43/INDEX(Table_Sheet1[#All],MATCH(Equities!$X$6,Data!A:A,0),MATCH(Equities!$D43,Table_Sheet1[#Headers],0))-1</f>
        <v>-6.8333153893466392E-2</v>
      </c>
      <c r="J43" s="156">
        <f ca="1">E43/INDEX(Table_Sheet1[#All],MATCH(Equities!$X$7,Data!A:A,0),MATCH(Equities!$D43,Table_Sheet1[#Headers],0))-1</f>
        <v>-0.12769605772122639</v>
      </c>
      <c r="K43" s="156">
        <f ca="1">E43/INDEX(Table_Sheet1[#All],MATCH(Equities!$X$8,Data!A:A,0),MATCH(Equities!$D43,Table_Sheet1[#Headers],0))-1</f>
        <v>1.7717913889965908E-2</v>
      </c>
      <c r="L43" s="157">
        <f>E43/(AVERAGE(INDEX(Data!$2:$21,0,MATCH(Equities!$D43,Table_Sheet1[#Headers],0))))-1</f>
        <v>-5.9747171681643341E-2</v>
      </c>
      <c r="M43" s="157">
        <f>E43/(AVERAGE(INDEX(Data!$2:$51,0,MATCH(Equities!$D43,Table_Sheet1[#Headers],0))))-1</f>
        <v>-9.0310759414521602E-2</v>
      </c>
      <c r="N43" s="157">
        <f>(AVERAGE(INDEX(Data!$2:$21,0,MATCH(Equities!$D43,Table_Sheet1[#Headers],0))))-AVERAGE(INDEX(Data!$2:$51,0,MATCH(Equities!$D43,Table_Sheet1[#Headers],0)))</f>
        <v>-2.7271246337890602</v>
      </c>
      <c r="O43" s="157">
        <f>(AVERAGE(INDEX(Data!$2:$51,0,MATCH(Equities!$D43,Table_Sheet1[#Headers],0))))-AVERAGE(INDEX(Data!$2:$101,0,MATCH(Equities!$D43,Table_Sheet1[#Headers],0)))</f>
        <v>-0.15047386169433707</v>
      </c>
      <c r="P43" s="157">
        <f>(AVERAGE(INDEX(Data!$2:$51,0,MATCH(Equities!$D43,Table_Sheet1[#Headers],0))))-AVERAGE(INDEX(Data!$2:$201,0,MATCH(Equities!$D43,Table_Sheet1[#Headers],0)))</f>
        <v>-0.8392343139648375</v>
      </c>
      <c r="Q43" s="158">
        <f>E43/MIN(INDEX(Table_Sheet1[#All],0,MATCH(Equities!$D43,Table_Sheet1[#Headers],0)))-1</f>
        <v>2.4067924939334517E-2</v>
      </c>
      <c r="R43" s="159">
        <f>1-(-(E43/MAX(INDEX(Table_Sheet1[#All],0,MATCH(Equities!$D43,Table_Sheet1[#Headers],0)))-1))</f>
        <v>0.85672889248211548</v>
      </c>
    </row>
    <row r="44" spans="1:18" ht="13.8" customHeight="1" outlineLevel="1" x14ac:dyDescent="0.25">
      <c r="A44" s="12"/>
      <c r="C44" s="152" t="s">
        <v>162</v>
      </c>
      <c r="D44" s="152" t="s">
        <v>32</v>
      </c>
      <c r="E44" s="153">
        <f>INDEX(Table_Sheet1[#All],MATCH(Equities!$X$2,Data!A:A,0),MATCH(Equities!$D44,Table_Sheet1[#Headers],0))</f>
        <v>53.790000915527337</v>
      </c>
      <c r="F44" s="154">
        <f ca="1">E44/INDEX(Table_Sheet1[#All],MATCH(Equities!$X$3,Data!A:A,0),MATCH(Equities!$D44,Table_Sheet1[#Headers],0))-1</f>
        <v>-6.4646929823944932E-3</v>
      </c>
      <c r="G44" s="155">
        <f ca="1">E44/INDEX(Table_Sheet1[#All],MATCH(Equities!$X$4,Data!A:A,0),MATCH(Equities!$D44,Table_Sheet1[#Headers],0))-1</f>
        <v>-5.362442783069965E-3</v>
      </c>
      <c r="H44" s="156">
        <f ca="1">E44/INDEX(Table_Sheet1[#All],MATCH(Equities!$X$5,Data!A:A,0),MATCH(Equities!$D44,Table_Sheet1[#Headers],0))-1</f>
        <v>3.5179536038800752E-2</v>
      </c>
      <c r="I44" s="156">
        <f ca="1">E44/INDEX(Table_Sheet1[#All],MATCH(Equities!$X$6,Data!A:A,0),MATCH(Equities!$D44,Table_Sheet1[#Headers],0))-1</f>
        <v>6.693983964644179E-2</v>
      </c>
      <c r="J44" s="156">
        <f ca="1">E44/INDEX(Table_Sheet1[#All],MATCH(Equities!$X$7,Data!A:A,0),MATCH(Equities!$D44,Table_Sheet1[#Headers],0))-1</f>
        <v>-1.1026278834990189E-2</v>
      </c>
      <c r="K44" s="156">
        <f ca="1">E44/INDEX(Table_Sheet1[#All],MATCH(Equities!$X$8,Data!A:A,0),MATCH(Equities!$D44,Table_Sheet1[#Headers],0))-1</f>
        <v>6.1501670499293226E-2</v>
      </c>
      <c r="L44" s="157">
        <f>E44/(AVERAGE(INDEX(Data!$2:$21,0,MATCH(Equities!$D44,Table_Sheet1[#Headers],0))))-1</f>
        <v>1.6103913398391345E-2</v>
      </c>
      <c r="M44" s="157">
        <f>E44/(AVERAGE(INDEX(Data!$2:$51,0,MATCH(Equities!$D44,Table_Sheet1[#Headers],0))))-1</f>
        <v>3.5172545987628201E-2</v>
      </c>
      <c r="N44" s="157">
        <f>(AVERAGE(INDEX(Data!$2:$21,0,MATCH(Equities!$D44,Table_Sheet1[#Headers],0))))-AVERAGE(INDEX(Data!$2:$51,0,MATCH(Equities!$D44,Table_Sheet1[#Headers],0)))</f>
        <v>0.97514732360839673</v>
      </c>
      <c r="O44" s="157">
        <f>(AVERAGE(INDEX(Data!$2:$51,0,MATCH(Equities!$D44,Table_Sheet1[#Headers],0))))-AVERAGE(INDEX(Data!$2:$101,0,MATCH(Equities!$D44,Table_Sheet1[#Headers],0)))</f>
        <v>0.5252783966064456</v>
      </c>
      <c r="P44" s="157">
        <f>(AVERAGE(INDEX(Data!$2:$51,0,MATCH(Equities!$D44,Table_Sheet1[#Headers],0))))-AVERAGE(INDEX(Data!$2:$201,0,MATCH(Equities!$D44,Table_Sheet1[#Headers],0)))</f>
        <v>-1.1861681747436492</v>
      </c>
      <c r="Q44" s="158">
        <f>E44/MIN(INDEX(Table_Sheet1[#All],0,MATCH(Equities!$D44,Table_Sheet1[#Headers],0)))-1</f>
        <v>0.13692894535757349</v>
      </c>
      <c r="R44" s="159">
        <f>1-(-(E44/MAX(INDEX(Table_Sheet1[#All],0,MATCH(Equities!$D44,Table_Sheet1[#Headers],0)))-1))</f>
        <v>0.9235223976707998</v>
      </c>
    </row>
    <row r="45" spans="1:18" ht="13.8" customHeight="1" outlineLevel="1" x14ac:dyDescent="0.25">
      <c r="A45" s="12"/>
      <c r="C45" s="152" t="s">
        <v>163</v>
      </c>
      <c r="D45" s="152" t="s">
        <v>33</v>
      </c>
      <c r="E45" s="153">
        <f>INDEX(Table_Sheet1[#All],MATCH(Equities!$X$2,Data!A:A,0),MATCH(Equities!$D45,Table_Sheet1[#Headers],0))</f>
        <v>56.650001525878913</v>
      </c>
      <c r="F45" s="154">
        <f ca="1">E45/INDEX(Table_Sheet1[#All],MATCH(Equities!$X$3,Data!A:A,0),MATCH(Equities!$D45,Table_Sheet1[#Headers],0))-1</f>
        <v>0</v>
      </c>
      <c r="G45" s="155">
        <f ca="1">E45/INDEX(Table_Sheet1[#All],MATCH(Equities!$X$4,Data!A:A,0),MATCH(Equities!$D45,Table_Sheet1[#Headers],0))-1</f>
        <v>-2.5627758503809162E-2</v>
      </c>
      <c r="H45" s="156">
        <f ca="1">E45/INDEX(Table_Sheet1[#All],MATCH(Equities!$X$5,Data!A:A,0),MATCH(Equities!$D45,Table_Sheet1[#Headers],0))-1</f>
        <v>-5.2833970487471849E-2</v>
      </c>
      <c r="I45" s="156">
        <f ca="1">E45/INDEX(Table_Sheet1[#All],MATCH(Equities!$X$6,Data!A:A,0),MATCH(Equities!$D45,Table_Sheet1[#Headers],0))-1</f>
        <v>-6.5489895677278365E-2</v>
      </c>
      <c r="J45" s="156">
        <f ca="1">E45/INDEX(Table_Sheet1[#All],MATCH(Equities!$X$7,Data!A:A,0),MATCH(Equities!$D45,Table_Sheet1[#Headers],0))-1</f>
        <v>-3.2358119405280106E-2</v>
      </c>
      <c r="K45" s="156">
        <f ca="1">E45/INDEX(Table_Sheet1[#All],MATCH(Equities!$X$8,Data!A:A,0),MATCH(Equities!$D45,Table_Sheet1[#Headers],0))-1</f>
        <v>3.8381740707644108E-2</v>
      </c>
      <c r="L45" s="157">
        <f>E45/(AVERAGE(INDEX(Data!$2:$21,0,MATCH(Equities!$D45,Table_Sheet1[#Headers],0))))-1</f>
        <v>-2.7108688592556107E-2</v>
      </c>
      <c r="M45" s="157">
        <f>E45/(AVERAGE(INDEX(Data!$2:$51,0,MATCH(Equities!$D45,Table_Sheet1[#Headers],0))))-1</f>
        <v>-7.0656333009224359E-2</v>
      </c>
      <c r="N45" s="157">
        <f>(AVERAGE(INDEX(Data!$2:$21,0,MATCH(Equities!$D45,Table_Sheet1[#Headers],0))))-AVERAGE(INDEX(Data!$2:$51,0,MATCH(Equities!$D45,Table_Sheet1[#Headers],0)))</f>
        <v>-2.7284997940063462</v>
      </c>
      <c r="O45" s="157">
        <f>(AVERAGE(INDEX(Data!$2:$51,0,MATCH(Equities!$D45,Table_Sheet1[#Headers],0))))-AVERAGE(INDEX(Data!$2:$101,0,MATCH(Equities!$D45,Table_Sheet1[#Headers],0)))</f>
        <v>0.11816703796386463</v>
      </c>
      <c r="P45" s="157">
        <f>(AVERAGE(INDEX(Data!$2:$51,0,MATCH(Equities!$D45,Table_Sheet1[#Headers],0))))-AVERAGE(INDEX(Data!$2:$201,0,MATCH(Equities!$D45,Table_Sheet1[#Headers],0)))</f>
        <v>1.6928863716125448</v>
      </c>
      <c r="Q45" s="158">
        <f>E45/MIN(INDEX(Table_Sheet1[#All],0,MATCH(Equities!$D45,Table_Sheet1[#Headers],0)))-1</f>
        <v>4.6404531038501728E-2</v>
      </c>
      <c r="R45" s="159">
        <f>1-(-(E45/MAX(INDEX(Table_Sheet1[#All],0,MATCH(Equities!$D45,Table_Sheet1[#Headers],0)))-1))</f>
        <v>0.87033345695399023</v>
      </c>
    </row>
    <row r="46" spans="1:18" ht="13.8" customHeight="1" outlineLevel="1" x14ac:dyDescent="0.25">
      <c r="A46" s="12"/>
      <c r="C46" s="152" t="s">
        <v>164</v>
      </c>
      <c r="D46" s="152" t="s">
        <v>34</v>
      </c>
      <c r="E46" s="153">
        <f>INDEX(Table_Sheet1[#All],MATCH(Equities!$X$2,Data!A:A,0),MATCH(Equities!$D46,Table_Sheet1[#Headers],0))</f>
        <v>74.910003662109375</v>
      </c>
      <c r="F46" s="154">
        <f ca="1">E46/INDEX(Table_Sheet1[#All],MATCH(Equities!$X$3,Data!A:A,0),MATCH(Equities!$D46,Table_Sheet1[#Headers],0))-1</f>
        <v>-8.602354651749855E-3</v>
      </c>
      <c r="G46" s="155">
        <f ca="1">E46/INDEX(Table_Sheet1[#All],MATCH(Equities!$X$4,Data!A:A,0),MATCH(Equities!$D46,Table_Sheet1[#Headers],0))-1</f>
        <v>-3.6031340308209425E-2</v>
      </c>
      <c r="H46" s="156">
        <f ca="1">E46/INDEX(Table_Sheet1[#All],MATCH(Equities!$X$5,Data!A:A,0),MATCH(Equities!$D46,Table_Sheet1[#Headers],0))-1</f>
        <v>-0.10789564638424676</v>
      </c>
      <c r="I46" s="156">
        <f ca="1">E46/INDEX(Table_Sheet1[#All],MATCH(Equities!$X$6,Data!A:A,0),MATCH(Equities!$D46,Table_Sheet1[#Headers],0))-1</f>
        <v>-0.17590756430534549</v>
      </c>
      <c r="J46" s="156">
        <f ca="1">E46/INDEX(Table_Sheet1[#All],MATCH(Equities!$X$7,Data!A:A,0),MATCH(Equities!$D46,Table_Sheet1[#Headers],0))-1</f>
        <v>-0.1437438191664705</v>
      </c>
      <c r="K46" s="156">
        <f ca="1">E46/INDEX(Table_Sheet1[#All],MATCH(Equities!$X$8,Data!A:A,0),MATCH(Equities!$D46,Table_Sheet1[#Headers],0))-1</f>
        <v>-8.5132936412171345E-2</v>
      </c>
      <c r="L46" s="157">
        <f>E46/(AVERAGE(INDEX(Data!$2:$21,0,MATCH(Equities!$D46,Table_Sheet1[#Headers],0))))-1</f>
        <v>-5.5841541992664889E-2</v>
      </c>
      <c r="M46" s="157">
        <f>E46/(AVERAGE(INDEX(Data!$2:$51,0,MATCH(Equities!$D46,Table_Sheet1[#Headers],0))))-1</f>
        <v>-0.11637306708509576</v>
      </c>
      <c r="N46" s="157">
        <f>(AVERAGE(INDEX(Data!$2:$21,0,MATCH(Equities!$D46,Table_Sheet1[#Headers],0))))-AVERAGE(INDEX(Data!$2:$51,0,MATCH(Equities!$D46,Table_Sheet1[#Headers],0)))</f>
        <v>-5.4351007843017669</v>
      </c>
      <c r="O46" s="157">
        <f>(AVERAGE(INDEX(Data!$2:$51,0,MATCH(Equities!$D46,Table_Sheet1[#Headers],0))))-AVERAGE(INDEX(Data!$2:$101,0,MATCH(Equities!$D46,Table_Sheet1[#Headers],0)))</f>
        <v>-3.5686541748046778</v>
      </c>
      <c r="P46" s="157">
        <f>(AVERAGE(INDEX(Data!$2:$51,0,MATCH(Equities!$D46,Table_Sheet1[#Headers],0))))-AVERAGE(INDEX(Data!$2:$201,0,MATCH(Equities!$D46,Table_Sheet1[#Headers],0)))</f>
        <v>-3.1836251449584978</v>
      </c>
      <c r="Q46" s="158">
        <f>E46/MIN(INDEX(Table_Sheet1[#All],0,MATCH(Equities!$D46,Table_Sheet1[#Headers],0)))-1</f>
        <v>3.5526782614345054E-2</v>
      </c>
      <c r="R46" s="159">
        <f>1-(-(E46/MAX(INDEX(Table_Sheet1[#All],0,MATCH(Equities!$D46,Table_Sheet1[#Headers],0)))-1))</f>
        <v>0.78251332952328523</v>
      </c>
    </row>
    <row r="47" spans="1:18" ht="13.8" customHeight="1" outlineLevel="1" x14ac:dyDescent="0.25">
      <c r="A47" s="12"/>
      <c r="C47" s="151" t="s">
        <v>149</v>
      </c>
      <c r="E47" s="5"/>
      <c r="F47" s="7"/>
      <c r="G47" s="8"/>
      <c r="H47" s="9"/>
      <c r="I47" s="9"/>
      <c r="J47" s="9"/>
      <c r="K47" s="9"/>
      <c r="L47" s="94"/>
      <c r="M47" s="94"/>
      <c r="N47" s="94"/>
      <c r="O47" s="94"/>
      <c r="P47" s="94"/>
      <c r="Q47" s="11"/>
      <c r="R47" s="10"/>
    </row>
    <row r="48" spans="1:18" ht="13.8" customHeight="1" outlineLevel="1" x14ac:dyDescent="0.25">
      <c r="A48" s="12"/>
      <c r="C48" s="152" t="s">
        <v>150</v>
      </c>
      <c r="D48" s="152" t="s">
        <v>15</v>
      </c>
      <c r="E48" s="153">
        <f>INDEX(Table_Sheet1[#All],MATCH(Equities!$X$2,Data!A:A,0),MATCH(Equities!$D48,Table_Sheet1[#Headers],0))</f>
        <v>36.180000305175781</v>
      </c>
      <c r="F48" s="154">
        <f ca="1">E48/INDEX(Table_Sheet1[#All],MATCH(Equities!$X$3,Data!A:A,0),MATCH(Equities!$D48,Table_Sheet1[#Headers],0))-1</f>
        <v>-2.7562976153726604E-3</v>
      </c>
      <c r="G48" s="155">
        <f ca="1">E48/INDEX(Table_Sheet1[#All],MATCH(Equities!$X$4,Data!A:A,0),MATCH(Equities!$D48,Table_Sheet1[#Headers],0))-1</f>
        <v>-1.4705906796726342E-2</v>
      </c>
      <c r="H48" s="156">
        <f ca="1">E48/INDEX(Table_Sheet1[#All],MATCH(Equities!$X$5,Data!A:A,0),MATCH(Equities!$D48,Table_Sheet1[#Headers],0))-1</f>
        <v>-9.5952026703261861E-2</v>
      </c>
      <c r="I48" s="156">
        <f ca="1">E48/INDEX(Table_Sheet1[#All],MATCH(Equities!$X$6,Data!A:A,0),MATCH(Equities!$D48,Table_Sheet1[#Headers],0))-1</f>
        <v>-9.3460274530123622E-2</v>
      </c>
      <c r="J48" s="156">
        <f ca="1">E48/INDEX(Table_Sheet1[#All],MATCH(Equities!$X$7,Data!A:A,0),MATCH(Equities!$D48,Table_Sheet1[#Headers],0))-1</f>
        <v>-0.14408841210950341</v>
      </c>
      <c r="K48" s="156">
        <f ca="1">E48/INDEX(Table_Sheet1[#All],MATCH(Equities!$X$8,Data!A:A,0),MATCH(Equities!$D48,Table_Sheet1[#Headers],0))-1</f>
        <v>-7.2157666780832574E-2</v>
      </c>
      <c r="L48" s="157">
        <f>E48/(AVERAGE(INDEX(Data!$2:$21,0,MATCH(Equities!$D48,Table_Sheet1[#Headers],0))))-1</f>
        <v>-2.8046407887183711E-2</v>
      </c>
      <c r="M48" s="157">
        <f>E48/(AVERAGE(INDEX(Data!$2:$51,0,MATCH(Equities!$D48,Table_Sheet1[#Headers],0))))-1</f>
        <v>-8.2931564281543024E-2</v>
      </c>
      <c r="N48" s="157">
        <f>(AVERAGE(INDEX(Data!$2:$21,0,MATCH(Equities!$D48,Table_Sheet1[#Headers],0))))-AVERAGE(INDEX(Data!$2:$51,0,MATCH(Equities!$D48,Table_Sheet1[#Headers],0)))</f>
        <v>-2.2277999877929702</v>
      </c>
      <c r="O48" s="157">
        <f>(AVERAGE(INDEX(Data!$2:$51,0,MATCH(Equities!$D48,Table_Sheet1[#Headers],0))))-AVERAGE(INDEX(Data!$2:$101,0,MATCH(Equities!$D48,Table_Sheet1[#Headers],0)))</f>
        <v>-1.0179658126831086</v>
      </c>
      <c r="P48" s="157">
        <f>(AVERAGE(INDEX(Data!$2:$51,0,MATCH(Equities!$D48,Table_Sheet1[#Headers],0))))-AVERAGE(INDEX(Data!$2:$201,0,MATCH(Equities!$D48,Table_Sheet1[#Headers],0)))</f>
        <v>-1.1533013534545944</v>
      </c>
      <c r="Q48" s="158">
        <f>E48/MIN(INDEX(Table_Sheet1[#All],0,MATCH(Equities!$D48,Table_Sheet1[#Headers],0)))-1</f>
        <v>7.8390495616168065E-2</v>
      </c>
      <c r="R48" s="159">
        <f>1-(-(E48/MAX(INDEX(Table_Sheet1[#All],0,MATCH(Equities!$D48,Table_Sheet1[#Headers],0)))-1))</f>
        <v>0.81862437629151208</v>
      </c>
    </row>
    <row r="49" spans="1:18" ht="13.8" customHeight="1" outlineLevel="1" x14ac:dyDescent="0.25">
      <c r="A49" s="12"/>
      <c r="C49" s="152" t="s">
        <v>151</v>
      </c>
      <c r="D49" s="152" t="s">
        <v>16</v>
      </c>
      <c r="E49" s="153">
        <f>INDEX(Table_Sheet1[#All],MATCH(Equities!$X$2,Data!A:A,0),MATCH(Equities!$D49,Table_Sheet1[#Headers],0))</f>
        <v>45.459999084472663</v>
      </c>
      <c r="F49" s="154">
        <f ca="1">E49/INDEX(Table_Sheet1[#All],MATCH(Equities!$X$3,Data!A:A,0),MATCH(Equities!$D49,Table_Sheet1[#Headers],0))-1</f>
        <v>-5.6868357237208622E-3</v>
      </c>
      <c r="G49" s="155">
        <f ca="1">E49/INDEX(Table_Sheet1[#All],MATCH(Equities!$X$4,Data!A:A,0),MATCH(Equities!$D49,Table_Sheet1[#Headers],0))-1</f>
        <v>-4.3976380749721766E-4</v>
      </c>
      <c r="H49" s="156">
        <f ca="1">E49/INDEX(Table_Sheet1[#All],MATCH(Equities!$X$5,Data!A:A,0),MATCH(Equities!$D49,Table_Sheet1[#Headers],0))-1</f>
        <v>2.9956723379331862E-3</v>
      </c>
      <c r="I49" s="156">
        <f ca="1">E49/INDEX(Table_Sheet1[#All],MATCH(Equities!$X$6,Data!A:A,0),MATCH(Equities!$D49,Table_Sheet1[#Headers],0))-1</f>
        <v>-7.0320605132989655E-3</v>
      </c>
      <c r="J49" s="156">
        <f ca="1">E49/INDEX(Table_Sheet1[#All],MATCH(Equities!$X$7,Data!A:A,0),MATCH(Equities!$D49,Table_Sheet1[#Headers],0))-1</f>
        <v>-4.5520269466629126E-2</v>
      </c>
      <c r="K49" s="156">
        <f ca="1">E49/INDEX(Table_Sheet1[#All],MATCH(Equities!$X$8,Data!A:A,0),MATCH(Equities!$D49,Table_Sheet1[#Headers],0))-1</f>
        <v>-1.9257246815134077E-2</v>
      </c>
      <c r="L49" s="157">
        <f>E49/(AVERAGE(INDEX(Data!$2:$21,0,MATCH(Equities!$D49,Table_Sheet1[#Headers],0))))-1</f>
        <v>2.7092225199234488E-3</v>
      </c>
      <c r="M49" s="157">
        <f>E49/(AVERAGE(INDEX(Data!$2:$51,0,MATCH(Equities!$D49,Table_Sheet1[#Headers],0))))-1</f>
        <v>-9.5422829260534137E-3</v>
      </c>
      <c r="N49" s="157">
        <f>(AVERAGE(INDEX(Data!$2:$21,0,MATCH(Equities!$D49,Table_Sheet1[#Headers],0))))-AVERAGE(INDEX(Data!$2:$51,0,MATCH(Equities!$D49,Table_Sheet1[#Headers],0)))</f>
        <v>-0.56079990386962919</v>
      </c>
      <c r="O49" s="157">
        <f>(AVERAGE(INDEX(Data!$2:$51,0,MATCH(Equities!$D49,Table_Sheet1[#Headers],0))))-AVERAGE(INDEX(Data!$2:$101,0,MATCH(Equities!$D49,Table_Sheet1[#Headers],0)))</f>
        <v>-0.63530078887939112</v>
      </c>
      <c r="P49" s="157">
        <f>(AVERAGE(INDEX(Data!$2:$51,0,MATCH(Equities!$D49,Table_Sheet1[#Headers],0))))-AVERAGE(INDEX(Data!$2:$201,0,MATCH(Equities!$D49,Table_Sheet1[#Headers],0)))</f>
        <v>-0.52061958312988565</v>
      </c>
      <c r="Q49" s="158">
        <f>E49/MIN(INDEX(Table_Sheet1[#All],0,MATCH(Equities!$D49,Table_Sheet1[#Headers],0)))-1</f>
        <v>5.304612028394029E-2</v>
      </c>
      <c r="R49" s="159">
        <f>1-(-(E49/MAX(INDEX(Table_Sheet1[#All],0,MATCH(Equities!$D49,Table_Sheet1[#Headers],0)))-1))</f>
        <v>0.93406415198896109</v>
      </c>
    </row>
    <row r="50" spans="1:18" ht="13.8" customHeight="1" outlineLevel="1" x14ac:dyDescent="0.25">
      <c r="A50" s="12"/>
      <c r="C50" s="152" t="s">
        <v>140</v>
      </c>
      <c r="D50" s="152" t="s">
        <v>18</v>
      </c>
      <c r="E50" s="153">
        <f>INDEX(Table_Sheet1[#All],MATCH(Equities!$X$2,Data!A:A,0),MATCH(Equities!$D50,Table_Sheet1[#Headers],0))</f>
        <v>64.930000305175781</v>
      </c>
      <c r="F50" s="154">
        <f ca="1">E50/INDEX(Table_Sheet1[#All],MATCH(Equities!$X$3,Data!A:A,0),MATCH(Equities!$D50,Table_Sheet1[#Headers],0))-1</f>
        <v>-1.1569525163412364E-2</v>
      </c>
      <c r="G50" s="155">
        <f ca="1">E50/INDEX(Table_Sheet1[#All],MATCH(Equities!$X$4,Data!A:A,0),MATCH(Equities!$D50,Table_Sheet1[#Headers],0))-1</f>
        <v>-4.4303827319205569E-2</v>
      </c>
      <c r="H50" s="156">
        <f ca="1">E50/INDEX(Table_Sheet1[#All],MATCH(Equities!$X$5,Data!A:A,0),MATCH(Equities!$D50,Table_Sheet1[#Headers],0))-1</f>
        <v>-5.7468213035869797E-2</v>
      </c>
      <c r="I50" s="156">
        <f ca="1">E50/INDEX(Table_Sheet1[#All],MATCH(Equities!$X$6,Data!A:A,0),MATCH(Equities!$D50,Table_Sheet1[#Headers],0))-1</f>
        <v>-0.16931644852024608</v>
      </c>
      <c r="J50" s="156">
        <f ca="1">E50/INDEX(Table_Sheet1[#All],MATCH(Equities!$X$7,Data!A:A,0),MATCH(Equities!$D50,Table_Sheet1[#Headers],0))-1</f>
        <v>-0.16200941565884008</v>
      </c>
      <c r="K50" s="156">
        <f ca="1">E50/INDEX(Table_Sheet1[#All],MATCH(Equities!$X$8,Data!A:A,0),MATCH(Equities!$D50,Table_Sheet1[#Headers],0))-1</f>
        <v>-6.611799507979832E-2</v>
      </c>
      <c r="L50" s="157">
        <f>E50/(AVERAGE(INDEX(Data!$2:$21,0,MATCH(Equities!$D50,Table_Sheet1[#Headers],0))))-1</f>
        <v>-4.0595951390569152E-2</v>
      </c>
      <c r="M50" s="157">
        <f>E50/(AVERAGE(INDEX(Data!$2:$51,0,MATCH(Equities!$D50,Table_Sheet1[#Headers],0))))-1</f>
        <v>-9.105366703723905E-2</v>
      </c>
      <c r="N50" s="157">
        <f>(AVERAGE(INDEX(Data!$2:$21,0,MATCH(Equities!$D50,Table_Sheet1[#Headers],0))))-AVERAGE(INDEX(Data!$2:$51,0,MATCH(Equities!$D50,Table_Sheet1[#Headers],0)))</f>
        <v>-3.7569308471679648</v>
      </c>
      <c r="O50" s="157">
        <f>(AVERAGE(INDEX(Data!$2:$51,0,MATCH(Equities!$D50,Table_Sheet1[#Headers],0))))-AVERAGE(INDEX(Data!$2:$101,0,MATCH(Equities!$D50,Table_Sheet1[#Headers],0)))</f>
        <v>-4.5106105041503923</v>
      </c>
      <c r="P50" s="157">
        <f>(AVERAGE(INDEX(Data!$2:$51,0,MATCH(Equities!$D50,Table_Sheet1[#Headers],0))))-AVERAGE(INDEX(Data!$2:$201,0,MATCH(Equities!$D50,Table_Sheet1[#Headers],0)))</f>
        <v>-4.1640340042114303</v>
      </c>
      <c r="Q50" s="158">
        <f>E50/MIN(INDEX(Table_Sheet1[#All],0,MATCH(Equities!$D50,Table_Sheet1[#Headers],0)))-1</f>
        <v>4.5403311336535745E-2</v>
      </c>
      <c r="R50" s="159">
        <f>1-(-(E50/MAX(INDEX(Table_Sheet1[#All],0,MATCH(Equities!$D50,Table_Sheet1[#Headers],0)))-1))</f>
        <v>0.77755918281277725</v>
      </c>
    </row>
    <row r="51" spans="1:18" ht="13.8" customHeight="1" outlineLevel="1" x14ac:dyDescent="0.25">
      <c r="A51" s="12"/>
      <c r="C51" s="152" t="s">
        <v>152</v>
      </c>
      <c r="D51" s="152" t="s">
        <v>19</v>
      </c>
      <c r="E51" s="153">
        <f>INDEX(Table_Sheet1[#All],MATCH(Equities!$X$2,Data!A:A,0),MATCH(Equities!$D51,Table_Sheet1[#Headers],0))</f>
        <v>46.290000915527337</v>
      </c>
      <c r="F51" s="154">
        <f ca="1">E51/INDEX(Table_Sheet1[#All],MATCH(Equities!$X$3,Data!A:A,0),MATCH(Equities!$D51,Table_Sheet1[#Headers],0))-1</f>
        <v>-7.5042555467695893E-3</v>
      </c>
      <c r="G51" s="155">
        <f ca="1">E51/INDEX(Table_Sheet1[#All],MATCH(Equities!$X$4,Data!A:A,0),MATCH(Equities!$D51,Table_Sheet1[#Headers],0))-1</f>
        <v>-3.4820646389169707E-2</v>
      </c>
      <c r="H51" s="156">
        <f ca="1">E51/INDEX(Table_Sheet1[#All],MATCH(Equities!$X$5,Data!A:A,0),MATCH(Equities!$D51,Table_Sheet1[#Headers],0))-1</f>
        <v>-5.8901093242162195E-2</v>
      </c>
      <c r="I51" s="156">
        <f ca="1">E51/INDEX(Table_Sheet1[#All],MATCH(Equities!$X$6,Data!A:A,0),MATCH(Equities!$D51,Table_Sheet1[#Headers],0))-1</f>
        <v>-0.11602446356199003</v>
      </c>
      <c r="J51" s="156">
        <f ca="1">E51/INDEX(Table_Sheet1[#All],MATCH(Equities!$X$7,Data!A:A,0),MATCH(Equities!$D51,Table_Sheet1[#Headers],0))-1</f>
        <v>-5.7752269438998138E-2</v>
      </c>
      <c r="K51" s="156">
        <f ca="1">E51/INDEX(Table_Sheet1[#All],MATCH(Equities!$X$8,Data!A:A,0),MATCH(Equities!$D51,Table_Sheet1[#Headers],0))-1</f>
        <v>6.7746088116479308E-2</v>
      </c>
      <c r="L51" s="157">
        <f>E51/(AVERAGE(INDEX(Data!$2:$21,0,MATCH(Equities!$D51,Table_Sheet1[#Headers],0))))-1</f>
        <v>-2.8025306922377924E-2</v>
      </c>
      <c r="M51" s="157">
        <f>E51/(AVERAGE(INDEX(Data!$2:$51,0,MATCH(Equities!$D51,Table_Sheet1[#Headers],0))))-1</f>
        <v>-9.3217630455863842E-2</v>
      </c>
      <c r="N51" s="157">
        <f>(AVERAGE(INDEX(Data!$2:$21,0,MATCH(Equities!$D51,Table_Sheet1[#Headers],0))))-AVERAGE(INDEX(Data!$2:$51,0,MATCH(Equities!$D51,Table_Sheet1[#Headers],0)))</f>
        <v>-3.4239358901977539</v>
      </c>
      <c r="O51" s="157">
        <f>(AVERAGE(INDEX(Data!$2:$51,0,MATCH(Equities!$D51,Table_Sheet1[#Headers],0))))-AVERAGE(INDEX(Data!$2:$101,0,MATCH(Equities!$D51,Table_Sheet1[#Headers],0)))</f>
        <v>-1.2611561965942357</v>
      </c>
      <c r="P51" s="157">
        <f>(AVERAGE(INDEX(Data!$2:$51,0,MATCH(Equities!$D51,Table_Sheet1[#Headers],0))))-AVERAGE(INDEX(Data!$2:$201,0,MATCH(Equities!$D51,Table_Sheet1[#Headers],0)))</f>
        <v>1.4260479927063017</v>
      </c>
      <c r="Q51" s="158">
        <f>E51/MIN(INDEX(Table_Sheet1[#All],0,MATCH(Equities!$D51,Table_Sheet1[#Headers],0)))-1</f>
        <v>9.277561937915535E-2</v>
      </c>
      <c r="R51" s="159">
        <f>1-(-(E51/MAX(INDEX(Table_Sheet1[#All],0,MATCH(Equities!$D51,Table_Sheet1[#Headers],0)))-1))</f>
        <v>0.80234714047633759</v>
      </c>
    </row>
    <row r="52" spans="1:18" ht="13.8" customHeight="1" outlineLevel="1" x14ac:dyDescent="0.25">
      <c r="A52" s="12"/>
      <c r="C52" s="152" t="s">
        <v>153</v>
      </c>
      <c r="D52" s="152" t="s">
        <v>20</v>
      </c>
      <c r="E52" s="153">
        <f>INDEX(Table_Sheet1[#All],MATCH(Equities!$X$2,Data!A:A,0),MATCH(Equities!$D52,Table_Sheet1[#Headers],0))</f>
        <v>46.967800140380859</v>
      </c>
      <c r="F52" s="154">
        <f ca="1">E52/INDEX(Table_Sheet1[#All],MATCH(Equities!$X$3,Data!A:A,0),MATCH(Equities!$D52,Table_Sheet1[#Headers],0))-1</f>
        <v>-2.5192159592517083E-2</v>
      </c>
      <c r="G52" s="155">
        <f ca="1">E52/INDEX(Table_Sheet1[#All],MATCH(Equities!$X$4,Data!A:A,0),MATCH(Equities!$D52,Table_Sheet1[#Headers],0))-1</f>
        <v>-3.5525209629827637E-2</v>
      </c>
      <c r="H52" s="156">
        <f ca="1">E52/INDEX(Table_Sheet1[#All],MATCH(Equities!$X$5,Data!A:A,0),MATCH(Equities!$D52,Table_Sheet1[#Headers],0))-1</f>
        <v>-9.343451077688647E-2</v>
      </c>
      <c r="I52" s="156">
        <f ca="1">E52/INDEX(Table_Sheet1[#All],MATCH(Equities!$X$6,Data!A:A,0),MATCH(Equities!$D52,Table_Sheet1[#Headers],0))-1</f>
        <v>-9.3885523513016711E-2</v>
      </c>
      <c r="J52" s="156">
        <f ca="1">E52/INDEX(Table_Sheet1[#All],MATCH(Equities!$X$7,Data!A:A,0),MATCH(Equities!$D52,Table_Sheet1[#Headers],0))-1</f>
        <v>-3.9272291497895018E-2</v>
      </c>
      <c r="K52" s="156">
        <f ca="1">E52/INDEX(Table_Sheet1[#All],MATCH(Equities!$X$8,Data!A:A,0),MATCH(Equities!$D52,Table_Sheet1[#Headers],0))-1</f>
        <v>0.13552895687945155</v>
      </c>
      <c r="L52" s="157">
        <f>E52/(AVERAGE(INDEX(Data!$2:$21,0,MATCH(Equities!$D52,Table_Sheet1[#Headers],0))))-1</f>
        <v>-4.0641240431021686E-2</v>
      </c>
      <c r="M52" s="157">
        <f>E52/(AVERAGE(INDEX(Data!$2:$51,0,MATCH(Equities!$D52,Table_Sheet1[#Headers],0))))-1</f>
        <v>-9.8389282719122839E-2</v>
      </c>
      <c r="N52" s="157">
        <f>(AVERAGE(INDEX(Data!$2:$21,0,MATCH(Equities!$D52,Table_Sheet1[#Headers],0))))-AVERAGE(INDEX(Data!$2:$51,0,MATCH(Equities!$D52,Table_Sheet1[#Headers],0)))</f>
        <v>-3.1357207107543914</v>
      </c>
      <c r="O52" s="157">
        <f>(AVERAGE(INDEX(Data!$2:$51,0,MATCH(Equities!$D52,Table_Sheet1[#Headers],0))))-AVERAGE(INDEX(Data!$2:$101,0,MATCH(Equities!$D52,Table_Sheet1[#Headers],0)))</f>
        <v>-0.24687515258789006</v>
      </c>
      <c r="P52" s="157">
        <f>(AVERAGE(INDEX(Data!$2:$51,0,MATCH(Equities!$D52,Table_Sheet1[#Headers],0))))-AVERAGE(INDEX(Data!$2:$201,0,MATCH(Equities!$D52,Table_Sheet1[#Headers],0)))</f>
        <v>2.0421265792846697</v>
      </c>
      <c r="Q52" s="158">
        <f>E52/MIN(INDEX(Table_Sheet1[#All],0,MATCH(Equities!$D52,Table_Sheet1[#Headers],0)))-1</f>
        <v>0.17123245255098252</v>
      </c>
      <c r="R52" s="159">
        <f>1-(-(E52/MAX(INDEX(Table_Sheet1[#All],0,MATCH(Equities!$D52,Table_Sheet1[#Headers],0)))-1))</f>
        <v>0.81635145940828024</v>
      </c>
    </row>
    <row r="53" spans="1:18" ht="13.8" customHeight="1" outlineLevel="1" x14ac:dyDescent="0.25">
      <c r="A53" s="12"/>
      <c r="C53" s="151" t="s">
        <v>110</v>
      </c>
      <c r="E53" s="5"/>
      <c r="F53" s="7"/>
      <c r="G53" s="8"/>
      <c r="H53" s="9"/>
      <c r="I53" s="9"/>
      <c r="J53" s="9"/>
      <c r="K53" s="9"/>
      <c r="L53" s="94"/>
      <c r="M53" s="94"/>
      <c r="N53" s="94"/>
      <c r="O53" s="94"/>
      <c r="P53" s="94"/>
      <c r="Q53" s="11"/>
      <c r="R53" s="10"/>
    </row>
    <row r="54" spans="1:18" ht="13.8" customHeight="1" outlineLevel="1" x14ac:dyDescent="0.25">
      <c r="A54" s="12"/>
      <c r="C54" s="152" t="s">
        <v>143</v>
      </c>
      <c r="D54" s="152" t="s">
        <v>21</v>
      </c>
      <c r="E54" s="153">
        <f>INDEX(Table_Sheet1[#All],MATCH(Equities!$X$2,Data!A:A,0),MATCH(Equities!$D54,Table_Sheet1[#Headers],0))</f>
        <v>24.29000091552734</v>
      </c>
      <c r="F54" s="154">
        <f ca="1">E54/INDEX(Table_Sheet1[#All],MATCH(Equities!$X$3,Data!A:A,0),MATCH(Equities!$D54,Table_Sheet1[#Headers],0))-1</f>
        <v>1.6743471582181035E-2</v>
      </c>
      <c r="G54" s="155">
        <f ca="1">E54/INDEX(Table_Sheet1[#All],MATCH(Equities!$X$4,Data!A:A,0),MATCH(Equities!$D54,Table_Sheet1[#Headers],0))-1</f>
        <v>-3.8019765721689525E-2</v>
      </c>
      <c r="H54" s="156">
        <f ca="1">E54/INDEX(Table_Sheet1[#All],MATCH(Equities!$X$5,Data!A:A,0),MATCH(Equities!$D54,Table_Sheet1[#Headers],0))-1</f>
        <v>-0.14981051423990543</v>
      </c>
      <c r="I54" s="156">
        <f ca="1">E54/INDEX(Table_Sheet1[#All],MATCH(Equities!$X$6,Data!A:A,0),MATCH(Equities!$D54,Table_Sheet1[#Headers],0))-1</f>
        <v>-0.24625615589192984</v>
      </c>
      <c r="J54" s="156">
        <f ca="1">E54/INDEX(Table_Sheet1[#All],MATCH(Equities!$X$7,Data!A:A,0),MATCH(Equities!$D54,Table_Sheet1[#Headers],0))-1</f>
        <v>-0.19381383713970368</v>
      </c>
      <c r="K54" s="156">
        <f ca="1">E54/INDEX(Table_Sheet1[#All],MATCH(Equities!$X$8,Data!A:A,0),MATCH(Equities!$D54,Table_Sheet1[#Headers],0))-1</f>
        <v>-0.29412994550010296</v>
      </c>
      <c r="L54" s="157">
        <f>E54/(AVERAGE(INDEX(Data!$2:$21,0,MATCH(Equities!$D54,Table_Sheet1[#Headers],0))))-1</f>
        <v>-9.1523832788231063E-2</v>
      </c>
      <c r="M54" s="157">
        <f>E54/(AVERAGE(INDEX(Data!$2:$51,0,MATCH(Equities!$D54,Table_Sheet1[#Headers],0))))-1</f>
        <v>-0.13478409668132429</v>
      </c>
      <c r="N54" s="157">
        <f>(AVERAGE(INDEX(Data!$2:$21,0,MATCH(Equities!$D54,Table_Sheet1[#Headers],0))))-AVERAGE(INDEX(Data!$2:$51,0,MATCH(Equities!$D54,Table_Sheet1[#Headers],0)))</f>
        <v>-1.3368376350402826</v>
      </c>
      <c r="O54" s="157">
        <f>(AVERAGE(INDEX(Data!$2:$51,0,MATCH(Equities!$D54,Table_Sheet1[#Headers],0))))-AVERAGE(INDEX(Data!$2:$101,0,MATCH(Equities!$D54,Table_Sheet1[#Headers],0)))</f>
        <v>-1.1644444656372066</v>
      </c>
      <c r="P54" s="157">
        <f>(AVERAGE(INDEX(Data!$2:$51,0,MATCH(Equities!$D54,Table_Sheet1[#Headers],0))))-AVERAGE(INDEX(Data!$2:$201,0,MATCH(Equities!$D54,Table_Sheet1[#Headers],0)))</f>
        <v>-1.8662516689300546</v>
      </c>
      <c r="Q54" s="158">
        <f>E54/MIN(INDEX(Table_Sheet1[#All],0,MATCH(Equities!$D54,Table_Sheet1[#Headers],0)))-1</f>
        <v>7.0515660811383496E-2</v>
      </c>
      <c r="R54" s="159">
        <f>1-(-(E54/MAX(INDEX(Table_Sheet1[#All],0,MATCH(Equities!$D54,Table_Sheet1[#Headers],0)))-1))</f>
        <v>0.68305012891911743</v>
      </c>
    </row>
    <row r="55" spans="1:18" ht="13.8" customHeight="1" outlineLevel="1" x14ac:dyDescent="0.25">
      <c r="A55" s="12"/>
      <c r="C55" s="152" t="s">
        <v>154</v>
      </c>
      <c r="D55" s="152" t="s">
        <v>22</v>
      </c>
      <c r="E55" s="153">
        <f>INDEX(Table_Sheet1[#All],MATCH(Equities!$X$2,Data!A:A,0),MATCH(Equities!$D55,Table_Sheet1[#Headers],0))</f>
        <v>21.489999771118161</v>
      </c>
      <c r="F55" s="154">
        <f ca="1">E55/INDEX(Table_Sheet1[#All],MATCH(Equities!$X$3,Data!A:A,0),MATCH(Equities!$D55,Table_Sheet1[#Headers],0))-1</f>
        <v>7.9737372761412573E-3</v>
      </c>
      <c r="G55" s="155">
        <f ca="1">E55/INDEX(Table_Sheet1[#All],MATCH(Equities!$X$4,Data!A:A,0),MATCH(Equities!$D55,Table_Sheet1[#Headers],0))-1</f>
        <v>-2.9796833353440189E-2</v>
      </c>
      <c r="H55" s="156">
        <f ca="1">E55/INDEX(Table_Sheet1[#All],MATCH(Equities!$X$5,Data!A:A,0),MATCH(Equities!$D55,Table_Sheet1[#Headers],0))-1</f>
        <v>-0.1480096289639623</v>
      </c>
      <c r="I55" s="156">
        <f ca="1">E55/INDEX(Table_Sheet1[#All],MATCH(Equities!$X$6,Data!A:A,0),MATCH(Equities!$D55,Table_Sheet1[#Headers],0))-1</f>
        <v>-0.29168514944901192</v>
      </c>
      <c r="J55" s="156">
        <f ca="1">E55/INDEX(Table_Sheet1[#All],MATCH(Equities!$X$7,Data!A:A,0),MATCH(Equities!$D55,Table_Sheet1[#Headers],0))-1</f>
        <v>-0.25215485183910546</v>
      </c>
      <c r="K55" s="156">
        <f ca="1">E55/INDEX(Table_Sheet1[#All],MATCH(Equities!$X$8,Data!A:A,0),MATCH(Equities!$D55,Table_Sheet1[#Headers],0))-1</f>
        <v>-0.28243438945092902</v>
      </c>
      <c r="L55" s="157">
        <f>E55/(AVERAGE(INDEX(Data!$2:$21,0,MATCH(Equities!$D55,Table_Sheet1[#Headers],0))))-1</f>
        <v>-8.8908996091594417E-2</v>
      </c>
      <c r="M55" s="157">
        <f>E55/(AVERAGE(INDEX(Data!$2:$51,0,MATCH(Equities!$D55,Table_Sheet1[#Headers],0))))-1</f>
        <v>-0.15205521312824066</v>
      </c>
      <c r="N55" s="157">
        <f>(AVERAGE(INDEX(Data!$2:$21,0,MATCH(Equities!$D55,Table_Sheet1[#Headers],0))))-AVERAGE(INDEX(Data!$2:$51,0,MATCH(Equities!$D55,Table_Sheet1[#Headers],0)))</f>
        <v>-1.7565253257751472</v>
      </c>
      <c r="O55" s="157">
        <f>(AVERAGE(INDEX(Data!$2:$51,0,MATCH(Equities!$D55,Table_Sheet1[#Headers],0))))-AVERAGE(INDEX(Data!$2:$101,0,MATCH(Equities!$D55,Table_Sheet1[#Headers],0)))</f>
        <v>-1.6378980827331553</v>
      </c>
      <c r="P55" s="157">
        <f>(AVERAGE(INDEX(Data!$2:$51,0,MATCH(Equities!$D55,Table_Sheet1[#Headers],0))))-AVERAGE(INDEX(Data!$2:$201,0,MATCH(Equities!$D55,Table_Sheet1[#Headers],0)))</f>
        <v>-2.8985073471069356</v>
      </c>
      <c r="Q55" s="158">
        <f>E55/MIN(INDEX(Table_Sheet1[#All],0,MATCH(Equities!$D55,Table_Sheet1[#Headers],0)))-1</f>
        <v>8.6450911279652098E-2</v>
      </c>
      <c r="R55" s="159">
        <f>1-(-(E55/MAX(INDEX(Table_Sheet1[#All],0,MATCH(Equities!$D55,Table_Sheet1[#Headers],0)))-1))</f>
        <v>0.65151992126444114</v>
      </c>
    </row>
    <row r="56" spans="1:18" ht="13.8" customHeight="1" outlineLevel="1" x14ac:dyDescent="0.25">
      <c r="A56" s="12"/>
      <c r="C56" s="152" t="s">
        <v>155</v>
      </c>
      <c r="D56" s="152" t="s">
        <v>24</v>
      </c>
      <c r="E56" s="153">
        <f>INDEX(Table_Sheet1[#All],MATCH(Equities!$X$2,Data!A:A,0),MATCH(Equities!$D56,Table_Sheet1[#Headers],0))</f>
        <v>22.70999908447266</v>
      </c>
      <c r="F56" s="154">
        <f ca="1">E56/INDEX(Table_Sheet1[#All],MATCH(Equities!$X$3,Data!A:A,0),MATCH(Equities!$D56,Table_Sheet1[#Headers],0))-1</f>
        <v>-8.7991456957614567E-4</v>
      </c>
      <c r="G56" s="155">
        <f ca="1">E56/INDEX(Table_Sheet1[#All],MATCH(Equities!$X$4,Data!A:A,0),MATCH(Equities!$D56,Table_Sheet1[#Headers],0))-1</f>
        <v>2.6672614053106392E-2</v>
      </c>
      <c r="H56" s="156">
        <f ca="1">E56/INDEX(Table_Sheet1[#All],MATCH(Equities!$X$5,Data!A:A,0),MATCH(Equities!$D56,Table_Sheet1[#Headers],0))-1</f>
        <v>-7.8327936403545406E-2</v>
      </c>
      <c r="I56" s="156">
        <f ca="1">E56/INDEX(Table_Sheet1[#All],MATCH(Equities!$X$6,Data!A:A,0),MATCH(Equities!$D56,Table_Sheet1[#Headers],0))-1</f>
        <v>-0.17866186626443781</v>
      </c>
      <c r="J56" s="156">
        <f ca="1">E56/INDEX(Table_Sheet1[#All],MATCH(Equities!$X$7,Data!A:A,0),MATCH(Equities!$D56,Table_Sheet1[#Headers],0))-1</f>
        <v>-0.28800107637798789</v>
      </c>
      <c r="K56" s="156">
        <f ca="1">E56/INDEX(Table_Sheet1[#All],MATCH(Equities!$X$8,Data!A:A,0),MATCH(Equities!$D56,Table_Sheet1[#Headers],0))-1</f>
        <v>-0.19499523179945222</v>
      </c>
      <c r="L56" s="157">
        <f>E56/(AVERAGE(INDEX(Data!$2:$21,0,MATCH(Equities!$D56,Table_Sheet1[#Headers],0))))-1</f>
        <v>-1.1598844697848665E-2</v>
      </c>
      <c r="M56" s="157">
        <f>E56/(AVERAGE(INDEX(Data!$2:$51,0,MATCH(Equities!$D56,Table_Sheet1[#Headers],0))))-1</f>
        <v>-8.2224035632601722E-2</v>
      </c>
      <c r="N56" s="157">
        <f>(AVERAGE(INDEX(Data!$2:$21,0,MATCH(Equities!$D56,Table_Sheet1[#Headers],0))))-AVERAGE(INDEX(Data!$2:$51,0,MATCH(Equities!$D56,Table_Sheet1[#Headers],0)))</f>
        <v>-1.7681000137329121</v>
      </c>
      <c r="O56" s="157">
        <f>(AVERAGE(INDEX(Data!$2:$51,0,MATCH(Equities!$D56,Table_Sheet1[#Headers],0))))-AVERAGE(INDEX(Data!$2:$101,0,MATCH(Equities!$D56,Table_Sheet1[#Headers],0)))</f>
        <v>-2.109662742614745</v>
      </c>
      <c r="P56" s="157">
        <f>(AVERAGE(INDEX(Data!$2:$51,0,MATCH(Equities!$D56,Table_Sheet1[#Headers],0))))-AVERAGE(INDEX(Data!$2:$201,0,MATCH(Equities!$D56,Table_Sheet1[#Headers],0)))</f>
        <v>-2.4705424213409408</v>
      </c>
      <c r="Q56" s="158">
        <f>E56/MIN(INDEX(Table_Sheet1[#All],0,MATCH(Equities!$D56,Table_Sheet1[#Headers],0)))-1</f>
        <v>0.12092787896903379</v>
      </c>
      <c r="R56" s="159">
        <f>1-(-(E56/MAX(INDEX(Table_Sheet1[#All],0,MATCH(Equities!$D56,Table_Sheet1[#Headers],0)))-1))</f>
        <v>0.697103537139242</v>
      </c>
    </row>
    <row r="57" spans="1:18" ht="13.8" customHeight="1" outlineLevel="1" x14ac:dyDescent="0.25">
      <c r="A57" s="12"/>
      <c r="C57" s="152" t="s">
        <v>146</v>
      </c>
      <c r="D57" s="152" t="s">
        <v>105</v>
      </c>
      <c r="E57" s="153">
        <f>INDEX(Table_Sheet1[#All],MATCH(Equities!$X$2,Data!A:A,0),MATCH(Equities!$D57,Table_Sheet1[#Headers],0))</f>
        <v>61.650001525878913</v>
      </c>
      <c r="F57" s="154">
        <f ca="1">E57/INDEX(Table_Sheet1[#All],MATCH(Equities!$X$3,Data!A:A,0),MATCH(Equities!$D57,Table_Sheet1[#Headers],0))-1</f>
        <v>-1.1702461201294256E-2</v>
      </c>
      <c r="G57" s="155">
        <f ca="1">E57/INDEX(Table_Sheet1[#All],MATCH(Equities!$X$4,Data!A:A,0),MATCH(Equities!$D57,Table_Sheet1[#Headers],0))-1</f>
        <v>-9.9566232106468311E-3</v>
      </c>
      <c r="H57" s="156">
        <f ca="1">E57/INDEX(Table_Sheet1[#All],MATCH(Equities!$X$5,Data!A:A,0),MATCH(Equities!$D57,Table_Sheet1[#Headers],0))-1</f>
        <v>-5.734285720951815E-2</v>
      </c>
      <c r="I57" s="156">
        <f ca="1">E57/INDEX(Table_Sheet1[#All],MATCH(Equities!$X$6,Data!A:A,0),MATCH(Equities!$D57,Table_Sheet1[#Headers],0))-1</f>
        <v>-7.7069580568979279E-2</v>
      </c>
      <c r="J57" s="156">
        <f ca="1">E57/INDEX(Table_Sheet1[#All],MATCH(Equities!$X$7,Data!A:A,0),MATCH(Equities!$D57,Table_Sheet1[#Headers],0))-1</f>
        <v>-0.12596179108959193</v>
      </c>
      <c r="K57" s="156">
        <f ca="1">E57/INDEX(Table_Sheet1[#All],MATCH(Equities!$X$8,Data!A:A,0),MATCH(Equities!$D57,Table_Sheet1[#Headers],0))-1</f>
        <v>-1.7107050891411513E-2</v>
      </c>
      <c r="L57" s="157">
        <f>E57/(AVERAGE(INDEX(Data!$2:$21,0,MATCH(Equities!$D57,Table_Sheet1[#Headers],0))))-1</f>
        <v>-2.2617631391233295E-2</v>
      </c>
      <c r="M57" s="157">
        <f>E57/(AVERAGE(INDEX(Data!$2:$51,0,MATCH(Equities!$D57,Table_Sheet1[#Headers],0))))-1</f>
        <v>-5.3176009434197646E-2</v>
      </c>
      <c r="N57" s="157">
        <f>(AVERAGE(INDEX(Data!$2:$21,0,MATCH(Equities!$D57,Table_Sheet1[#Headers],0))))-AVERAGE(INDEX(Data!$2:$51,0,MATCH(Equities!$D57,Table_Sheet1[#Headers],0)))</f>
        <v>-2.0357743453979538</v>
      </c>
      <c r="O57" s="157">
        <f>(AVERAGE(INDEX(Data!$2:$51,0,MATCH(Equities!$D57,Table_Sheet1[#Headers],0))))-AVERAGE(INDEX(Data!$2:$101,0,MATCH(Equities!$D57,Table_Sheet1[#Headers],0)))</f>
        <v>-1.5596051788330101</v>
      </c>
      <c r="P57" s="157">
        <f>(AVERAGE(INDEX(Data!$2:$51,0,MATCH(Equities!$D57,Table_Sheet1[#Headers],0))))-AVERAGE(INDEX(Data!$2:$201,0,MATCH(Equities!$D57,Table_Sheet1[#Headers],0)))</f>
        <v>-2.4364892578124966</v>
      </c>
      <c r="Q57" s="158">
        <f>E57/MIN(INDEX(Table_Sheet1[#All],0,MATCH(Equities!$D57,Table_Sheet1[#Headers],0)))-1</f>
        <v>6.0553937606831365E-2</v>
      </c>
      <c r="R57" s="159">
        <f>1-(-(E57/MAX(INDEX(Table_Sheet1[#All],0,MATCH(Equities!$D57,Table_Sheet1[#Headers],0)))-1))</f>
        <v>0.8570759294830661</v>
      </c>
    </row>
    <row r="58" spans="1:18" ht="13.8" customHeight="1" outlineLevel="1" x14ac:dyDescent="0.25">
      <c r="A58" s="12"/>
      <c r="C58" s="152" t="s">
        <v>147</v>
      </c>
      <c r="D58" s="152" t="s">
        <v>13</v>
      </c>
      <c r="E58" s="153">
        <f>INDEX(Table_Sheet1[#All],MATCH(Equities!$X$2,Data!A:A,0),MATCH(Equities!$D58,Table_Sheet1[#Headers],0))</f>
        <v>27.829999923706051</v>
      </c>
      <c r="F58" s="154">
        <f ca="1">E58/INDEX(Table_Sheet1[#All],MATCH(Equities!$X$3,Data!A:A,0),MATCH(Equities!$D58,Table_Sheet1[#Headers],0))-1</f>
        <v>-1.6260197134486898E-2</v>
      </c>
      <c r="G58" s="155">
        <f ca="1">E58/INDEX(Table_Sheet1[#All],MATCH(Equities!$X$4,Data!A:A,0),MATCH(Equities!$D58,Table_Sheet1[#Headers],0))-1</f>
        <v>-5.0053411900369271E-3</v>
      </c>
      <c r="H58" s="156">
        <f ca="1">E58/INDEX(Table_Sheet1[#All],MATCH(Equities!$X$5,Data!A:A,0),MATCH(Equities!$D58,Table_Sheet1[#Headers],0))-1</f>
        <v>-0.17024450912217604</v>
      </c>
      <c r="I58" s="156">
        <f ca="1">E58/INDEX(Table_Sheet1[#All],MATCH(Equities!$X$6,Data!A:A,0),MATCH(Equities!$D58,Table_Sheet1[#Headers],0))-1</f>
        <v>-0.18981073770140433</v>
      </c>
      <c r="J58" s="156">
        <f ca="1">E58/INDEX(Table_Sheet1[#All],MATCH(Equities!$X$7,Data!A:A,0),MATCH(Equities!$D58,Table_Sheet1[#Headers],0))-1</f>
        <v>-0.24452762910060855</v>
      </c>
      <c r="K58" s="156">
        <f ca="1">E58/INDEX(Table_Sheet1[#All],MATCH(Equities!$X$8,Data!A:A,0),MATCH(Equities!$D58,Table_Sheet1[#Headers],0))-1</f>
        <v>-0.30255390401385829</v>
      </c>
      <c r="L58" s="157">
        <f>E58/(AVERAGE(INDEX(Data!$2:$21,0,MATCH(Equities!$D58,Table_Sheet1[#Headers],0))))-1</f>
        <v>-6.4191805656625078E-2</v>
      </c>
      <c r="M58" s="157">
        <f>E58/(AVERAGE(INDEX(Data!$2:$51,0,MATCH(Equities!$D58,Table_Sheet1[#Headers],0))))-1</f>
        <v>-0.12908233001252811</v>
      </c>
      <c r="N58" s="157">
        <f>(AVERAGE(INDEX(Data!$2:$21,0,MATCH(Equities!$D58,Table_Sheet1[#Headers],0))))-AVERAGE(INDEX(Data!$2:$51,0,MATCH(Equities!$D58,Table_Sheet1[#Headers],0)))</f>
        <v>-2.2157999229431162</v>
      </c>
      <c r="O58" s="157">
        <f>(AVERAGE(INDEX(Data!$2:$51,0,MATCH(Equities!$D58,Table_Sheet1[#Headers],0))))-AVERAGE(INDEX(Data!$2:$101,0,MATCH(Equities!$D58,Table_Sheet1[#Headers],0)))</f>
        <v>-1.2933940124511736</v>
      </c>
      <c r="P58" s="157">
        <f>(AVERAGE(INDEX(Data!$2:$51,0,MATCH(Equities!$D58,Table_Sheet1[#Headers],0))))-AVERAGE(INDEX(Data!$2:$201,0,MATCH(Equities!$D58,Table_Sheet1[#Headers],0)))</f>
        <v>-4.573493709564211</v>
      </c>
      <c r="Q58" s="158">
        <f>E58/MIN(INDEX(Table_Sheet1[#All],0,MATCH(Equities!$D58,Table_Sheet1[#Headers],0)))-1</f>
        <v>6.9150948504738796E-2</v>
      </c>
      <c r="R58" s="159">
        <f>1-(-(E58/MAX(INDEX(Table_Sheet1[#All],0,MATCH(Equities!$D58,Table_Sheet1[#Headers],0)))-1))</f>
        <v>0.57076710407809061</v>
      </c>
    </row>
    <row r="59" spans="1:18" ht="13.8" customHeight="1" outlineLevel="1" x14ac:dyDescent="0.25">
      <c r="A59" s="12"/>
      <c r="C59" s="152" t="s">
        <v>144</v>
      </c>
      <c r="D59" s="152" t="s">
        <v>104</v>
      </c>
      <c r="E59" s="153">
        <f>INDEX(Table_Sheet1[#All],MATCH(Equities!$X$2,Data!A:A,0),MATCH(Equities!$D59,Table_Sheet1[#Headers],0))</f>
        <v>14.539999961853029</v>
      </c>
      <c r="F59" s="154">
        <f ca="1">E59/INDEX(Table_Sheet1[#All],MATCH(Equities!$X$3,Data!A:A,0),MATCH(Equities!$D59,Table_Sheet1[#Headers],0))-1</f>
        <v>-1.3568508301948223E-2</v>
      </c>
      <c r="G59" s="155">
        <f ca="1">E59/INDEX(Table_Sheet1[#All],MATCH(Equities!$X$4,Data!A:A,0),MATCH(Equities!$D59,Table_Sheet1[#Headers],0))-1</f>
        <v>-3.1957422189194062E-2</v>
      </c>
      <c r="H59" s="156">
        <f ca="1">E59/INDEX(Table_Sheet1[#All],MATCH(Equities!$X$5,Data!A:A,0),MATCH(Equities!$D59,Table_Sheet1[#Headers],0))-1</f>
        <v>-0.16819220007869462</v>
      </c>
      <c r="I59" s="156">
        <f ca="1">E59/INDEX(Table_Sheet1[#All],MATCH(Equities!$X$6,Data!A:A,0),MATCH(Equities!$D59,Table_Sheet1[#Headers],0))-1</f>
        <v>-0.29211298375057881</v>
      </c>
      <c r="J59" s="156">
        <f ca="1">E59/INDEX(Table_Sheet1[#All],MATCH(Equities!$X$7,Data!A:A,0),MATCH(Equities!$D59,Table_Sheet1[#Headers],0))-1</f>
        <v>-0.27801374181388272</v>
      </c>
      <c r="K59" s="156">
        <f ca="1">E59/INDEX(Table_Sheet1[#All],MATCH(Equities!$X$8,Data!A:A,0),MATCH(Equities!$D59,Table_Sheet1[#Headers],0))-1</f>
        <v>-0.2564892321280946</v>
      </c>
      <c r="L59" s="157">
        <f>E59/(AVERAGE(INDEX(Data!$2:$21,0,MATCH(Equities!$D59,Table_Sheet1[#Headers],0))))-1</f>
        <v>-6.5072018799108622E-2</v>
      </c>
      <c r="M59" s="157">
        <f>E59/(AVERAGE(INDEX(Data!$2:$51,0,MATCH(Equities!$D59,Table_Sheet1[#Headers],0))))-1</f>
        <v>-0.14712403577751587</v>
      </c>
      <c r="N59" s="157">
        <f>(AVERAGE(INDEX(Data!$2:$21,0,MATCH(Equities!$D59,Table_Sheet1[#Headers],0))))-AVERAGE(INDEX(Data!$2:$51,0,MATCH(Equities!$D59,Table_Sheet1[#Headers],0)))</f>
        <v>-1.4961999416351333</v>
      </c>
      <c r="O59" s="157">
        <f>(AVERAGE(INDEX(Data!$2:$51,0,MATCH(Equities!$D59,Table_Sheet1[#Headers],0))))-AVERAGE(INDEX(Data!$2:$101,0,MATCH(Equities!$D59,Table_Sheet1[#Headers],0)))</f>
        <v>-1.6989762020111066</v>
      </c>
      <c r="P59" s="157">
        <f>(AVERAGE(INDEX(Data!$2:$51,0,MATCH(Equities!$D59,Table_Sheet1[#Headers],0))))-AVERAGE(INDEX(Data!$2:$201,0,MATCH(Equities!$D59,Table_Sheet1[#Headers],0)))</f>
        <v>-2.2073582792282096</v>
      </c>
      <c r="Q59" s="158">
        <f>E59/MIN(INDEX(Table_Sheet1[#All],0,MATCH(Equities!$D59,Table_Sheet1[#Headers],0)))-1</f>
        <v>8.3457517078373789E-2</v>
      </c>
      <c r="R59" s="159">
        <f>1-(-(E59/MAX(INDEX(Table_Sheet1[#All],0,MATCH(Equities!$D59,Table_Sheet1[#Headers],0)))-1))</f>
        <v>0.61468866214468421</v>
      </c>
    </row>
    <row r="60" spans="1:18" ht="13.8" customHeight="1" outlineLevel="1" x14ac:dyDescent="0.25">
      <c r="A60" s="12"/>
      <c r="C60" s="151" t="s">
        <v>165</v>
      </c>
      <c r="E60" s="5"/>
      <c r="F60" s="7"/>
      <c r="G60" s="8"/>
      <c r="H60" s="9"/>
      <c r="I60" s="9"/>
      <c r="J60" s="9"/>
      <c r="K60" s="9"/>
      <c r="L60" s="94"/>
      <c r="M60" s="94"/>
      <c r="N60" s="94"/>
      <c r="O60" s="94"/>
      <c r="P60" s="94"/>
      <c r="Q60" s="11"/>
      <c r="R60" s="10"/>
    </row>
    <row r="61" spans="1:18" ht="13.8" customHeight="1" outlineLevel="1" x14ac:dyDescent="0.25">
      <c r="A61" s="12"/>
      <c r="C61" s="152" t="s">
        <v>167</v>
      </c>
      <c r="D61" s="152" t="s">
        <v>36</v>
      </c>
      <c r="E61" s="153">
        <f>INDEX(Table_Sheet1[#All],MATCH(Equities!$X$2,Data!A:A,0),MATCH(Equities!$D61,Table_Sheet1[#Headers],0))</f>
        <v>58.400001525878913</v>
      </c>
      <c r="F61" s="154">
        <f ca="1">E61/INDEX(Table_Sheet1[#All],MATCH(Equities!$X$3,Data!A:A,0),MATCH(Equities!$D61,Table_Sheet1[#Headers],0))-1</f>
        <v>-1.8981980120768238E-2</v>
      </c>
      <c r="G61" s="155">
        <f ca="1">E61/INDEX(Table_Sheet1[#All],MATCH(Equities!$X$4,Data!A:A,0),MATCH(Equities!$D61,Table_Sheet1[#Headers],0))-1</f>
        <v>-4.9169598389752878E-2</v>
      </c>
      <c r="H61" s="156">
        <f ca="1">E61/INDEX(Table_Sheet1[#All],MATCH(Equities!$X$5,Data!A:A,0),MATCH(Equities!$D61,Table_Sheet1[#Headers],0))-1</f>
        <v>-0.10397840072668696</v>
      </c>
      <c r="I61" s="156">
        <f ca="1">E61/INDEX(Table_Sheet1[#All],MATCH(Equities!$X$6,Data!A:A,0),MATCH(Equities!$D61,Table_Sheet1[#Headers],0))-1</f>
        <v>-0.1664410696240024</v>
      </c>
      <c r="J61" s="156">
        <f ca="1">E61/INDEX(Table_Sheet1[#All],MATCH(Equities!$X$7,Data!A:A,0),MATCH(Equities!$D61,Table_Sheet1[#Headers],0))-1</f>
        <v>-0.16861833311266994</v>
      </c>
      <c r="K61" s="156">
        <f ca="1">E61/INDEX(Table_Sheet1[#All],MATCH(Equities!$X$8,Data!A:A,0),MATCH(Equities!$D61,Table_Sheet1[#Headers],0))-1</f>
        <v>-0.10410718122945062</v>
      </c>
      <c r="L61" s="157">
        <f>E61/(AVERAGE(INDEX(Data!$2:$21,0,MATCH(Equities!$D61,Table_Sheet1[#Headers],0))))-1</f>
        <v>-5.3775963724830511E-2</v>
      </c>
      <c r="M61" s="157">
        <f>E61/(AVERAGE(INDEX(Data!$2:$51,0,MATCH(Equities!$D61,Table_Sheet1[#Headers],0))))-1</f>
        <v>-0.11373886849086967</v>
      </c>
      <c r="N61" s="157">
        <f>(AVERAGE(INDEX(Data!$2:$21,0,MATCH(Equities!$D61,Table_Sheet1[#Headers],0))))-AVERAGE(INDEX(Data!$2:$51,0,MATCH(Equities!$D61,Table_Sheet1[#Headers],0)))</f>
        <v>-4.1758014678955035</v>
      </c>
      <c r="O61" s="157">
        <f>(AVERAGE(INDEX(Data!$2:$51,0,MATCH(Equities!$D61,Table_Sheet1[#Headers],0))))-AVERAGE(INDEX(Data!$2:$101,0,MATCH(Equities!$D61,Table_Sheet1[#Headers],0)))</f>
        <v>-2.2549665451049918</v>
      </c>
      <c r="P61" s="157">
        <f>(AVERAGE(INDEX(Data!$2:$51,0,MATCH(Equities!$D61,Table_Sheet1[#Headers],0))))-AVERAGE(INDEX(Data!$2:$201,0,MATCH(Equities!$D61,Table_Sheet1[#Headers],0)))</f>
        <v>-1.7071238899230963</v>
      </c>
      <c r="Q61" s="158">
        <f>E61/MIN(INDEX(Table_Sheet1[#All],0,MATCH(Equities!$D61,Table_Sheet1[#Headers],0)))-1</f>
        <v>5.7587834749694755E-2</v>
      </c>
      <c r="R61" s="159">
        <f>1-(-(E61/MAX(INDEX(Table_Sheet1[#All],0,MATCH(Equities!$D61,Table_Sheet1[#Headers],0)))-1))</f>
        <v>0.77889654326090507</v>
      </c>
    </row>
    <row r="62" spans="1:18" ht="13.8" customHeight="1" outlineLevel="1" x14ac:dyDescent="0.25">
      <c r="A62" s="12"/>
      <c r="C62" s="152" t="s">
        <v>168</v>
      </c>
      <c r="D62" s="152" t="s">
        <v>37</v>
      </c>
      <c r="E62" s="153">
        <f>INDEX(Table_Sheet1[#All],MATCH(Equities!$X$2,Data!A:A,0),MATCH(Equities!$D62,Table_Sheet1[#Headers],0))</f>
        <v>115.61000061035161</v>
      </c>
      <c r="F62" s="154">
        <f ca="1">E62/INDEX(Table_Sheet1[#All],MATCH(Equities!$X$3,Data!A:A,0),MATCH(Equities!$D62,Table_Sheet1[#Headers],0))-1</f>
        <v>-7.2133650485534107E-3</v>
      </c>
      <c r="G62" s="155">
        <f ca="1">E62/INDEX(Table_Sheet1[#All],MATCH(Equities!$X$4,Data!A:A,0),MATCH(Equities!$D62,Table_Sheet1[#Headers],0))-1</f>
        <v>2.5147495342945358E-3</v>
      </c>
      <c r="H62" s="156">
        <f ca="1">E62/INDEX(Table_Sheet1[#All],MATCH(Equities!$X$5,Data!A:A,0),MATCH(Equities!$D62,Table_Sheet1[#Headers],0))-1</f>
        <v>-1.4500465524762474E-2</v>
      </c>
      <c r="I62" s="156">
        <f ca="1">E62/INDEX(Table_Sheet1[#All],MATCH(Equities!$X$6,Data!A:A,0),MATCH(Equities!$D62,Table_Sheet1[#Headers],0))-1</f>
        <v>-1.5842208293100901E-2</v>
      </c>
      <c r="J62" s="156">
        <f ca="1">E62/INDEX(Table_Sheet1[#All],MATCH(Equities!$X$7,Data!A:A,0),MATCH(Equities!$D62,Table_Sheet1[#Headers],0))-1</f>
        <v>-2.6855933938967902E-2</v>
      </c>
      <c r="K62" s="156">
        <f ca="1">E62/INDEX(Table_Sheet1[#All],MATCH(Equities!$X$8,Data!A:A,0),MATCH(Equities!$D62,Table_Sheet1[#Headers],0))-1</f>
        <v>0.18295595463883285</v>
      </c>
      <c r="L62" s="157">
        <f>E62/(AVERAGE(INDEX(Data!$2:$21,0,MATCH(Equities!$D62,Table_Sheet1[#Headers],0))))-1</f>
        <v>2.0317627657633341E-3</v>
      </c>
      <c r="M62" s="157">
        <f>E62/(AVERAGE(INDEX(Data!$2:$51,0,MATCH(Equities!$D62,Table_Sheet1[#Headers],0))))-1</f>
        <v>-4.3169987780979913E-3</v>
      </c>
      <c r="N62" s="157">
        <f>(AVERAGE(INDEX(Data!$2:$21,0,MATCH(Equities!$D62,Table_Sheet1[#Headers],0))))-AVERAGE(INDEX(Data!$2:$51,0,MATCH(Equities!$D62,Table_Sheet1[#Headers],0)))</f>
        <v>-0.73566795349118763</v>
      </c>
      <c r="O62" s="157">
        <f>(AVERAGE(INDEX(Data!$2:$51,0,MATCH(Equities!$D62,Table_Sheet1[#Headers],0))))-AVERAGE(INDEX(Data!$2:$101,0,MATCH(Equities!$D62,Table_Sheet1[#Headers],0)))</f>
        <v>-1.0468092346191469</v>
      </c>
      <c r="P62" s="157">
        <f>(AVERAGE(INDEX(Data!$2:$51,0,MATCH(Equities!$D62,Table_Sheet1[#Headers],0))))-AVERAGE(INDEX(Data!$2:$201,0,MATCH(Equities!$D62,Table_Sheet1[#Headers],0)))</f>
        <v>1.7610675430297817</v>
      </c>
      <c r="Q62" s="158">
        <f>E62/MIN(INDEX(Table_Sheet1[#All],0,MATCH(Equities!$D62,Table_Sheet1[#Headers],0)))-1</f>
        <v>0.18500576775231004</v>
      </c>
      <c r="R62" s="159">
        <f>1-(-(E62/MAX(INDEX(Table_Sheet1[#All],0,MATCH(Equities!$D62,Table_Sheet1[#Headers],0)))-1))</f>
        <v>0.9314824782202562</v>
      </c>
    </row>
    <row r="63" spans="1:18" ht="13.8" customHeight="1" outlineLevel="1" x14ac:dyDescent="0.25">
      <c r="A63" s="12"/>
      <c r="C63" s="152" t="s">
        <v>169</v>
      </c>
      <c r="D63" s="152" t="s">
        <v>38</v>
      </c>
      <c r="E63" s="153">
        <f>INDEX(Table_Sheet1[#All],MATCH(Equities!$X$2,Data!A:A,0),MATCH(Equities!$D63,Table_Sheet1[#Headers],0))</f>
        <v>62.209999084472663</v>
      </c>
      <c r="F63" s="154">
        <f ca="1">E63/INDEX(Table_Sheet1[#All],MATCH(Equities!$X$3,Data!A:A,0),MATCH(Equities!$D63,Table_Sheet1[#Headers],0))-1</f>
        <v>2.7401380792497765E-3</v>
      </c>
      <c r="G63" s="155">
        <f ca="1">E63/INDEX(Table_Sheet1[#All],MATCH(Equities!$X$4,Data!A:A,0),MATCH(Equities!$D63,Table_Sheet1[#Headers],0))-1</f>
        <v>3.5625094065596219E-2</v>
      </c>
      <c r="H63" s="156">
        <f ca="1">E63/INDEX(Table_Sheet1[#All],MATCH(Equities!$X$5,Data!A:A,0),MATCH(Equities!$D63,Table_Sheet1[#Headers],0))-1</f>
        <v>4.6834774564445958E-3</v>
      </c>
      <c r="I63" s="156">
        <f ca="1">E63/INDEX(Table_Sheet1[#All],MATCH(Equities!$X$6,Data!A:A,0),MATCH(Equities!$D63,Table_Sheet1[#Headers],0))-1</f>
        <v>2.8434408303515513E-2</v>
      </c>
      <c r="J63" s="156">
        <f ca="1">E63/INDEX(Table_Sheet1[#All],MATCH(Equities!$X$7,Data!A:A,0),MATCH(Equities!$D63,Table_Sheet1[#Headers],0))-1</f>
        <v>1.2261364399561492E-2</v>
      </c>
      <c r="K63" s="156">
        <f ca="1">E63/INDEX(Table_Sheet1[#All],MATCH(Equities!$X$8,Data!A:A,0),MATCH(Equities!$D63,Table_Sheet1[#Headers],0))-1</f>
        <v>0.23685642973189069</v>
      </c>
      <c r="L63" s="157">
        <f>E63/(AVERAGE(INDEX(Data!$2:$21,0,MATCH(Equities!$D63,Table_Sheet1[#Headers],0))))-1</f>
        <v>1.7259548793818746E-2</v>
      </c>
      <c r="M63" s="157">
        <f>E63/(AVERAGE(INDEX(Data!$2:$51,0,MATCH(Equities!$D63,Table_Sheet1[#Headers],0))))-1</f>
        <v>2.0974184955953712E-2</v>
      </c>
      <c r="N63" s="157">
        <f>(AVERAGE(INDEX(Data!$2:$21,0,MATCH(Equities!$D63,Table_Sheet1[#Headers],0))))-AVERAGE(INDEX(Data!$2:$51,0,MATCH(Equities!$D63,Table_Sheet1[#Headers],0)))</f>
        <v>0.22249996185302479</v>
      </c>
      <c r="O63" s="157">
        <f>(AVERAGE(INDEX(Data!$2:$51,0,MATCH(Equities!$D63,Table_Sheet1[#Headers],0))))-AVERAGE(INDEX(Data!$2:$101,0,MATCH(Equities!$D63,Table_Sheet1[#Headers],0)))</f>
        <v>0.25903491973877379</v>
      </c>
      <c r="P63" s="157">
        <f>(AVERAGE(INDEX(Data!$2:$51,0,MATCH(Equities!$D63,Table_Sheet1[#Headers],0))))-AVERAGE(INDEX(Data!$2:$201,0,MATCH(Equities!$D63,Table_Sheet1[#Headers],0)))</f>
        <v>1.4027170944213907</v>
      </c>
      <c r="Q63" s="158">
        <f>E63/MIN(INDEX(Table_Sheet1[#All],0,MATCH(Equities!$D63,Table_Sheet1[#Headers],0)))-1</f>
        <v>0.24984302217171495</v>
      </c>
      <c r="R63" s="159">
        <f>1-(-(E63/MAX(INDEX(Table_Sheet1[#All],0,MATCH(Equities!$D63,Table_Sheet1[#Headers],0)))-1))</f>
        <v>0.98997452153746879</v>
      </c>
    </row>
    <row r="64" spans="1:18" ht="13.8" customHeight="1" outlineLevel="1" x14ac:dyDescent="0.25">
      <c r="A64" s="12"/>
      <c r="C64" s="152" t="s">
        <v>170</v>
      </c>
      <c r="D64" s="152" t="s">
        <v>39</v>
      </c>
      <c r="E64" s="153">
        <f>INDEX(Table_Sheet1[#All],MATCH(Equities!$X$2,Data!A:A,0),MATCH(Equities!$D64,Table_Sheet1[#Headers],0))</f>
        <v>38.819999694824219</v>
      </c>
      <c r="F64" s="154">
        <f ca="1">E64/INDEX(Table_Sheet1[#All],MATCH(Equities!$X$3,Data!A:A,0),MATCH(Equities!$D64,Table_Sheet1[#Headers],0))-1</f>
        <v>-1.5720054601241595E-2</v>
      </c>
      <c r="G64" s="155">
        <f ca="1">E64/INDEX(Table_Sheet1[#All],MATCH(Equities!$X$4,Data!A:A,0),MATCH(Equities!$D64,Table_Sheet1[#Headers],0))-1</f>
        <v>8.5736035844872216E-3</v>
      </c>
      <c r="H64" s="156">
        <f ca="1">E64/INDEX(Table_Sheet1[#All],MATCH(Equities!$X$5,Data!A:A,0),MATCH(Equities!$D64,Table_Sheet1[#Headers],0))-1</f>
        <v>-5.3982008754944966E-2</v>
      </c>
      <c r="I64" s="156">
        <f ca="1">E64/INDEX(Table_Sheet1[#All],MATCH(Equities!$X$6,Data!A:A,0),MATCH(Equities!$D64,Table_Sheet1[#Headers],0))-1</f>
        <v>-1.9871893346226521E-2</v>
      </c>
      <c r="J64" s="156">
        <f ca="1">E64/INDEX(Table_Sheet1[#All],MATCH(Equities!$X$7,Data!A:A,0),MATCH(Equities!$D64,Table_Sheet1[#Headers],0))-1</f>
        <v>-7.7254040016611625E-2</v>
      </c>
      <c r="K64" s="156">
        <f ca="1">E64/INDEX(Table_Sheet1[#All],MATCH(Equities!$X$8,Data!A:A,0),MATCH(Equities!$D64,Table_Sheet1[#Headers],0))-1</f>
        <v>-3.0498193883784386E-2</v>
      </c>
      <c r="L64" s="157">
        <f>E64/(AVERAGE(INDEX(Data!$2:$21,0,MATCH(Equities!$D64,Table_Sheet1[#Headers],0))))-1</f>
        <v>-1.2893873294752556E-2</v>
      </c>
      <c r="M64" s="157">
        <f>E64/(AVERAGE(INDEX(Data!$2:$51,0,MATCH(Equities!$D64,Table_Sheet1[#Headers],0))))-1</f>
        <v>-3.4105924508411767E-2</v>
      </c>
      <c r="N64" s="157">
        <f>(AVERAGE(INDEX(Data!$2:$21,0,MATCH(Equities!$D64,Table_Sheet1[#Headers],0))))-AVERAGE(INDEX(Data!$2:$51,0,MATCH(Equities!$D64,Table_Sheet1[#Headers],0)))</f>
        <v>-0.86366405487060405</v>
      </c>
      <c r="O64" s="157">
        <f>(AVERAGE(INDEX(Data!$2:$51,0,MATCH(Equities!$D64,Table_Sheet1[#Headers],0))))-AVERAGE(INDEX(Data!$2:$101,0,MATCH(Equities!$D64,Table_Sheet1[#Headers],0)))</f>
        <v>-6.5486984252927982E-2</v>
      </c>
      <c r="P64" s="157">
        <f>(AVERAGE(INDEX(Data!$2:$51,0,MATCH(Equities!$D64,Table_Sheet1[#Headers],0))))-AVERAGE(INDEX(Data!$2:$201,0,MATCH(Equities!$D64,Table_Sheet1[#Headers],0)))</f>
        <v>-0.56257196426391687</v>
      </c>
      <c r="Q64" s="158">
        <f>E64/MIN(INDEX(Table_Sheet1[#All],0,MATCH(Equities!$D64,Table_Sheet1[#Headers],0)))-1</f>
        <v>8.4660483425199606E-2</v>
      </c>
      <c r="R64" s="159">
        <f>1-(-(E64/MAX(INDEX(Table_Sheet1[#All],0,MATCH(Equities!$D64,Table_Sheet1[#Headers],0)))-1))</f>
        <v>0.89936101756419551</v>
      </c>
    </row>
    <row r="65" spans="1:18" ht="13.8" customHeight="1" outlineLevel="1" x14ac:dyDescent="0.25">
      <c r="A65" s="12"/>
      <c r="C65" s="152" t="s">
        <v>148</v>
      </c>
      <c r="D65" s="152" t="s">
        <v>40</v>
      </c>
      <c r="E65" s="153">
        <f>INDEX(Table_Sheet1[#All],MATCH(Equities!$X$2,Data!A:A,0),MATCH(Equities!$D65,Table_Sheet1[#Headers],0))</f>
        <v>18.840000152587891</v>
      </c>
      <c r="F65" s="154">
        <f ca="1">E65/INDEX(Table_Sheet1[#All],MATCH(Equities!$X$3,Data!A:A,0),MATCH(Equities!$D65,Table_Sheet1[#Headers],0))-1</f>
        <v>-1.1542461674650006E-2</v>
      </c>
      <c r="G65" s="155">
        <f ca="1">E65/INDEX(Table_Sheet1[#All],MATCH(Equities!$X$4,Data!A:A,0),MATCH(Equities!$D65,Table_Sheet1[#Headers],0))-1</f>
        <v>-7.4656208850546912E-2</v>
      </c>
      <c r="H65" s="156">
        <f ca="1">E65/INDEX(Table_Sheet1[#All],MATCH(Equities!$X$5,Data!A:A,0),MATCH(Equities!$D65,Table_Sheet1[#Headers],0))-1</f>
        <v>-0.14557819480907064</v>
      </c>
      <c r="I65" s="156">
        <f ca="1">E65/INDEX(Table_Sheet1[#All],MATCH(Equities!$X$6,Data!A:A,0),MATCH(Equities!$D65,Table_Sheet1[#Headers],0))-1</f>
        <v>-0.27621975967700974</v>
      </c>
      <c r="J65" s="156">
        <f ca="1">E65/INDEX(Table_Sheet1[#All],MATCH(Equities!$X$7,Data!A:A,0),MATCH(Equities!$D65,Table_Sheet1[#Headers],0))-1</f>
        <v>-0.15135137364322637</v>
      </c>
      <c r="K65" s="156">
        <f ca="1">E65/INDEX(Table_Sheet1[#All],MATCH(Equities!$X$8,Data!A:A,0),MATCH(Equities!$D65,Table_Sheet1[#Headers],0))-1</f>
        <v>-6.4083410926957241E-2</v>
      </c>
      <c r="L65" s="157">
        <f>E65/(AVERAGE(INDEX(Data!$2:$21,0,MATCH(Equities!$D65,Table_Sheet1[#Headers],0))))-1</f>
        <v>-6.7257469282147486E-2</v>
      </c>
      <c r="M65" s="157">
        <f>E65/(AVERAGE(INDEX(Data!$2:$51,0,MATCH(Equities!$D65,Table_Sheet1[#Headers],0))))-1</f>
        <v>-0.16413778130119439</v>
      </c>
      <c r="N65" s="157">
        <f>(AVERAGE(INDEX(Data!$2:$21,0,MATCH(Equities!$D65,Table_Sheet1[#Headers],0))))-AVERAGE(INDEX(Data!$2:$51,0,MATCH(Equities!$D65,Table_Sheet1[#Headers],0)))</f>
        <v>-2.3410999488830555</v>
      </c>
      <c r="O65" s="157">
        <f>(AVERAGE(INDEX(Data!$2:$51,0,MATCH(Equities!$D65,Table_Sheet1[#Headers],0))))-AVERAGE(INDEX(Data!$2:$101,0,MATCH(Equities!$D65,Table_Sheet1[#Headers],0)))</f>
        <v>-1.4623999214172372</v>
      </c>
      <c r="P65" s="157">
        <f>(AVERAGE(INDEX(Data!$2:$51,0,MATCH(Equities!$D65,Table_Sheet1[#Headers],0))))-AVERAGE(INDEX(Data!$2:$201,0,MATCH(Equities!$D65,Table_Sheet1[#Headers],0)))</f>
        <v>0.45965011596679517</v>
      </c>
      <c r="Q65" s="158">
        <f>E65/MIN(INDEX(Table_Sheet1[#All],0,MATCH(Equities!$D65,Table_Sheet1[#Headers],0)))-1</f>
        <v>0.12410500568619742</v>
      </c>
      <c r="R65" s="159">
        <f>1-(-(E65/MAX(INDEX(Table_Sheet1[#All],0,MATCH(Equities!$D65,Table_Sheet1[#Headers],0)))-1))</f>
        <v>0.70272288429251784</v>
      </c>
    </row>
    <row r="66" spans="1:18" ht="13.8" customHeight="1" outlineLevel="1" x14ac:dyDescent="0.25">
      <c r="A66" s="12"/>
      <c r="C66" s="152" t="s">
        <v>291</v>
      </c>
      <c r="D66" s="152" t="s">
        <v>98</v>
      </c>
      <c r="E66" s="153">
        <f>INDEX(Table_Sheet1[#All],MATCH(Equities!$X$2,Data!A:A,0),MATCH(Equities!$D66,Table_Sheet1[#Headers],0))</f>
        <v>87.279998779296875</v>
      </c>
      <c r="F66" s="154">
        <f ca="1">E66/INDEX(Table_Sheet1[#All],MATCH(Equities!$X$3,Data!A:A,0),MATCH(Equities!$D66,Table_Sheet1[#Headers],0))-1</f>
        <v>-2.0756182330636697E-2</v>
      </c>
      <c r="G66" s="155">
        <f ca="1">E66/INDEX(Table_Sheet1[#All],MATCH(Equities!$X$4,Data!A:A,0),MATCH(Equities!$D66,Table_Sheet1[#Headers],0))-1</f>
        <v>-4.0879134293440922E-2</v>
      </c>
      <c r="H66" s="156">
        <f ca="1">E66/INDEX(Table_Sheet1[#All],MATCH(Equities!$X$5,Data!A:A,0),MATCH(Equities!$D66,Table_Sheet1[#Headers],0))-1</f>
        <v>-8.4184154814992973E-2</v>
      </c>
      <c r="I66" s="156">
        <f ca="1">E66/INDEX(Table_Sheet1[#All],MATCH(Equities!$X$6,Data!A:A,0),MATCH(Equities!$D66,Table_Sheet1[#Headers],0))-1</f>
        <v>-0.1861299603720874</v>
      </c>
      <c r="J66" s="156">
        <f ca="1">E66/INDEX(Table_Sheet1[#All],MATCH(Equities!$X$7,Data!A:A,0),MATCH(Equities!$D66,Table_Sheet1[#Headers],0))-1</f>
        <v>-0.31167708600706123</v>
      </c>
      <c r="K66" s="156">
        <f ca="1">E66/INDEX(Table_Sheet1[#All],MATCH(Equities!$X$8,Data!A:A,0),MATCH(Equities!$D66,Table_Sheet1[#Headers],0))-1</f>
        <v>-0.14370456576815005</v>
      </c>
      <c r="L66" s="157">
        <f>E66/(AVERAGE(INDEX(Data!$2:$21,0,MATCH(Equities!$D66,Table_Sheet1[#Headers],0))))-1</f>
        <v>-5.8305653997154261E-2</v>
      </c>
      <c r="M66" s="157">
        <f>E66/(AVERAGE(INDEX(Data!$2:$51,0,MATCH(Equities!$D66,Table_Sheet1[#Headers],0))))-1</f>
        <v>-9.5526553073436271E-2</v>
      </c>
      <c r="N66" s="157">
        <f>(AVERAGE(INDEX(Data!$2:$21,0,MATCH(Equities!$D66,Table_Sheet1[#Headers],0))))-AVERAGE(INDEX(Data!$2:$51,0,MATCH(Equities!$D66,Table_Sheet1[#Headers],0)))</f>
        <v>-3.8141327667236311</v>
      </c>
      <c r="O66" s="157">
        <f>(AVERAGE(INDEX(Data!$2:$51,0,MATCH(Equities!$D66,Table_Sheet1[#Headers],0))))-AVERAGE(INDEX(Data!$2:$101,0,MATCH(Equities!$D66,Table_Sheet1[#Headers],0)))</f>
        <v>-6.7625798797607501</v>
      </c>
      <c r="P66" s="157">
        <f>(AVERAGE(INDEX(Data!$2:$51,0,MATCH(Equities!$D66,Table_Sheet1[#Headers],0))))-AVERAGE(INDEX(Data!$2:$201,0,MATCH(Equities!$D66,Table_Sheet1[#Headers],0)))</f>
        <v>-13.665594520568845</v>
      </c>
      <c r="Q66" s="158">
        <f>E66/MIN(INDEX(Table_Sheet1[#All],0,MATCH(Equities!$D66,Table_Sheet1[#Headers],0)))-1</f>
        <v>2.0580007078065732E-2</v>
      </c>
      <c r="R66" s="159">
        <f>1-(-(E66/MAX(INDEX(Table_Sheet1[#All],0,MATCH(Equities!$D66,Table_Sheet1[#Headers],0)))-1))</f>
        <v>0.68018058137785742</v>
      </c>
    </row>
    <row r="67" spans="1:18" ht="13.8" customHeight="1" outlineLevel="1" x14ac:dyDescent="0.25">
      <c r="A67" s="12"/>
      <c r="C67" s="152" t="s">
        <v>171</v>
      </c>
      <c r="D67" s="152" t="s">
        <v>41</v>
      </c>
      <c r="E67" s="153">
        <f>INDEX(Table_Sheet1[#All],MATCH(Equities!$X$2,Data!A:A,0),MATCH(Equities!$D67,Table_Sheet1[#Headers],0))</f>
        <v>26.940000534057621</v>
      </c>
      <c r="F67" s="154">
        <f ca="1">E67/INDEX(Table_Sheet1[#All],MATCH(Equities!$X$3,Data!A:A,0),MATCH(Equities!$D67,Table_Sheet1[#Headers],0))-1</f>
        <v>-2.143117100880032E-2</v>
      </c>
      <c r="G67" s="155">
        <f ca="1">E67/INDEX(Table_Sheet1[#All],MATCH(Equities!$X$4,Data!A:A,0),MATCH(Equities!$D67,Table_Sheet1[#Headers],0))-1</f>
        <v>-8.8300135549468362E-3</v>
      </c>
      <c r="H67" s="156">
        <f ca="1">E67/INDEX(Table_Sheet1[#All],MATCH(Equities!$X$5,Data!A:A,0),MATCH(Equities!$D67,Table_Sheet1[#Headers],0))-1</f>
        <v>-0.14340222955404169</v>
      </c>
      <c r="I67" s="156">
        <f ca="1">E67/INDEX(Table_Sheet1[#All],MATCH(Equities!$X$6,Data!A:A,0),MATCH(Equities!$D67,Table_Sheet1[#Headers],0))-1</f>
        <v>-9.4149268951230547E-2</v>
      </c>
      <c r="J67" s="156">
        <f ca="1">E67/INDEX(Table_Sheet1[#All],MATCH(Equities!$X$7,Data!A:A,0),MATCH(Equities!$D67,Table_Sheet1[#Headers],0))-1</f>
        <v>-7.7858721928257935E-2</v>
      </c>
      <c r="K67" s="156">
        <f ca="1">E67/INDEX(Table_Sheet1[#All],MATCH(Equities!$X$8,Data!A:A,0),MATCH(Equities!$D67,Table_Sheet1[#Headers],0))-1</f>
        <v>-4.8660803440477518E-2</v>
      </c>
      <c r="L67" s="157">
        <f>E67/(AVERAGE(INDEX(Data!$2:$21,0,MATCH(Equities!$D67,Table_Sheet1[#Headers],0))))-1</f>
        <v>-5.7333293960779241E-2</v>
      </c>
      <c r="M67" s="157">
        <f>E67/(AVERAGE(INDEX(Data!$2:$51,0,MATCH(Equities!$D67,Table_Sheet1[#Headers],0))))-1</f>
        <v>-9.7024588045632298E-2</v>
      </c>
      <c r="N67" s="157">
        <f>(AVERAGE(INDEX(Data!$2:$21,0,MATCH(Equities!$D67,Table_Sheet1[#Headers],0))))-AVERAGE(INDEX(Data!$2:$51,0,MATCH(Equities!$D67,Table_Sheet1[#Headers],0)))</f>
        <v>-1.2561999320983865</v>
      </c>
      <c r="O67" s="157">
        <f>(AVERAGE(INDEX(Data!$2:$51,0,MATCH(Equities!$D67,Table_Sheet1[#Headers],0))))-AVERAGE(INDEX(Data!$2:$101,0,MATCH(Equities!$D67,Table_Sheet1[#Headers],0)))</f>
        <v>6.9308986663816796E-2</v>
      </c>
      <c r="P67" s="157">
        <f>(AVERAGE(INDEX(Data!$2:$51,0,MATCH(Equities!$D67,Table_Sheet1[#Headers],0))))-AVERAGE(INDEX(Data!$2:$201,0,MATCH(Equities!$D67,Table_Sheet1[#Headers],0)))</f>
        <v>0.33689598083496008</v>
      </c>
      <c r="Q67" s="158">
        <f>E67/MIN(INDEX(Table_Sheet1[#All],0,MATCH(Equities!$D67,Table_Sheet1[#Headers],0)))-1</f>
        <v>9.1130010179478527E-2</v>
      </c>
      <c r="R67" s="159">
        <f>1-(-(E67/MAX(INDEX(Table_Sheet1[#All],0,MATCH(Equities!$D67,Table_Sheet1[#Headers],0)))-1))</f>
        <v>0.84344278354674029</v>
      </c>
    </row>
    <row r="68" spans="1:18" ht="13.8" customHeight="1" outlineLevel="1" x14ac:dyDescent="0.25">
      <c r="A68" s="12"/>
      <c r="C68" s="151" t="s">
        <v>166</v>
      </c>
      <c r="E68" s="5"/>
      <c r="F68" s="7"/>
      <c r="G68" s="8"/>
      <c r="H68" s="9"/>
      <c r="I68" s="9"/>
      <c r="J68" s="9"/>
      <c r="K68" s="9"/>
      <c r="L68" s="94"/>
      <c r="M68" s="94"/>
      <c r="N68" s="94"/>
      <c r="O68" s="94"/>
      <c r="P68" s="94"/>
      <c r="Q68" s="11"/>
      <c r="R68" s="10"/>
    </row>
    <row r="69" spans="1:18" ht="13.8" customHeight="1" outlineLevel="1" x14ac:dyDescent="0.25">
      <c r="A69" s="12"/>
      <c r="C69" s="152" t="s">
        <v>138</v>
      </c>
      <c r="D69" s="152" t="s">
        <v>42</v>
      </c>
      <c r="E69" s="153">
        <f>INDEX(Table_Sheet1[#All],MATCH(Equities!$X$2,Data!A:A,0),MATCH(Equities!$D69,Table_Sheet1[#Headers],0))</f>
        <v>51.909999847412109</v>
      </c>
      <c r="F69" s="154">
        <f ca="1">E69/INDEX(Table_Sheet1[#All],MATCH(Equities!$X$3,Data!A:A,0),MATCH(Equities!$D69,Table_Sheet1[#Headers],0))-1</f>
        <v>2.7310530406754019E-2</v>
      </c>
      <c r="G69" s="155">
        <f ca="1">E69/INDEX(Table_Sheet1[#All],MATCH(Equities!$X$4,Data!A:A,0),MATCH(Equities!$D69,Table_Sheet1[#Headers],0))-1</f>
        <v>0.15381191177544173</v>
      </c>
      <c r="H69" s="156">
        <f ca="1">E69/INDEX(Table_Sheet1[#All],MATCH(Equities!$X$5,Data!A:A,0),MATCH(Equities!$D69,Table_Sheet1[#Headers],0))-1</f>
        <v>0.16468477008852811</v>
      </c>
      <c r="I69" s="156">
        <f ca="1">E69/INDEX(Table_Sheet1[#All],MATCH(Equities!$X$6,Data!A:A,0),MATCH(Equities!$D69,Table_Sheet1[#Headers],0))-1</f>
        <v>0.4136709728142578</v>
      </c>
      <c r="J69" s="156">
        <f ca="1">E69/INDEX(Table_Sheet1[#All],MATCH(Equities!$X$7,Data!A:A,0),MATCH(Equities!$D69,Table_Sheet1[#Headers],0))-1</f>
        <v>0.26583327038846338</v>
      </c>
      <c r="K69" s="156">
        <f ca="1">E69/INDEX(Table_Sheet1[#All],MATCH(Equities!$X$8,Data!A:A,0),MATCH(Equities!$D69,Table_Sheet1[#Headers],0))-1</f>
        <v>0.5654075169820072</v>
      </c>
      <c r="L69" s="157">
        <f>E69/(AVERAGE(INDEX(Data!$2:$21,0,MATCH(Equities!$D69,Table_Sheet1[#Headers],0))))-1</f>
        <v>0.13200963882699224</v>
      </c>
      <c r="M69" s="157">
        <f>E69/(AVERAGE(INDEX(Data!$2:$51,0,MATCH(Equities!$D69,Table_Sheet1[#Headers],0))))-1</f>
        <v>0.19761169461424433</v>
      </c>
      <c r="N69" s="157">
        <f>(AVERAGE(INDEX(Data!$2:$21,0,MATCH(Equities!$D69,Table_Sheet1[#Headers],0))))-AVERAGE(INDEX(Data!$2:$51,0,MATCH(Equities!$D69,Table_Sheet1[#Headers],0)))</f>
        <v>2.5118998718261736</v>
      </c>
      <c r="O69" s="157">
        <f>(AVERAGE(INDEX(Data!$2:$51,0,MATCH(Equities!$D69,Table_Sheet1[#Headers],0))))-AVERAGE(INDEX(Data!$2:$101,0,MATCH(Equities!$D69,Table_Sheet1[#Headers],0)))</f>
        <v>3.4061531829834024</v>
      </c>
      <c r="P69" s="157">
        <f>(AVERAGE(INDEX(Data!$2:$51,0,MATCH(Equities!$D69,Table_Sheet1[#Headers],0))))-AVERAGE(INDEX(Data!$2:$201,0,MATCH(Equities!$D69,Table_Sheet1[#Headers],0)))</f>
        <v>4.3120302581787087</v>
      </c>
      <c r="Q69" s="158">
        <f>E69/MIN(INDEX(Table_Sheet1[#All],0,MATCH(Equities!$D69,Table_Sheet1[#Headers],0)))-1</f>
        <v>0.61449207649391502</v>
      </c>
      <c r="R69" s="159">
        <f>1-(-(E69/MAX(INDEX(Table_Sheet1[#All],0,MATCH(Equities!$D69,Table_Sheet1[#Headers],0)))-1))</f>
        <v>1</v>
      </c>
    </row>
    <row r="70" spans="1:18" ht="13.8" customHeight="1" outlineLevel="1" x14ac:dyDescent="0.25">
      <c r="A70" s="12"/>
      <c r="C70" s="152" t="s">
        <v>172</v>
      </c>
      <c r="D70" s="152" t="s">
        <v>43</v>
      </c>
      <c r="E70" s="153">
        <f>INDEX(Table_Sheet1[#All],MATCH(Equities!$X$2,Data!A:A,0),MATCH(Equities!$D70,Table_Sheet1[#Headers],0))</f>
        <v>54.759998321533203</v>
      </c>
      <c r="F70" s="154">
        <f ca="1">E70/INDEX(Table_Sheet1[#All],MATCH(Equities!$X$3,Data!A:A,0),MATCH(Equities!$D70,Table_Sheet1[#Headers],0))-1</f>
        <v>7.729079274308992E-3</v>
      </c>
      <c r="G70" s="155">
        <f ca="1">E70/INDEX(Table_Sheet1[#All],MATCH(Equities!$X$4,Data!A:A,0),MATCH(Equities!$D70,Table_Sheet1[#Headers],0))-1</f>
        <v>2.4125623178976374E-2</v>
      </c>
      <c r="H70" s="156">
        <f ca="1">E70/INDEX(Table_Sheet1[#All],MATCH(Equities!$X$5,Data!A:A,0),MATCH(Equities!$D70,Table_Sheet1[#Headers],0))-1</f>
        <v>-5.6677466079500194E-2</v>
      </c>
      <c r="I70" s="156">
        <f ca="1">E70/INDEX(Table_Sheet1[#All],MATCH(Equities!$X$6,Data!A:A,0),MATCH(Equities!$D70,Table_Sheet1[#Headers],0))-1</f>
        <v>-8.3025540684171895E-2</v>
      </c>
      <c r="J70" s="156">
        <f ca="1">E70/INDEX(Table_Sheet1[#All],MATCH(Equities!$X$7,Data!A:A,0),MATCH(Equities!$D70,Table_Sheet1[#Headers],0))-1</f>
        <v>-0.16455560135156289</v>
      </c>
      <c r="K70" s="156">
        <f ca="1">E70/INDEX(Table_Sheet1[#All],MATCH(Equities!$X$8,Data!A:A,0),MATCH(Equities!$D70,Table_Sheet1[#Headers],0))-1</f>
        <v>-0.10111396706227238</v>
      </c>
      <c r="L70" s="157">
        <f>E70/(AVERAGE(INDEX(Data!$2:$21,0,MATCH(Equities!$D70,Table_Sheet1[#Headers],0))))-1</f>
        <v>-1.0042391818826379E-3</v>
      </c>
      <c r="M70" s="157">
        <f>E70/(AVERAGE(INDEX(Data!$2:$51,0,MATCH(Equities!$D70,Table_Sheet1[#Headers],0))))-1</f>
        <v>-4.0951982785420782E-2</v>
      </c>
      <c r="N70" s="157">
        <f>(AVERAGE(INDEX(Data!$2:$21,0,MATCH(Equities!$D70,Table_Sheet1[#Headers],0))))-AVERAGE(INDEX(Data!$2:$51,0,MATCH(Equities!$D70,Table_Sheet1[#Headers],0)))</f>
        <v>-2.2832406234741214</v>
      </c>
      <c r="O70" s="157">
        <f>(AVERAGE(INDEX(Data!$2:$51,0,MATCH(Equities!$D70,Table_Sheet1[#Headers],0))))-AVERAGE(INDEX(Data!$2:$101,0,MATCH(Equities!$D70,Table_Sheet1[#Headers],0)))</f>
        <v>-2.1357685852050778</v>
      </c>
      <c r="P70" s="157">
        <f>(AVERAGE(INDEX(Data!$2:$51,0,MATCH(Equities!$D70,Table_Sheet1[#Headers],0))))-AVERAGE(INDEX(Data!$2:$201,0,MATCH(Equities!$D70,Table_Sheet1[#Headers],0)))</f>
        <v>-3.3238787841796906</v>
      </c>
      <c r="Q70" s="158">
        <f>E70/MIN(INDEX(Table_Sheet1[#All],0,MATCH(Equities!$D70,Table_Sheet1[#Headers],0)))-1</f>
        <v>0.12953792983899826</v>
      </c>
      <c r="R70" s="159">
        <f>1-(-(E70/MAX(INDEX(Table_Sheet1[#All],0,MATCH(Equities!$D70,Table_Sheet1[#Headers],0)))-1))</f>
        <v>0.78535837550632481</v>
      </c>
    </row>
    <row r="71" spans="1:18" ht="13.8" customHeight="1" outlineLevel="1" x14ac:dyDescent="0.25">
      <c r="A71" s="12"/>
      <c r="C71" s="152" t="s">
        <v>173</v>
      </c>
      <c r="D71" s="152" t="s">
        <v>44</v>
      </c>
      <c r="E71" s="153">
        <f>INDEX(Table_Sheet1[#All],MATCH(Equities!$X$2,Data!A:A,0),MATCH(Equities!$D71,Table_Sheet1[#Headers],0))</f>
        <v>56.360000610351563</v>
      </c>
      <c r="F71" s="154">
        <f ca="1">E71/INDEX(Table_Sheet1[#All],MATCH(Equities!$X$3,Data!A:A,0),MATCH(Equities!$D71,Table_Sheet1[#Headers],0))-1</f>
        <v>-6.6972339949621373E-3</v>
      </c>
      <c r="G71" s="155">
        <f ca="1">E71/INDEX(Table_Sheet1[#All],MATCH(Equities!$X$4,Data!A:A,0),MATCH(Equities!$D71,Table_Sheet1[#Headers],0))-1</f>
        <v>-1.880219432761665E-2</v>
      </c>
      <c r="H71" s="156">
        <f ca="1">E71/INDEX(Table_Sheet1[#All],MATCH(Equities!$X$5,Data!A:A,0),MATCH(Equities!$D71,Table_Sheet1[#Headers],0))-1</f>
        <v>-0.1195125960095681</v>
      </c>
      <c r="I71" s="156">
        <f ca="1">E71/INDEX(Table_Sheet1[#All],MATCH(Equities!$X$6,Data!A:A,0),MATCH(Equities!$D71,Table_Sheet1[#Headers],0))-1</f>
        <v>-6.9045263329417739E-2</v>
      </c>
      <c r="J71" s="156">
        <f ca="1">E71/INDEX(Table_Sheet1[#All],MATCH(Equities!$X$7,Data!A:A,0),MATCH(Equities!$D71,Table_Sheet1[#Headers],0))-1</f>
        <v>-0.15186973507704471</v>
      </c>
      <c r="K71" s="156">
        <f ca="1">E71/INDEX(Table_Sheet1[#All],MATCH(Equities!$X$8,Data!A:A,0),MATCH(Equities!$D71,Table_Sheet1[#Headers],0))-1</f>
        <v>-0.17149845901242211</v>
      </c>
      <c r="L71" s="157">
        <f>E71/(AVERAGE(INDEX(Data!$2:$21,0,MATCH(Equities!$D71,Table_Sheet1[#Headers],0))))-1</f>
        <v>-5.0786923021974517E-2</v>
      </c>
      <c r="M71" s="157">
        <f>E71/(AVERAGE(INDEX(Data!$2:$51,0,MATCH(Equities!$D71,Table_Sheet1[#Headers],0))))-1</f>
        <v>-8.1459353709303572E-2</v>
      </c>
      <c r="N71" s="157">
        <f>(AVERAGE(INDEX(Data!$2:$21,0,MATCH(Equities!$D71,Table_Sheet1[#Headers],0))))-AVERAGE(INDEX(Data!$2:$51,0,MATCH(Equities!$D71,Table_Sheet1[#Headers],0)))</f>
        <v>-1.9827003860473695</v>
      </c>
      <c r="O71" s="157">
        <f>(AVERAGE(INDEX(Data!$2:$51,0,MATCH(Equities!$D71,Table_Sheet1[#Headers],0))))-AVERAGE(INDEX(Data!$2:$101,0,MATCH(Equities!$D71,Table_Sheet1[#Headers],0)))</f>
        <v>-0.52040664672851022</v>
      </c>
      <c r="P71" s="157">
        <f>(AVERAGE(INDEX(Data!$2:$51,0,MATCH(Equities!$D71,Table_Sheet1[#Headers],0))))-AVERAGE(INDEX(Data!$2:$201,0,MATCH(Equities!$D71,Table_Sheet1[#Headers],0)))</f>
        <v>-2.1701857566833453</v>
      </c>
      <c r="Q71" s="158">
        <f>E71/MIN(INDEX(Table_Sheet1[#All],0,MATCH(Equities!$D71,Table_Sheet1[#Headers],0)))-1</f>
        <v>7.352382114955347E-2</v>
      </c>
      <c r="R71" s="159">
        <f>1-(-(E71/MAX(INDEX(Table_Sheet1[#All],0,MATCH(Equities!$D71,Table_Sheet1[#Headers],0)))-1))</f>
        <v>0.7917417354012255</v>
      </c>
    </row>
    <row r="72" spans="1:18" ht="13.8" customHeight="1" outlineLevel="1" x14ac:dyDescent="0.25">
      <c r="A72" s="12"/>
      <c r="C72" s="152" t="s">
        <v>174</v>
      </c>
      <c r="D72" s="152" t="s">
        <v>45</v>
      </c>
      <c r="E72" s="153">
        <f>INDEX(Table_Sheet1[#All],MATCH(Equities!$X$2,Data!A:A,0),MATCH(Equities!$D72,Table_Sheet1[#Headers],0))</f>
        <v>42.169998168945313</v>
      </c>
      <c r="F72" s="154">
        <f ca="1">E72/INDEX(Table_Sheet1[#All],MATCH(Equities!$X$3,Data!A:A,0),MATCH(Equities!$D72,Table_Sheet1[#Headers],0))-1</f>
        <v>2.1807552730771285E-2</v>
      </c>
      <c r="G72" s="155">
        <f ca="1">E72/INDEX(Table_Sheet1[#All],MATCH(Equities!$X$4,Data!A:A,0),MATCH(Equities!$D72,Table_Sheet1[#Headers],0))-1</f>
        <v>0.14034609764614192</v>
      </c>
      <c r="H72" s="156">
        <f ca="1">E72/INDEX(Table_Sheet1[#All],MATCH(Equities!$X$5,Data!A:A,0),MATCH(Equities!$D72,Table_Sheet1[#Headers],0))-1</f>
        <v>3.6627282512088799E-2</v>
      </c>
      <c r="I72" s="156">
        <f ca="1">E72/INDEX(Table_Sheet1[#All],MATCH(Equities!$X$6,Data!A:A,0),MATCH(Equities!$D72,Table_Sheet1[#Headers],0))-1</f>
        <v>0.27171285775009935</v>
      </c>
      <c r="J72" s="156">
        <f ca="1">E72/INDEX(Table_Sheet1[#All],MATCH(Equities!$X$7,Data!A:A,0),MATCH(Equities!$D72,Table_Sheet1[#Headers],0))-1</f>
        <v>0.17304987011107276</v>
      </c>
      <c r="K72" s="156">
        <f ca="1">E72/INDEX(Table_Sheet1[#All],MATCH(Equities!$X$8,Data!A:A,0),MATCH(Equities!$D72,Table_Sheet1[#Headers],0))-1</f>
        <v>0.38972107111718191</v>
      </c>
      <c r="L72" s="157">
        <f>E72/(AVERAGE(INDEX(Data!$2:$21,0,MATCH(Equities!$D72,Table_Sheet1[#Headers],0))))-1</f>
        <v>8.3964126421402607E-2</v>
      </c>
      <c r="M72" s="157">
        <f>E72/(AVERAGE(INDEX(Data!$2:$51,0,MATCH(Equities!$D72,Table_Sheet1[#Headers],0))))-1</f>
        <v>0.12011257491022076</v>
      </c>
      <c r="N72" s="157">
        <f>(AVERAGE(INDEX(Data!$2:$21,0,MATCH(Equities!$D72,Table_Sheet1[#Headers],0))))-AVERAGE(INDEX(Data!$2:$51,0,MATCH(Equities!$D72,Table_Sheet1[#Headers],0)))</f>
        <v>1.2554998397827148</v>
      </c>
      <c r="O72" s="157">
        <f>(AVERAGE(INDEX(Data!$2:$51,0,MATCH(Equities!$D72,Table_Sheet1[#Headers],0))))-AVERAGE(INDEX(Data!$2:$101,0,MATCH(Equities!$D72,Table_Sheet1[#Headers],0)))</f>
        <v>1.6678440856933605</v>
      </c>
      <c r="P72" s="157">
        <f>(AVERAGE(INDEX(Data!$2:$51,0,MATCH(Equities!$D72,Table_Sheet1[#Headers],0))))-AVERAGE(INDEX(Data!$2:$201,0,MATCH(Equities!$D72,Table_Sheet1[#Headers],0)))</f>
        <v>2.6554706859588677</v>
      </c>
      <c r="Q72" s="158">
        <f>E72/MIN(INDEX(Table_Sheet1[#All],0,MATCH(Equities!$D72,Table_Sheet1[#Headers],0)))-1</f>
        <v>0.45897586725664774</v>
      </c>
      <c r="R72" s="159">
        <f>1-(-(E72/MAX(INDEX(Table_Sheet1[#All],0,MATCH(Equities!$D72,Table_Sheet1[#Headers],0)))-1))</f>
        <v>1</v>
      </c>
    </row>
    <row r="73" spans="1:18" ht="13.8" customHeight="1" outlineLevel="1" x14ac:dyDescent="0.25">
      <c r="A73" s="12"/>
      <c r="C73" s="152" t="s">
        <v>271</v>
      </c>
      <c r="D73" s="152" t="s">
        <v>88</v>
      </c>
      <c r="E73" s="153">
        <f>INDEX(Table_Sheet1[#All],MATCH(Equities!$X$2,Data!A:A,0),MATCH(Equities!$D73,Table_Sheet1[#Headers],0))</f>
        <v>21.14999961853027</v>
      </c>
      <c r="F73" s="154">
        <f ca="1">E73/INDEX(Table_Sheet1[#All],MATCH(Equities!$X$3,Data!A:A,0),MATCH(Equities!$D73,Table_Sheet1[#Headers],0))-1</f>
        <v>1.2446157801740521E-2</v>
      </c>
      <c r="G73" s="155">
        <f ca="1">E73/INDEX(Table_Sheet1[#All],MATCH(Equities!$X$4,Data!A:A,0),MATCH(Equities!$D73,Table_Sheet1[#Headers],0))-1</f>
        <v>1.2446157801740521E-2</v>
      </c>
      <c r="H73" s="156">
        <f ca="1">E73/INDEX(Table_Sheet1[#All],MATCH(Equities!$X$5,Data!A:A,0),MATCH(Equities!$D73,Table_Sheet1[#Headers],0))-1</f>
        <v>-4.3851771424107455E-2</v>
      </c>
      <c r="I73" s="156">
        <f ca="1">E73/INDEX(Table_Sheet1[#All],MATCH(Equities!$X$6,Data!A:A,0),MATCH(Equities!$D73,Table_Sheet1[#Headers],0))-1</f>
        <v>-6.704898335457643E-2</v>
      </c>
      <c r="J73" s="156">
        <f ca="1">E73/INDEX(Table_Sheet1[#All],MATCH(Equities!$X$7,Data!A:A,0),MATCH(Equities!$D73,Table_Sheet1[#Headers],0))-1</f>
        <v>-7.6110629077924541E-3</v>
      </c>
      <c r="K73" s="156">
        <f ca="1">E73/INDEX(Table_Sheet1[#All],MATCH(Equities!$X$8,Data!A:A,0),MATCH(Equities!$D73,Table_Sheet1[#Headers],0))-1</f>
        <v>-4.5452745538277606E-2</v>
      </c>
      <c r="L73" s="157">
        <f>E73/(AVERAGE(INDEX(Data!$2:$21,0,MATCH(Equities!$D73,Table_Sheet1[#Headers],0))))-1</f>
        <v>-2.0856021205693853E-2</v>
      </c>
      <c r="M73" s="157">
        <f>E73/(AVERAGE(INDEX(Data!$2:$51,0,MATCH(Equities!$D73,Table_Sheet1[#Headers],0))))-1</f>
        <v>-3.7078201166939051E-2</v>
      </c>
      <c r="N73" s="157">
        <f>(AVERAGE(INDEX(Data!$2:$21,0,MATCH(Equities!$D73,Table_Sheet1[#Headers],0))))-AVERAGE(INDEX(Data!$2:$51,0,MATCH(Equities!$D73,Table_Sheet1[#Headers],0)))</f>
        <v>-0.36389995574951328</v>
      </c>
      <c r="O73" s="157">
        <f>(AVERAGE(INDEX(Data!$2:$51,0,MATCH(Equities!$D73,Table_Sheet1[#Headers],0))))-AVERAGE(INDEX(Data!$2:$101,0,MATCH(Equities!$D73,Table_Sheet1[#Headers],0)))</f>
        <v>0.22505960464477681</v>
      </c>
      <c r="P73" s="157">
        <f>(AVERAGE(INDEX(Data!$2:$51,0,MATCH(Equities!$D73,Table_Sheet1[#Headers],0))))-AVERAGE(INDEX(Data!$2:$201,0,MATCH(Equities!$D73,Table_Sheet1[#Headers],0)))</f>
        <v>0.44992294311523651</v>
      </c>
      <c r="Q73" s="158">
        <f>E73/MIN(INDEX(Table_Sheet1[#All],0,MATCH(Equities!$D73,Table_Sheet1[#Headers],0)))-1</f>
        <v>5.9901644045115221E-2</v>
      </c>
      <c r="R73" s="159">
        <f>1-(-(E73/MAX(INDEX(Table_Sheet1[#All],0,MATCH(Equities!$D73,Table_Sheet1[#Headers],0)))-1))</f>
        <v>0.92036553698173085</v>
      </c>
    </row>
    <row r="74" spans="1:18" ht="13.8" customHeight="1" outlineLevel="1" x14ac:dyDescent="0.25">
      <c r="A74" s="12"/>
      <c r="C74" s="152" t="s">
        <v>175</v>
      </c>
      <c r="D74" s="152" t="s">
        <v>46</v>
      </c>
      <c r="E74" s="153">
        <f>INDEX(Table_Sheet1[#All],MATCH(Equities!$X$2,Data!A:A,0),MATCH(Equities!$D74,Table_Sheet1[#Headers],0))</f>
        <v>36.200000762939453</v>
      </c>
      <c r="F74" s="154">
        <f ca="1">E74/INDEX(Table_Sheet1[#All],MATCH(Equities!$X$3,Data!A:A,0),MATCH(Equities!$D74,Table_Sheet1[#Headers],0))-1</f>
        <v>0</v>
      </c>
      <c r="G74" s="155">
        <f ca="1">E74/INDEX(Table_Sheet1[#All],MATCH(Equities!$X$4,Data!A:A,0),MATCH(Equities!$D74,Table_Sheet1[#Headers],0))-1</f>
        <v>3.5765378332279774E-2</v>
      </c>
      <c r="H74" s="156">
        <f ca="1">E74/INDEX(Table_Sheet1[#All],MATCH(Equities!$X$5,Data!A:A,0),MATCH(Equities!$D74,Table_Sheet1[#Headers],0))-1</f>
        <v>-0.14156978101085771</v>
      </c>
      <c r="I74" s="156">
        <f ca="1">E74/INDEX(Table_Sheet1[#All],MATCH(Equities!$X$6,Data!A:A,0),MATCH(Equities!$D74,Table_Sheet1[#Headers],0))-1</f>
        <v>-8.8620351197999159E-2</v>
      </c>
      <c r="J74" s="156">
        <f ca="1">E74/INDEX(Table_Sheet1[#All],MATCH(Equities!$X$7,Data!A:A,0),MATCH(Equities!$D74,Table_Sheet1[#Headers],0))-1</f>
        <v>-0.18453861693656048</v>
      </c>
      <c r="K74" s="156">
        <f ca="1">E74/INDEX(Table_Sheet1[#All],MATCH(Equities!$X$8,Data!A:A,0),MATCH(Equities!$D74,Table_Sheet1[#Headers],0))-1</f>
        <v>-0.18855001655887227</v>
      </c>
      <c r="L74" s="157">
        <f>E74/(AVERAGE(INDEX(Data!$2:$21,0,MATCH(Equities!$D74,Table_Sheet1[#Headers],0))))-1</f>
        <v>-4.2631953049502846E-2</v>
      </c>
      <c r="M74" s="157">
        <f>E74/(AVERAGE(INDEX(Data!$2:$51,0,MATCH(Equities!$D74,Table_Sheet1[#Headers],0))))-1</f>
        <v>-7.8397311695944216E-2</v>
      </c>
      <c r="N74" s="157">
        <f>(AVERAGE(INDEX(Data!$2:$21,0,MATCH(Equities!$D74,Table_Sheet1[#Headers],0))))-AVERAGE(INDEX(Data!$2:$51,0,MATCH(Equities!$D74,Table_Sheet1[#Headers],0)))</f>
        <v>-1.4673999595642115</v>
      </c>
      <c r="O74" s="157">
        <f>(AVERAGE(INDEX(Data!$2:$51,0,MATCH(Equities!$D74,Table_Sheet1[#Headers],0))))-AVERAGE(INDEX(Data!$2:$101,0,MATCH(Equities!$D74,Table_Sheet1[#Headers],0)))</f>
        <v>-0.34119531631469613</v>
      </c>
      <c r="P74" s="157">
        <f>(AVERAGE(INDEX(Data!$2:$51,0,MATCH(Equities!$D74,Table_Sheet1[#Headers],0))))-AVERAGE(INDEX(Data!$2:$201,0,MATCH(Equities!$D74,Table_Sheet1[#Headers],0)))</f>
        <v>-2.1311310100555403</v>
      </c>
      <c r="Q74" s="158">
        <f>E74/MIN(INDEX(Table_Sheet1[#All],0,MATCH(Equities!$D74,Table_Sheet1[#Headers],0)))-1</f>
        <v>0.15877083956981619</v>
      </c>
      <c r="R74" s="159">
        <f>1-(-(E74/MAX(INDEX(Table_Sheet1[#All],0,MATCH(Equities!$D74,Table_Sheet1[#Headers],0)))-1))</f>
        <v>0.69847492196119731</v>
      </c>
    </row>
    <row r="75" spans="1:18" ht="13.8" customHeight="1" outlineLevel="1" x14ac:dyDescent="0.25">
      <c r="A75" s="12"/>
      <c r="E75" s="5"/>
      <c r="F75" s="7"/>
      <c r="G75" s="8"/>
      <c r="H75" s="9"/>
      <c r="I75" s="9"/>
      <c r="J75" s="9"/>
      <c r="K75" s="9"/>
      <c r="L75" s="94"/>
      <c r="M75" s="94"/>
      <c r="N75" s="94"/>
      <c r="O75" s="94"/>
      <c r="P75" s="94"/>
      <c r="Q75" s="11"/>
      <c r="R75" s="10"/>
    </row>
    <row r="76" spans="1:18" ht="13.8" customHeight="1" x14ac:dyDescent="0.25">
      <c r="A76" s="14" t="s">
        <v>190</v>
      </c>
      <c r="C76" s="152" t="s">
        <v>123</v>
      </c>
      <c r="D76" s="152" t="s">
        <v>70</v>
      </c>
      <c r="E76" s="153">
        <f>INDEX(Table_Sheet1[#All],MATCH(Equities!$X$2,Data!A:A,0),MATCH(Equities!$D76,Table_Sheet1[#Headers],0))</f>
        <v>177.03999328613281</v>
      </c>
      <c r="F76" s="154">
        <f ca="1">E76/INDEX(Table_Sheet1[#All],MATCH(Equities!$X$3,Data!A:A,0),MATCH(Equities!$D76,Table_Sheet1[#Headers],0))-1</f>
        <v>-1.4089290721684855E-2</v>
      </c>
      <c r="G76" s="155">
        <f ca="1">E76/INDEX(Table_Sheet1[#All],MATCH(Equities!$X$4,Data!A:A,0),MATCH(Equities!$D76,Table_Sheet1[#Headers],0))-1</f>
        <v>-2.1445970164057249E-2</v>
      </c>
      <c r="H76" s="156">
        <f ca="1">E76/INDEX(Table_Sheet1[#All],MATCH(Equities!$X$5,Data!A:A,0),MATCH(Equities!$D76,Table_Sheet1[#Headers],0))-1</f>
        <v>-6.8872200315102994E-2</v>
      </c>
      <c r="I76" s="156">
        <f ca="1">E76/INDEX(Table_Sheet1[#All],MATCH(Equities!$X$6,Data!A:A,0),MATCH(Equities!$D76,Table_Sheet1[#Headers],0))-1</f>
        <v>-7.7666380460204576E-2</v>
      </c>
      <c r="J76" s="156">
        <f ca="1">E76/INDEX(Table_Sheet1[#All],MATCH(Equities!$X$7,Data!A:A,0),MATCH(Equities!$D76,Table_Sheet1[#Headers],0))-1</f>
        <v>-0.10833129933096175</v>
      </c>
      <c r="K76" s="156">
        <f ca="1">E76/INDEX(Table_Sheet1[#All],MATCH(Equities!$X$8,Data!A:A,0),MATCH(Equities!$D76,Table_Sheet1[#Headers],0))-1</f>
        <v>2.2600610872579807E-2</v>
      </c>
      <c r="L76" s="157">
        <f>E76/(AVERAGE(INDEX(Data!$2:$21,0,MATCH(Equities!$D76,Table_Sheet1[#Headers],0))))-1</f>
        <v>-3.6475088996143157E-2</v>
      </c>
      <c r="M76" s="157">
        <f>E76/(AVERAGE(INDEX(Data!$2:$51,0,MATCH(Equities!$D76,Table_Sheet1[#Headers],0))))-1</f>
        <v>-6.5656953987745847E-2</v>
      </c>
      <c r="N76" s="157">
        <f>(AVERAGE(INDEX(Data!$2:$21,0,MATCH(Equities!$D76,Table_Sheet1[#Headers],0))))-AVERAGE(INDEX(Data!$2:$51,0,MATCH(Equities!$D76,Table_Sheet1[#Headers],0)))</f>
        <v>-5.738721160888673</v>
      </c>
      <c r="O76" s="157">
        <f>(AVERAGE(INDEX(Data!$2:$51,0,MATCH(Equities!$D76,Table_Sheet1[#Headers],0))))-AVERAGE(INDEX(Data!$2:$101,0,MATCH(Equities!$D76,Table_Sheet1[#Headers],0)))</f>
        <v>-2.8948268127441281</v>
      </c>
      <c r="P76" s="157">
        <f>(AVERAGE(INDEX(Data!$2:$51,0,MATCH(Equities!$D76,Table_Sheet1[#Headers],0))))-AVERAGE(INDEX(Data!$2:$201,0,MATCH(Equities!$D76,Table_Sheet1[#Headers],0)))</f>
        <v>-1.9510351562499864</v>
      </c>
      <c r="Q76" s="158">
        <f>E76/MIN(INDEX(Table_Sheet1[#All],0,MATCH(Equities!$D76,Table_Sheet1[#Headers],0)))-1</f>
        <v>5.1681104535488132E-2</v>
      </c>
      <c r="R76" s="159">
        <f>1-(-(E76/MAX(INDEX(Table_Sheet1[#All],0,MATCH(Equities!$D76,Table_Sheet1[#Headers],0)))-1))</f>
        <v>0.86675717352649684</v>
      </c>
    </row>
    <row r="77" spans="1:18" ht="13.8" customHeight="1" outlineLevel="1" x14ac:dyDescent="0.25">
      <c r="C77" s="152" t="s">
        <v>131</v>
      </c>
      <c r="D77" s="152" t="s">
        <v>72</v>
      </c>
      <c r="E77" s="153">
        <f>INDEX(Table_Sheet1[#All],MATCH(Equities!$X$2,Data!A:A,0),MATCH(Equities!$D77,Table_Sheet1[#Headers],0))</f>
        <v>109.9100036621094</v>
      </c>
      <c r="F77" s="154">
        <f ca="1">E77/INDEX(Table_Sheet1[#All],MATCH(Equities!$X$3,Data!A:A,0),MATCH(Equities!$D77,Table_Sheet1[#Headers],0))-1</f>
        <v>-7.405397543256198E-3</v>
      </c>
      <c r="G77" s="155">
        <f ca="1">E77/INDEX(Table_Sheet1[#All],MATCH(Equities!$X$4,Data!A:A,0),MATCH(Equities!$D77,Table_Sheet1[#Headers],0))-1</f>
        <v>-2.7345100335315009E-2</v>
      </c>
      <c r="H77" s="156">
        <f ca="1">E77/INDEX(Table_Sheet1[#All],MATCH(Equities!$X$5,Data!A:A,0),MATCH(Equities!$D77,Table_Sheet1[#Headers],0))-1</f>
        <v>-9.3675214772148796E-2</v>
      </c>
      <c r="I77" s="156">
        <f ca="1">E77/INDEX(Table_Sheet1[#All],MATCH(Equities!$X$6,Data!A:A,0),MATCH(Equities!$D77,Table_Sheet1[#Headers],0))-1</f>
        <v>-0.13665791685846362</v>
      </c>
      <c r="J77" s="156">
        <f ca="1">E77/INDEX(Table_Sheet1[#All],MATCH(Equities!$X$7,Data!A:A,0),MATCH(Equities!$D77,Table_Sheet1[#Headers],0))-1</f>
        <v>-0.12688787054293738</v>
      </c>
      <c r="K77" s="156">
        <f ca="1">E77/INDEX(Table_Sheet1[#All],MATCH(Equities!$X$8,Data!A:A,0),MATCH(Equities!$D77,Table_Sheet1[#Headers],0))-1</f>
        <v>2.3679944949430709E-2</v>
      </c>
      <c r="L77" s="157">
        <f>E77/(AVERAGE(INDEX(Data!$2:$21,0,MATCH(Equities!$D77,Table_Sheet1[#Headers],0))))-1</f>
        <v>-4.5530699030675525E-2</v>
      </c>
      <c r="M77" s="157">
        <f>E77/(AVERAGE(INDEX(Data!$2:$51,0,MATCH(Equities!$D77,Table_Sheet1[#Headers],0))))-1</f>
        <v>-8.7411216457822016E-2</v>
      </c>
      <c r="N77" s="157">
        <f>(AVERAGE(INDEX(Data!$2:$21,0,MATCH(Equities!$D77,Table_Sheet1[#Headers],0))))-AVERAGE(INDEX(Data!$2:$51,0,MATCH(Equities!$D77,Table_Sheet1[#Headers],0)))</f>
        <v>-5.2846006011962885</v>
      </c>
      <c r="O77" s="157">
        <f>(AVERAGE(INDEX(Data!$2:$51,0,MATCH(Equities!$D77,Table_Sheet1[#Headers],0))))-AVERAGE(INDEX(Data!$2:$101,0,MATCH(Equities!$D77,Table_Sheet1[#Headers],0)))</f>
        <v>-3.9310202789306601</v>
      </c>
      <c r="P77" s="157">
        <f>(AVERAGE(INDEX(Data!$2:$51,0,MATCH(Equities!$D77,Table_Sheet1[#Headers],0))))-AVERAGE(INDEX(Data!$2:$201,0,MATCH(Equities!$D77,Table_Sheet1[#Headers],0)))</f>
        <v>-1.727303199768059</v>
      </c>
      <c r="Q77" s="158">
        <f>E77/MIN(INDEX(Table_Sheet1[#All],0,MATCH(Equities!$D77,Table_Sheet1[#Headers],0)))-1</f>
        <v>5.8047810628845564E-2</v>
      </c>
      <c r="R77" s="159">
        <f>1-(-(E77/MAX(INDEX(Table_Sheet1[#All],0,MATCH(Equities!$D77,Table_Sheet1[#Headers],0)))-1))</f>
        <v>0.81809162888103226</v>
      </c>
    </row>
    <row r="78" spans="1:18" ht="13.8" customHeight="1" outlineLevel="1" x14ac:dyDescent="0.25">
      <c r="C78" s="152" t="s">
        <v>127</v>
      </c>
      <c r="D78" s="152" t="s">
        <v>122</v>
      </c>
      <c r="E78" s="153">
        <f>INDEX(Table_Sheet1[#All],MATCH(Equities!$X$2,Data!A:A,0),MATCH(Equities!$D78,Table_Sheet1[#Headers],0))</f>
        <v>138.75</v>
      </c>
      <c r="F78" s="154">
        <f ca="1">E78/INDEX(Table_Sheet1[#All],MATCH(Equities!$X$3,Data!A:A,0),MATCH(Equities!$D78,Table_Sheet1[#Headers],0))-1</f>
        <v>-4.1627921010004565E-3</v>
      </c>
      <c r="G78" s="155">
        <f ca="1">E78/INDEX(Table_Sheet1[#All],MATCH(Equities!$X$4,Data!A:A,0),MATCH(Equities!$D78,Table_Sheet1[#Headers],0))-1</f>
        <v>-2.1509188900683873E-2</v>
      </c>
      <c r="H78" s="156">
        <f ca="1">E78/INDEX(Table_Sheet1[#All],MATCH(Equities!$X$5,Data!A:A,0),MATCH(Equities!$D78,Table_Sheet1[#Headers],0))-1</f>
        <v>-9.8217880696187199E-2</v>
      </c>
      <c r="I78" s="156">
        <f ca="1">E78/INDEX(Table_Sheet1[#All],MATCH(Equities!$X$6,Data!A:A,0),MATCH(Equities!$D78,Table_Sheet1[#Headers],0))-1</f>
        <v>-0.16336651791538692</v>
      </c>
      <c r="J78" s="156">
        <f ca="1">E78/INDEX(Table_Sheet1[#All],MATCH(Equities!$X$7,Data!A:A,0),MATCH(Equities!$D78,Table_Sheet1[#Headers],0))-1</f>
        <v>-0.17911711613466341</v>
      </c>
      <c r="K78" s="156">
        <f ca="1">E78/INDEX(Table_Sheet1[#All],MATCH(Equities!$X$8,Data!A:A,0),MATCH(Equities!$D78,Table_Sheet1[#Headers],0))-1</f>
        <v>-3.2839828987320852E-2</v>
      </c>
      <c r="L78" s="157">
        <f>E78/(AVERAGE(INDEX(Data!$2:$21,0,MATCH(Equities!$D78,Table_Sheet1[#Headers],0))))-1</f>
        <v>-4.7419622612916323E-2</v>
      </c>
      <c r="M78" s="157">
        <f>E78/(AVERAGE(INDEX(Data!$2:$51,0,MATCH(Equities!$D78,Table_Sheet1[#Headers],0))))-1</f>
        <v>-9.9944550070475202E-2</v>
      </c>
      <c r="N78" s="157">
        <f>(AVERAGE(INDEX(Data!$2:$21,0,MATCH(Equities!$D78,Table_Sheet1[#Headers],0))))-AVERAGE(INDEX(Data!$2:$51,0,MATCH(Equities!$D78,Table_Sheet1[#Headers],0)))</f>
        <v>-8.5001689147949264</v>
      </c>
      <c r="O78" s="157">
        <f>(AVERAGE(INDEX(Data!$2:$51,0,MATCH(Equities!$D78,Table_Sheet1[#Headers],0))))-AVERAGE(INDEX(Data!$2:$101,0,MATCH(Equities!$D78,Table_Sheet1[#Headers],0)))</f>
        <v>-7.4861920166015636</v>
      </c>
      <c r="P78" s="157">
        <f>(AVERAGE(INDEX(Data!$2:$51,0,MATCH(Equities!$D78,Table_Sheet1[#Headers],0))))-AVERAGE(INDEX(Data!$2:$201,0,MATCH(Equities!$D78,Table_Sheet1[#Headers],0)))</f>
        <v>-8.1085296630859318</v>
      </c>
      <c r="Q78" s="158">
        <f>E78/MIN(INDEX(Table_Sheet1[#All],0,MATCH(Equities!$D78,Table_Sheet1[#Headers],0)))-1</f>
        <v>5.2412043795874164E-2</v>
      </c>
      <c r="R78" s="159">
        <f>1-(-(E78/MAX(INDEX(Table_Sheet1[#All],0,MATCH(Equities!$D78,Table_Sheet1[#Headers],0)))-1))</f>
        <v>0.7713628553944043</v>
      </c>
    </row>
    <row r="79" spans="1:18" ht="13.8" customHeight="1" outlineLevel="1" x14ac:dyDescent="0.25">
      <c r="C79" s="152" t="s">
        <v>128</v>
      </c>
      <c r="D79" s="152" t="s">
        <v>63</v>
      </c>
      <c r="E79" s="153">
        <f>INDEX(Table_Sheet1[#All],MATCH(Equities!$X$2,Data!A:A,0),MATCH(Equities!$D79,Table_Sheet1[#Headers],0))</f>
        <v>175.80000305175781</v>
      </c>
      <c r="F79" s="154">
        <f ca="1">E79/INDEX(Table_Sheet1[#All],MATCH(Equities!$X$3,Data!A:A,0),MATCH(Equities!$D79,Table_Sheet1[#Headers],0))-1</f>
        <v>-1.1081741426319347E-2</v>
      </c>
      <c r="G79" s="155">
        <f ca="1">E79/INDEX(Table_Sheet1[#All],MATCH(Equities!$X$4,Data!A:A,0),MATCH(Equities!$D79,Table_Sheet1[#Headers],0))-1</f>
        <v>-1.6393402035592475E-2</v>
      </c>
      <c r="H79" s="156">
        <f ca="1">E79/INDEX(Table_Sheet1[#All],MATCH(Equities!$X$5,Data!A:A,0),MATCH(Equities!$D79,Table_Sheet1[#Headers],0))-1</f>
        <v>-6.3887798770346116E-2</v>
      </c>
      <c r="I79" s="156">
        <f ca="1">E79/INDEX(Table_Sheet1[#All],MATCH(Equities!$X$6,Data!A:A,0),MATCH(Equities!$D79,Table_Sheet1[#Headers],0))-1</f>
        <v>-6.5671274800152335E-2</v>
      </c>
      <c r="J79" s="156">
        <f ca="1">E79/INDEX(Table_Sheet1[#All],MATCH(Equities!$X$7,Data!A:A,0),MATCH(Equities!$D79,Table_Sheet1[#Headers],0))-1</f>
        <v>-8.1370124256154752E-2</v>
      </c>
      <c r="K79" s="156">
        <f ca="1">E79/INDEX(Table_Sheet1[#All],MATCH(Equities!$X$8,Data!A:A,0),MATCH(Equities!$D79,Table_Sheet1[#Headers],0))-1</f>
        <v>5.7470123919157512E-2</v>
      </c>
      <c r="L79" s="157">
        <f>E79/(AVERAGE(INDEX(Data!$2:$21,0,MATCH(Equities!$D79,Table_Sheet1[#Headers],0))))-1</f>
        <v>-3.1866337758734931E-2</v>
      </c>
      <c r="M79" s="157">
        <f>E79/(AVERAGE(INDEX(Data!$2:$51,0,MATCH(Equities!$D79,Table_Sheet1[#Headers],0))))-1</f>
        <v>-5.9262255871608938E-2</v>
      </c>
      <c r="N79" s="157">
        <f>(AVERAGE(INDEX(Data!$2:$21,0,MATCH(Equities!$D79,Table_Sheet1[#Headers],0))))-AVERAGE(INDEX(Data!$2:$51,0,MATCH(Equities!$D79,Table_Sheet1[#Headers],0)))</f>
        <v>-5.2881144714355628</v>
      </c>
      <c r="O79" s="157">
        <f>(AVERAGE(INDEX(Data!$2:$51,0,MATCH(Equities!$D79,Table_Sheet1[#Headers],0))))-AVERAGE(INDEX(Data!$2:$101,0,MATCH(Equities!$D79,Table_Sheet1[#Headers],0)))</f>
        <v>-1.6996237182617051</v>
      </c>
      <c r="P79" s="157">
        <f>(AVERAGE(INDEX(Data!$2:$51,0,MATCH(Equities!$D79,Table_Sheet1[#Headers],0))))-AVERAGE(INDEX(Data!$2:$201,0,MATCH(Equities!$D79,Table_Sheet1[#Headers],0)))</f>
        <v>1.0070103454590082</v>
      </c>
      <c r="Q79" s="158">
        <f>E79/MIN(INDEX(Table_Sheet1[#All],0,MATCH(Equities!$D79,Table_Sheet1[#Headers],0)))-1</f>
        <v>5.7470123919157512E-2</v>
      </c>
      <c r="R79" s="159">
        <f>1-(-(E79/MAX(INDEX(Table_Sheet1[#All],0,MATCH(Equities!$D79,Table_Sheet1[#Headers],0)))-1))</f>
        <v>0.88823721606810058</v>
      </c>
    </row>
    <row r="80" spans="1:18" ht="13.8" customHeight="1" outlineLevel="1" x14ac:dyDescent="0.25">
      <c r="C80" s="152" t="s">
        <v>134</v>
      </c>
      <c r="D80" s="152" t="s">
        <v>79</v>
      </c>
      <c r="E80" s="153">
        <f>INDEX(Table_Sheet1[#All],MATCH(Equities!$X$2,Data!A:A,0),MATCH(Equities!$D80,Table_Sheet1[#Headers],0))</f>
        <v>71.519996643066406</v>
      </c>
      <c r="F80" s="154">
        <f ca="1">E80/INDEX(Table_Sheet1[#All],MATCH(Equities!$X$3,Data!A:A,0),MATCH(Equities!$D80,Table_Sheet1[#Headers],0))-1</f>
        <v>-9.1438578459253073E-3</v>
      </c>
      <c r="G80" s="155">
        <f ca="1">E80/INDEX(Table_Sheet1[#All],MATCH(Equities!$X$4,Data!A:A,0),MATCH(Equities!$D80,Table_Sheet1[#Headers],0))-1</f>
        <v>5.4829102306719335E-3</v>
      </c>
      <c r="H80" s="156">
        <f ca="1">E80/INDEX(Table_Sheet1[#All],MATCH(Equities!$X$5,Data!A:A,0),MATCH(Equities!$D80,Table_Sheet1[#Headers],0))-1</f>
        <v>-2.5654870749146408E-2</v>
      </c>
      <c r="I80" s="156">
        <f ca="1">E80/INDEX(Table_Sheet1[#All],MATCH(Equities!$X$6,Data!A:A,0),MATCH(Equities!$D80,Table_Sheet1[#Headers],0))-1</f>
        <v>2.9783779074985528E-2</v>
      </c>
      <c r="J80" s="156">
        <f ca="1">E80/INDEX(Table_Sheet1[#All],MATCH(Equities!$X$7,Data!A:A,0),MATCH(Equities!$D80,Table_Sheet1[#Headers],0))-1</f>
        <v>-1.1463592976805437E-2</v>
      </c>
      <c r="K80" s="156">
        <f ca="1">E80/INDEX(Table_Sheet1[#All],MATCH(Equities!$X$8,Data!A:A,0),MATCH(Equities!$D80,Table_Sheet1[#Headers],0))-1</f>
        <v>0.15918072239098469</v>
      </c>
      <c r="L80" s="157">
        <f>E80/(AVERAGE(INDEX(Data!$2:$21,0,MATCH(Equities!$D80,Table_Sheet1[#Headers],0))))-1</f>
        <v>-1.2623359751957608E-2</v>
      </c>
      <c r="M80" s="157">
        <f>E80/(AVERAGE(INDEX(Data!$2:$51,0,MATCH(Equities!$D80,Table_Sheet1[#Headers],0))))-1</f>
        <v>-1.7195465753912176E-2</v>
      </c>
      <c r="N80" s="157">
        <f>(AVERAGE(INDEX(Data!$2:$21,0,MATCH(Equities!$D80,Table_Sheet1[#Headers],0))))-AVERAGE(INDEX(Data!$2:$51,0,MATCH(Equities!$D80,Table_Sheet1[#Headers],0)))</f>
        <v>-0.33697196960449105</v>
      </c>
      <c r="O80" s="157">
        <f>(AVERAGE(INDEX(Data!$2:$51,0,MATCH(Equities!$D80,Table_Sheet1[#Headers],0))))-AVERAGE(INDEX(Data!$2:$101,0,MATCH(Equities!$D80,Table_Sheet1[#Headers],0)))</f>
        <v>0.83578773498535952</v>
      </c>
      <c r="P80" s="157">
        <f>(AVERAGE(INDEX(Data!$2:$51,0,MATCH(Equities!$D80,Table_Sheet1[#Headers],0))))-AVERAGE(INDEX(Data!$2:$201,0,MATCH(Equities!$D80,Table_Sheet1[#Headers],0)))</f>
        <v>2.1876109313964918</v>
      </c>
      <c r="Q80" s="158">
        <f>E80/MIN(INDEX(Table_Sheet1[#All],0,MATCH(Equities!$D80,Table_Sheet1[#Headers],0)))-1</f>
        <v>0.16325392022322305</v>
      </c>
      <c r="R80" s="159">
        <f>1-(-(E80/MAX(INDEX(Table_Sheet1[#All],0,MATCH(Equities!$D80,Table_Sheet1[#Headers],0)))-1))</f>
        <v>0.9542247868808138</v>
      </c>
    </row>
    <row r="81" spans="1:18" ht="13.8" customHeight="1" outlineLevel="1" x14ac:dyDescent="0.25">
      <c r="C81" s="152" t="s">
        <v>132</v>
      </c>
      <c r="D81" s="152" t="s">
        <v>66</v>
      </c>
      <c r="E81" s="153">
        <f>INDEX(Table_Sheet1[#All],MATCH(Equities!$X$2,Data!A:A,0),MATCH(Equities!$D81,Table_Sheet1[#Headers],0))</f>
        <v>89.830001831054688</v>
      </c>
      <c r="F81" s="154">
        <f ca="1">E81/INDEX(Table_Sheet1[#All],MATCH(Equities!$X$3,Data!A:A,0),MATCH(Equities!$D81,Table_Sheet1[#Headers],0))-1</f>
        <v>-1.1227260981814369E-2</v>
      </c>
      <c r="G81" s="155">
        <f ca="1">E81/INDEX(Table_Sheet1[#All],MATCH(Equities!$X$4,Data!A:A,0),MATCH(Equities!$D81,Table_Sheet1[#Headers],0))-1</f>
        <v>-3.3383907292583448E-4</v>
      </c>
      <c r="H81" s="156">
        <f ca="1">E81/INDEX(Table_Sheet1[#All],MATCH(Equities!$X$5,Data!A:A,0),MATCH(Equities!$D81,Table_Sheet1[#Headers],0))-1</f>
        <v>-3.3306441959213506E-2</v>
      </c>
      <c r="I81" s="156">
        <f ca="1">E81/INDEX(Table_Sheet1[#All],MATCH(Equities!$X$6,Data!A:A,0),MATCH(Equities!$D81,Table_Sheet1[#Headers],0))-1</f>
        <v>1.0811570000743398E-2</v>
      </c>
      <c r="J81" s="156">
        <f ca="1">E81/INDEX(Table_Sheet1[#All],MATCH(Equities!$X$7,Data!A:A,0),MATCH(Equities!$D81,Table_Sheet1[#Headers],0))-1</f>
        <v>-2.4675930129071433E-2</v>
      </c>
      <c r="K81" s="156">
        <f ca="1">E81/INDEX(Table_Sheet1[#All],MATCH(Equities!$X$8,Data!A:A,0),MATCH(Equities!$D81,Table_Sheet1[#Headers],0))-1</f>
        <v>0.14232406356275518</v>
      </c>
      <c r="L81" s="157">
        <f>E81/(AVERAGE(INDEX(Data!$2:$21,0,MATCH(Equities!$D81,Table_Sheet1[#Headers],0))))-1</f>
        <v>-1.4476196399102692E-2</v>
      </c>
      <c r="M81" s="157">
        <f>E81/(AVERAGE(INDEX(Data!$2:$51,0,MATCH(Equities!$D81,Table_Sheet1[#Headers],0))))-1</f>
        <v>-2.5110829927575518E-2</v>
      </c>
      <c r="N81" s="157">
        <f>(AVERAGE(INDEX(Data!$2:$21,0,MATCH(Equities!$D81,Table_Sheet1[#Headers],0))))-AVERAGE(INDEX(Data!$2:$51,0,MATCH(Equities!$D81,Table_Sheet1[#Headers],0)))</f>
        <v>-0.99430946350098282</v>
      </c>
      <c r="O81" s="157">
        <f>(AVERAGE(INDEX(Data!$2:$51,0,MATCH(Equities!$D81,Table_Sheet1[#Headers],0))))-AVERAGE(INDEX(Data!$2:$101,0,MATCH(Equities!$D81,Table_Sheet1[#Headers],0)))</f>
        <v>0.75022415161133438</v>
      </c>
      <c r="P81" s="157">
        <f>(AVERAGE(INDEX(Data!$2:$51,0,MATCH(Equities!$D81,Table_Sheet1[#Headers],0))))-AVERAGE(INDEX(Data!$2:$201,0,MATCH(Equities!$D81,Table_Sheet1[#Headers],0)))</f>
        <v>2.212478370666517</v>
      </c>
      <c r="Q81" s="158">
        <f>E81/MIN(INDEX(Table_Sheet1[#All],0,MATCH(Equities!$D81,Table_Sheet1[#Headers],0)))-1</f>
        <v>0.14232406356275518</v>
      </c>
      <c r="R81" s="159">
        <f>1-(-(E81/MAX(INDEX(Table_Sheet1[#All],0,MATCH(Equities!$D81,Table_Sheet1[#Headers],0)))-1))</f>
        <v>0.95320053515634939</v>
      </c>
    </row>
    <row r="82" spans="1:18" ht="13.8" customHeight="1" outlineLevel="1" x14ac:dyDescent="0.25">
      <c r="C82" s="152" t="s">
        <v>124</v>
      </c>
      <c r="D82" s="152" t="s">
        <v>71</v>
      </c>
      <c r="E82" s="153">
        <f>INDEX(Table_Sheet1[#All],MATCH(Equities!$X$2,Data!A:A,0),MATCH(Equities!$D82,Table_Sheet1[#Headers],0))</f>
        <v>88.379997253417969</v>
      </c>
      <c r="F82" s="154">
        <f ca="1">E82/INDEX(Table_Sheet1[#All],MATCH(Equities!$X$3,Data!A:A,0),MATCH(Equities!$D82,Table_Sheet1[#Headers],0))-1</f>
        <v>-2.8684478202310237E-2</v>
      </c>
      <c r="G82" s="155">
        <f ca="1">E82/INDEX(Table_Sheet1[#All],MATCH(Equities!$X$4,Data!A:A,0),MATCH(Equities!$D82,Table_Sheet1[#Headers],0))-1</f>
        <v>-4.2677669567054211E-2</v>
      </c>
      <c r="H82" s="156">
        <f ca="1">E82/INDEX(Table_Sheet1[#All],MATCH(Equities!$X$5,Data!A:A,0),MATCH(Equities!$D82,Table_Sheet1[#Headers],0))-1</f>
        <v>-6.9997480739053874E-2</v>
      </c>
      <c r="I82" s="156">
        <f ca="1">E82/INDEX(Table_Sheet1[#All],MATCH(Equities!$X$6,Data!A:A,0),MATCH(Equities!$D82,Table_Sheet1[#Headers],0))-1</f>
        <v>-0.14021537992006139</v>
      </c>
      <c r="J82" s="156">
        <f ca="1">E82/INDEX(Table_Sheet1[#All],MATCH(Equities!$X$7,Data!A:A,0),MATCH(Equities!$D82,Table_Sheet1[#Headers],0))-1</f>
        <v>-8.6961219976260051E-2</v>
      </c>
      <c r="K82" s="156">
        <f ca="1">E82/INDEX(Table_Sheet1[#All],MATCH(Equities!$X$8,Data!A:A,0),MATCH(Equities!$D82,Table_Sheet1[#Headers],0))-1</f>
        <v>8.8240217795664488E-2</v>
      </c>
      <c r="L82" s="157">
        <f>E82/(AVERAGE(INDEX(Data!$2:$21,0,MATCH(Equities!$D82,Table_Sheet1[#Headers],0))))-1</f>
        <v>-3.3760475189798078E-2</v>
      </c>
      <c r="M82" s="157">
        <f>E82/(AVERAGE(INDEX(Data!$2:$51,0,MATCH(Equities!$D82,Table_Sheet1[#Headers],0))))-1</f>
        <v>-8.6620139284041553E-2</v>
      </c>
      <c r="N82" s="157">
        <f>(AVERAGE(INDEX(Data!$2:$21,0,MATCH(Equities!$D82,Table_Sheet1[#Headers],0))))-AVERAGE(INDEX(Data!$2:$51,0,MATCH(Equities!$D82,Table_Sheet1[#Headers],0)))</f>
        <v>-5.2934906768798839</v>
      </c>
      <c r="O82" s="157">
        <f>(AVERAGE(INDEX(Data!$2:$51,0,MATCH(Equities!$D82,Table_Sheet1[#Headers],0))))-AVERAGE(INDEX(Data!$2:$101,0,MATCH(Equities!$D82,Table_Sheet1[#Headers],0)))</f>
        <v>-3.0335221099853555</v>
      </c>
      <c r="P82" s="157">
        <f>(AVERAGE(INDEX(Data!$2:$51,0,MATCH(Equities!$D82,Table_Sheet1[#Headers],0))))-AVERAGE(INDEX(Data!$2:$201,0,MATCH(Equities!$D82,Table_Sheet1[#Headers],0)))</f>
        <v>-8.5074272155765129E-2</v>
      </c>
      <c r="Q82" s="158">
        <f>E82/MIN(INDEX(Table_Sheet1[#All],0,MATCH(Equities!$D82,Table_Sheet1[#Headers],0)))-1</f>
        <v>0.11966201393432341</v>
      </c>
      <c r="R82" s="159">
        <f>1-(-(E82/MAX(INDEX(Table_Sheet1[#All],0,MATCH(Equities!$D82,Table_Sheet1[#Headers],0)))-1))</f>
        <v>0.82932265135416883</v>
      </c>
    </row>
    <row r="83" spans="1:18" ht="13.8" customHeight="1" outlineLevel="1" x14ac:dyDescent="0.25">
      <c r="C83" s="152" t="s">
        <v>130</v>
      </c>
      <c r="D83" s="152" t="s">
        <v>74</v>
      </c>
      <c r="E83" s="153">
        <f>INDEX(Table_Sheet1[#All],MATCH(Equities!$X$2,Data!A:A,0),MATCH(Equities!$D83,Table_Sheet1[#Headers],0))</f>
        <v>78.699996948242188</v>
      </c>
      <c r="F83" s="154">
        <f ca="1">E83/INDEX(Table_Sheet1[#All],MATCH(Equities!$X$3,Data!A:A,0),MATCH(Equities!$D83,Table_Sheet1[#Headers],0))-1</f>
        <v>-1.5388506846458094E-2</v>
      </c>
      <c r="G83" s="155">
        <f ca="1">E83/INDEX(Table_Sheet1[#All],MATCH(Equities!$X$4,Data!A:A,0),MATCH(Equities!$D83,Table_Sheet1[#Headers],0))-1</f>
        <v>-2.9951933778395445E-2</v>
      </c>
      <c r="H83" s="156">
        <f ca="1">E83/INDEX(Table_Sheet1[#All],MATCH(Equities!$X$5,Data!A:A,0),MATCH(Equities!$D83,Table_Sheet1[#Headers],0))-1</f>
        <v>-7.4553197307498431E-2</v>
      </c>
      <c r="I83" s="156">
        <f ca="1">E83/INDEX(Table_Sheet1[#All],MATCH(Equities!$X$6,Data!A:A,0),MATCH(Equities!$D83,Table_Sheet1[#Headers],0))-1</f>
        <v>-0.15755161416040564</v>
      </c>
      <c r="J83" s="156">
        <f ca="1">E83/INDEX(Table_Sheet1[#All],MATCH(Equities!$X$7,Data!A:A,0),MATCH(Equities!$D83,Table_Sheet1[#Headers],0))-1</f>
        <v>-0.15893878555395935</v>
      </c>
      <c r="K83" s="156">
        <f ca="1">E83/INDEX(Table_Sheet1[#All],MATCH(Equities!$X$8,Data!A:A,0),MATCH(Equities!$D83,Table_Sheet1[#Headers],0))-1</f>
        <v>-7.0777739993649225E-2</v>
      </c>
      <c r="L83" s="157">
        <f>E83/(AVERAGE(INDEX(Data!$2:$21,0,MATCH(Equities!$D83,Table_Sheet1[#Headers],0))))-1</f>
        <v>-3.411290577926851E-2</v>
      </c>
      <c r="M83" s="157">
        <f>E83/(AVERAGE(INDEX(Data!$2:$51,0,MATCH(Equities!$D83,Table_Sheet1[#Headers],0))))-1</f>
        <v>-8.287540492437051E-2</v>
      </c>
      <c r="N83" s="157">
        <f>(AVERAGE(INDEX(Data!$2:$21,0,MATCH(Equities!$D83,Table_Sheet1[#Headers],0))))-AVERAGE(INDEX(Data!$2:$51,0,MATCH(Equities!$D83,Table_Sheet1[#Headers],0)))</f>
        <v>-4.3321747589111368</v>
      </c>
      <c r="O83" s="157">
        <f>(AVERAGE(INDEX(Data!$2:$51,0,MATCH(Equities!$D83,Table_Sheet1[#Headers],0))))-AVERAGE(INDEX(Data!$2:$101,0,MATCH(Equities!$D83,Table_Sheet1[#Headers],0)))</f>
        <v>-4.3683714294433571</v>
      </c>
      <c r="P83" s="157">
        <f>(AVERAGE(INDEX(Data!$2:$51,0,MATCH(Equities!$D83,Table_Sheet1[#Headers],0))))-AVERAGE(INDEX(Data!$2:$201,0,MATCH(Equities!$D83,Table_Sheet1[#Headers],0)))</f>
        <v>-4.4145530700683651</v>
      </c>
      <c r="Q83" s="158">
        <f>E83/MIN(INDEX(Table_Sheet1[#All],0,MATCH(Equities!$D83,Table_Sheet1[#Headers],0)))-1</f>
        <v>6.7842607965253876E-2</v>
      </c>
      <c r="R83" s="159">
        <f>1-(-(E83/MAX(INDEX(Table_Sheet1[#All],0,MATCH(Equities!$D83,Table_Sheet1[#Headers],0)))-1))</f>
        <v>0.79412890498936994</v>
      </c>
    </row>
    <row r="84" spans="1:18" ht="13.8" customHeight="1" outlineLevel="1" x14ac:dyDescent="0.25">
      <c r="C84" s="152" t="s">
        <v>126</v>
      </c>
      <c r="D84" s="152" t="s">
        <v>75</v>
      </c>
      <c r="E84" s="153">
        <f>INDEX(Table_Sheet1[#All],MATCH(Equities!$X$2,Data!A:A,0),MATCH(Equities!$D84,Table_Sheet1[#Headers],0))</f>
        <v>239.1600036621094</v>
      </c>
      <c r="F84" s="154">
        <f ca="1">E84/INDEX(Table_Sheet1[#All],MATCH(Equities!$X$3,Data!A:A,0),MATCH(Equities!$D84,Table_Sheet1[#Headers],0))-1</f>
        <v>-1.3976496998538535E-2</v>
      </c>
      <c r="G84" s="155">
        <f ca="1">E84/INDEX(Table_Sheet1[#All],MATCH(Equities!$X$4,Data!A:A,0),MATCH(Equities!$D84,Table_Sheet1[#Headers],0))-1</f>
        <v>-2.5785171246944905E-2</v>
      </c>
      <c r="H84" s="156">
        <f ca="1">E84/INDEX(Table_Sheet1[#All],MATCH(Equities!$X$5,Data!A:A,0),MATCH(Equities!$D84,Table_Sheet1[#Headers],0))-1</f>
        <v>-9.5317705096794936E-2</v>
      </c>
      <c r="I84" s="156">
        <f ca="1">E84/INDEX(Table_Sheet1[#All],MATCH(Equities!$X$6,Data!A:A,0),MATCH(Equities!$D84,Table_Sheet1[#Headers],0))-1</f>
        <v>-0.18148524885452455</v>
      </c>
      <c r="J84" s="156">
        <f ca="1">E84/INDEX(Table_Sheet1[#All],MATCH(Equities!$X$7,Data!A:A,0),MATCH(Equities!$D84,Table_Sheet1[#Headers],0))-1</f>
        <v>-0.17531822952176979</v>
      </c>
      <c r="K84" s="156">
        <f ca="1">E84/INDEX(Table_Sheet1[#All],MATCH(Equities!$X$8,Data!A:A,0),MATCH(Equities!$D84,Table_Sheet1[#Headers],0))-1</f>
        <v>-2.7777183329707578E-2</v>
      </c>
      <c r="L84" s="157">
        <f>E84/(AVERAGE(INDEX(Data!$2:$21,0,MATCH(Equities!$D84,Table_Sheet1[#Headers],0))))-1</f>
        <v>-4.3499645262061737E-2</v>
      </c>
      <c r="M84" s="157">
        <f>E84/(AVERAGE(INDEX(Data!$2:$51,0,MATCH(Equities!$D84,Table_Sheet1[#Headers],0))))-1</f>
        <v>-0.10316197882079847</v>
      </c>
      <c r="N84" s="157">
        <f>(AVERAGE(INDEX(Data!$2:$21,0,MATCH(Equities!$D84,Table_Sheet1[#Headers],0))))-AVERAGE(INDEX(Data!$2:$51,0,MATCH(Equities!$D84,Table_Sheet1[#Headers],0)))</f>
        <v>-16.633729705810538</v>
      </c>
      <c r="O84" s="157">
        <f>(AVERAGE(INDEX(Data!$2:$51,0,MATCH(Equities!$D84,Table_Sheet1[#Headers],0))))-AVERAGE(INDEX(Data!$2:$101,0,MATCH(Equities!$D84,Table_Sheet1[#Headers],0)))</f>
        <v>-15.99857055664063</v>
      </c>
      <c r="P84" s="157">
        <f>(AVERAGE(INDEX(Data!$2:$51,0,MATCH(Equities!$D84,Table_Sheet1[#Headers],0))))-AVERAGE(INDEX(Data!$2:$201,0,MATCH(Equities!$D84,Table_Sheet1[#Headers],0)))</f>
        <v>-13.679665298461941</v>
      </c>
      <c r="Q84" s="158">
        <f>E84/MIN(INDEX(Table_Sheet1[#All],0,MATCH(Equities!$D84,Table_Sheet1[#Headers],0)))-1</f>
        <v>6.6916487129481173E-2</v>
      </c>
      <c r="R84" s="159">
        <f>1-(-(E84/MAX(INDEX(Table_Sheet1[#All],0,MATCH(Equities!$D84,Table_Sheet1[#Headers],0)))-1))</f>
        <v>0.76207757291052114</v>
      </c>
    </row>
    <row r="85" spans="1:18" ht="13.8" customHeight="1" outlineLevel="1" x14ac:dyDescent="0.25">
      <c r="C85" s="152" t="s">
        <v>125</v>
      </c>
      <c r="D85" s="152" t="s">
        <v>62</v>
      </c>
      <c r="E85" s="153">
        <f>INDEX(Table_Sheet1[#All],MATCH(Equities!$X$2,Data!A:A,0),MATCH(Equities!$D85,Table_Sheet1[#Headers],0))</f>
        <v>341.66000366210938</v>
      </c>
      <c r="F85" s="154">
        <f ca="1">E85/INDEX(Table_Sheet1[#All],MATCH(Equities!$X$3,Data!A:A,0),MATCH(Equities!$D85,Table_Sheet1[#Headers],0))-1</f>
        <v>-2.9953686859886641E-2</v>
      </c>
      <c r="G85" s="155">
        <f ca="1">E85/INDEX(Table_Sheet1[#All],MATCH(Equities!$X$4,Data!A:A,0),MATCH(Equities!$D85,Table_Sheet1[#Headers],0))-1</f>
        <v>-4.4735222938474317E-2</v>
      </c>
      <c r="H85" s="156">
        <f ca="1">E85/INDEX(Table_Sheet1[#All],MATCH(Equities!$X$5,Data!A:A,0),MATCH(Equities!$D85,Table_Sheet1[#Headers],0))-1</f>
        <v>-7.6479793655728656E-2</v>
      </c>
      <c r="I85" s="156">
        <f ca="1">E85/INDEX(Table_Sheet1[#All],MATCH(Equities!$X$6,Data!A:A,0),MATCH(Equities!$D85,Table_Sheet1[#Headers],0))-1</f>
        <v>-0.15528344953844908</v>
      </c>
      <c r="J85" s="156">
        <f ca="1">E85/INDEX(Table_Sheet1[#All],MATCH(Equities!$X$7,Data!A:A,0),MATCH(Equities!$D85,Table_Sheet1[#Headers],0))-1</f>
        <v>-0.10079095431690044</v>
      </c>
      <c r="K85" s="156">
        <f ca="1">E85/INDEX(Table_Sheet1[#All],MATCH(Equities!$X$8,Data!A:A,0),MATCH(Equities!$D85,Table_Sheet1[#Headers],0))-1</f>
        <v>5.8735108528359614E-2</v>
      </c>
      <c r="L85" s="157">
        <f>E85/(AVERAGE(INDEX(Data!$2:$21,0,MATCH(Equities!$D85,Table_Sheet1[#Headers],0))))-1</f>
        <v>-3.8522687085495777E-2</v>
      </c>
      <c r="M85" s="157">
        <f>E85/(AVERAGE(INDEX(Data!$2:$51,0,MATCH(Equities!$D85,Table_Sheet1[#Headers],0))))-1</f>
        <v>-9.4259125522664911E-2</v>
      </c>
      <c r="N85" s="157">
        <f>(AVERAGE(INDEX(Data!$2:$21,0,MATCH(Equities!$D85,Table_Sheet1[#Headers],0))))-AVERAGE(INDEX(Data!$2:$51,0,MATCH(Equities!$D85,Table_Sheet1[#Headers],0)))</f>
        <v>-21.867057495117194</v>
      </c>
      <c r="O85" s="157">
        <f>(AVERAGE(INDEX(Data!$2:$51,0,MATCH(Equities!$D85,Table_Sheet1[#Headers],0))))-AVERAGE(INDEX(Data!$2:$101,0,MATCH(Equities!$D85,Table_Sheet1[#Headers],0)))</f>
        <v>-14.390592041015623</v>
      </c>
      <c r="P85" s="157">
        <f>(AVERAGE(INDEX(Data!$2:$51,0,MATCH(Equities!$D85,Table_Sheet1[#Headers],0))))-AVERAGE(INDEX(Data!$2:$201,0,MATCH(Equities!$D85,Table_Sheet1[#Headers],0)))</f>
        <v>-3.0961569213867506</v>
      </c>
      <c r="Q85" s="158">
        <f>E85/MIN(INDEX(Table_Sheet1[#All],0,MATCH(Equities!$D85,Table_Sheet1[#Headers],0)))-1</f>
        <v>8.582712119106306E-2</v>
      </c>
      <c r="R85" s="159">
        <f>1-(-(E85/MAX(INDEX(Table_Sheet1[#All],0,MATCH(Equities!$D85,Table_Sheet1[#Headers],0)))-1))</f>
        <v>0.81723835925065424</v>
      </c>
    </row>
    <row r="86" spans="1:18" ht="13.8" customHeight="1" outlineLevel="1" x14ac:dyDescent="0.25">
      <c r="C86" s="152" t="s">
        <v>129</v>
      </c>
      <c r="D86" s="152" t="s">
        <v>64</v>
      </c>
      <c r="E86" s="153">
        <f>INDEX(Table_Sheet1[#All],MATCH(Equities!$X$2,Data!A:A,0),MATCH(Equities!$D86,Table_Sheet1[#Headers],0))</f>
        <v>194.69999694824219</v>
      </c>
      <c r="F86" s="154">
        <f ca="1">E86/INDEX(Table_Sheet1[#All],MATCH(Equities!$X$3,Data!A:A,0),MATCH(Equities!$D86,Table_Sheet1[#Headers],0))-1</f>
        <v>-2.111612406799801E-2</v>
      </c>
      <c r="G86" s="155">
        <f ca="1">E86/INDEX(Table_Sheet1[#All],MATCH(Equities!$X$4,Data!A:A,0),MATCH(Equities!$D86,Table_Sheet1[#Headers],0))-1</f>
        <v>-2.5476733114460304E-2</v>
      </c>
      <c r="H86" s="156">
        <f ca="1">E86/INDEX(Table_Sheet1[#All],MATCH(Equities!$X$5,Data!A:A,0),MATCH(Equities!$D86,Table_Sheet1[#Headers],0))-1</f>
        <v>-4.4806267577424341E-2</v>
      </c>
      <c r="I86" s="156">
        <f ca="1">E86/INDEX(Table_Sheet1[#All],MATCH(Equities!$X$6,Data!A:A,0),MATCH(Equities!$D86,Table_Sheet1[#Headers],0))-1</f>
        <v>-8.3466128060590616E-2</v>
      </c>
      <c r="J86" s="156">
        <f ca="1">E86/INDEX(Table_Sheet1[#All],MATCH(Equities!$X$7,Data!A:A,0),MATCH(Equities!$D86,Table_Sheet1[#Headers],0))-1</f>
        <v>-6.119543073764E-2</v>
      </c>
      <c r="K86" s="156">
        <f ca="1">E86/INDEX(Table_Sheet1[#All],MATCH(Equities!$X$8,Data!A:A,0),MATCH(Equities!$D86,Table_Sheet1[#Headers],0))-1</f>
        <v>9.6475437003138209E-2</v>
      </c>
      <c r="L86" s="157">
        <f>E86/(AVERAGE(INDEX(Data!$2:$21,0,MATCH(Equities!$D86,Table_Sheet1[#Headers],0))))-1</f>
        <v>-2.0328082928670055E-2</v>
      </c>
      <c r="M86" s="157">
        <f>E86/(AVERAGE(INDEX(Data!$2:$51,0,MATCH(Equities!$D86,Table_Sheet1[#Headers],0))))-1</f>
        <v>-6.4300721278706452E-2</v>
      </c>
      <c r="N86" s="157">
        <f>(AVERAGE(INDEX(Data!$2:$21,0,MATCH(Equities!$D86,Table_Sheet1[#Headers],0))))-AVERAGE(INDEX(Data!$2:$51,0,MATCH(Equities!$D86,Table_Sheet1[#Headers],0)))</f>
        <v>-9.3396696472167946</v>
      </c>
      <c r="O86" s="157">
        <f>(AVERAGE(INDEX(Data!$2:$51,0,MATCH(Equities!$D86,Table_Sheet1[#Headers],0))))-AVERAGE(INDEX(Data!$2:$101,0,MATCH(Equities!$D86,Table_Sheet1[#Headers],0)))</f>
        <v>-2.4301440429687489</v>
      </c>
      <c r="P86" s="157">
        <f>(AVERAGE(INDEX(Data!$2:$51,0,MATCH(Equities!$D86,Table_Sheet1[#Headers],0))))-AVERAGE(INDEX(Data!$2:$201,0,MATCH(Equities!$D86,Table_Sheet1[#Headers],0)))</f>
        <v>4.314268188476575</v>
      </c>
      <c r="Q86" s="158">
        <f>E86/MIN(INDEX(Table_Sheet1[#All],0,MATCH(Equities!$D86,Table_Sheet1[#Headers],0)))-1</f>
        <v>0.13210246882691212</v>
      </c>
      <c r="R86" s="159">
        <f>1-(-(E86/MAX(INDEX(Table_Sheet1[#All],0,MATCH(Equities!$D86,Table_Sheet1[#Headers],0)))-1))</f>
        <v>0.85063356234472942</v>
      </c>
    </row>
    <row r="87" spans="1:18" ht="13.8" customHeight="1" outlineLevel="1" x14ac:dyDescent="0.25">
      <c r="C87" s="152" t="s">
        <v>135</v>
      </c>
      <c r="D87" s="152" t="s">
        <v>80</v>
      </c>
      <c r="E87" s="153">
        <f>INDEX(Table_Sheet1[#All],MATCH(Equities!$X$2,Data!A:A,0),MATCH(Equities!$D87,Table_Sheet1[#Headers],0))</f>
        <v>72.5</v>
      </c>
      <c r="F87" s="154">
        <f ca="1">E87/INDEX(Table_Sheet1[#All],MATCH(Equities!$X$3,Data!A:A,0),MATCH(Equities!$D87,Table_Sheet1[#Headers],0))-1</f>
        <v>-2.3700539800709075E-2</v>
      </c>
      <c r="G87" s="155">
        <f ca="1">E87/INDEX(Table_Sheet1[#All],MATCH(Equities!$X$4,Data!A:A,0),MATCH(Equities!$D87,Table_Sheet1[#Headers],0))-1</f>
        <v>-5.5866660559706793E-2</v>
      </c>
      <c r="H87" s="156">
        <f ca="1">E87/INDEX(Table_Sheet1[#All],MATCH(Equities!$X$5,Data!A:A,0),MATCH(Equities!$D87,Table_Sheet1[#Headers],0))-1</f>
        <v>-0.12193481261908234</v>
      </c>
      <c r="I87" s="156">
        <f ca="1">E87/INDEX(Table_Sheet1[#All],MATCH(Equities!$X$6,Data!A:A,0),MATCH(Equities!$D87,Table_Sheet1[#Headers],0))-1</f>
        <v>-0.20059922754562332</v>
      </c>
      <c r="J87" s="156">
        <f ca="1">E87/INDEX(Table_Sheet1[#All],MATCH(Equities!$X$7,Data!A:A,0),MATCH(Equities!$D87,Table_Sheet1[#Headers],0))-1</f>
        <v>-0.1961249764299402</v>
      </c>
      <c r="K87" s="156">
        <f ca="1">E87/INDEX(Table_Sheet1[#All],MATCH(Equities!$X$8,Data!A:A,0),MATCH(Equities!$D87,Table_Sheet1[#Headers],0))-1</f>
        <v>-9.5355810384874951E-2</v>
      </c>
      <c r="L87" s="157">
        <f>E87/(AVERAGE(INDEX(Data!$2:$21,0,MATCH(Equities!$D87,Table_Sheet1[#Headers],0))))-1</f>
        <v>-5.3294858360424135E-2</v>
      </c>
      <c r="M87" s="157">
        <f>E87/(AVERAGE(INDEX(Data!$2:$51,0,MATCH(Equities!$D87,Table_Sheet1[#Headers],0))))-1</f>
        <v>-0.12397644352567327</v>
      </c>
      <c r="N87" s="157">
        <f>(AVERAGE(INDEX(Data!$2:$21,0,MATCH(Equities!$D87,Table_Sheet1[#Headers],0))))-AVERAGE(INDEX(Data!$2:$51,0,MATCH(Equities!$D87,Table_Sheet1[#Headers],0)))</f>
        <v>-6.178936996459953</v>
      </c>
      <c r="O87" s="157">
        <f>(AVERAGE(INDEX(Data!$2:$51,0,MATCH(Equities!$D87,Table_Sheet1[#Headers],0))))-AVERAGE(INDEX(Data!$2:$101,0,MATCH(Equities!$D87,Table_Sheet1[#Headers],0)))</f>
        <v>-4.4582559967041107</v>
      </c>
      <c r="P87" s="157">
        <f>(AVERAGE(INDEX(Data!$2:$51,0,MATCH(Equities!$D87,Table_Sheet1[#Headers],0))))-AVERAGE(INDEX(Data!$2:$201,0,MATCH(Equities!$D87,Table_Sheet1[#Headers],0)))</f>
        <v>-3.9931183242797914</v>
      </c>
      <c r="Q87" s="158">
        <f>E87/MIN(INDEX(Table_Sheet1[#All],0,MATCH(Equities!$D87,Table_Sheet1[#Headers],0)))-1</f>
        <v>7.7586226447872608E-2</v>
      </c>
      <c r="R87" s="159">
        <f>1-(-(E87/MAX(INDEX(Table_Sheet1[#All],0,MATCH(Equities!$D87,Table_Sheet1[#Headers],0)))-1))</f>
        <v>0.76287735664640055</v>
      </c>
    </row>
    <row r="88" spans="1:18" ht="13.8" customHeight="1" outlineLevel="1" x14ac:dyDescent="0.25">
      <c r="C88" s="152" t="s">
        <v>133</v>
      </c>
      <c r="D88" s="152" t="s">
        <v>65</v>
      </c>
      <c r="E88" s="153">
        <f>INDEX(Table_Sheet1[#All],MATCH(Equities!$X$2,Data!A:A,0),MATCH(Equities!$D88,Table_Sheet1[#Headers],0))</f>
        <v>95.279998779296875</v>
      </c>
      <c r="F88" s="154">
        <f ca="1">E88/INDEX(Table_Sheet1[#All],MATCH(Equities!$X$3,Data!A:A,0),MATCH(Equities!$D88,Table_Sheet1[#Headers],0))-1</f>
        <v>-9.8722284578229846E-3</v>
      </c>
      <c r="G88" s="155">
        <f ca="1">E88/INDEX(Table_Sheet1[#All],MATCH(Equities!$X$4,Data!A:A,0),MATCH(Equities!$D88,Table_Sheet1[#Headers],0))-1</f>
        <v>-3.3279209218191497E-2</v>
      </c>
      <c r="H88" s="156">
        <f ca="1">E88/INDEX(Table_Sheet1[#All],MATCH(Equities!$X$5,Data!A:A,0),MATCH(Equities!$D88,Table_Sheet1[#Headers],0))-1</f>
        <v>-9.9407407140320037E-2</v>
      </c>
      <c r="I88" s="156">
        <f ca="1">E88/INDEX(Table_Sheet1[#All],MATCH(Equities!$X$6,Data!A:A,0),MATCH(Equities!$D88,Table_Sheet1[#Headers],0))-1</f>
        <v>-0.18336415747495161</v>
      </c>
      <c r="J88" s="156">
        <f ca="1">E88/INDEX(Table_Sheet1[#All],MATCH(Equities!$X$7,Data!A:A,0),MATCH(Equities!$D88,Table_Sheet1[#Headers],0))-1</f>
        <v>-0.18611714570695004</v>
      </c>
      <c r="K88" s="156">
        <f ca="1">E88/INDEX(Table_Sheet1[#All],MATCH(Equities!$X$8,Data!A:A,0),MATCH(Equities!$D88,Table_Sheet1[#Headers],0))-1</f>
        <v>-4.7874415125272685E-2</v>
      </c>
      <c r="L88" s="157">
        <f>E88/(AVERAGE(INDEX(Data!$2:$21,0,MATCH(Equities!$D88,Table_Sheet1[#Headers],0))))-1</f>
        <v>-5.3447266028542217E-2</v>
      </c>
      <c r="M88" s="157">
        <f>E88/(AVERAGE(INDEX(Data!$2:$51,0,MATCH(Equities!$D88,Table_Sheet1[#Headers],0))))-1</f>
        <v>-0.10911421060172422</v>
      </c>
      <c r="N88" s="157">
        <f>(AVERAGE(INDEX(Data!$2:$21,0,MATCH(Equities!$D88,Table_Sheet1[#Headers],0))))-AVERAGE(INDEX(Data!$2:$51,0,MATCH(Equities!$D88,Table_Sheet1[#Headers],0)))</f>
        <v>-6.2897340393066372</v>
      </c>
      <c r="O88" s="157">
        <f>(AVERAGE(INDEX(Data!$2:$51,0,MATCH(Equities!$D88,Table_Sheet1[#Headers],0))))-AVERAGE(INDEX(Data!$2:$101,0,MATCH(Equities!$D88,Table_Sheet1[#Headers],0)))</f>
        <v>-6.004782333374024</v>
      </c>
      <c r="P88" s="157">
        <f>(AVERAGE(INDEX(Data!$2:$51,0,MATCH(Equities!$D88,Table_Sheet1[#Headers],0))))-AVERAGE(INDEX(Data!$2:$201,0,MATCH(Equities!$D88,Table_Sheet1[#Headers],0)))</f>
        <v>-6.0187719345092887</v>
      </c>
      <c r="Q88" s="158">
        <f>E88/MIN(INDEX(Table_Sheet1[#All],0,MATCH(Equities!$D88,Table_Sheet1[#Headers],0)))-1</f>
        <v>5.2120156227358549E-2</v>
      </c>
      <c r="R88" s="159">
        <f>1-(-(E88/MAX(INDEX(Table_Sheet1[#All],0,MATCH(Equities!$D88,Table_Sheet1[#Headers],0)))-1))</f>
        <v>0.7572727450780764</v>
      </c>
    </row>
    <row r="89" spans="1:18" ht="13.8" customHeight="1" outlineLevel="1" x14ac:dyDescent="0.25">
      <c r="C89" s="152" t="s">
        <v>136</v>
      </c>
      <c r="D89" s="152" t="s">
        <v>78</v>
      </c>
      <c r="E89" s="153">
        <f>INDEX(Table_Sheet1[#All],MATCH(Equities!$X$2,Data!A:A,0),MATCH(Equities!$D89,Table_Sheet1[#Headers],0))</f>
        <v>292.26998901367188</v>
      </c>
      <c r="F89" s="154">
        <f ca="1">E89/INDEX(Table_Sheet1[#All],MATCH(Equities!$X$3,Data!A:A,0),MATCH(Equities!$D89,Table_Sheet1[#Headers],0))-1</f>
        <v>-3.28270735219236E-2</v>
      </c>
      <c r="G89" s="155">
        <f ca="1">E89/INDEX(Table_Sheet1[#All],MATCH(Equities!$X$4,Data!A:A,0),MATCH(Equities!$D89,Table_Sheet1[#Headers],0))-1</f>
        <v>-4.8414485008690056E-2</v>
      </c>
      <c r="H89" s="156">
        <f ca="1">E89/INDEX(Table_Sheet1[#All],MATCH(Equities!$X$5,Data!A:A,0),MATCH(Equities!$D89,Table_Sheet1[#Headers],0))-1</f>
        <v>-7.2375529961647866E-2</v>
      </c>
      <c r="I89" s="156">
        <f ca="1">E89/INDEX(Table_Sheet1[#All],MATCH(Equities!$X$6,Data!A:A,0),MATCH(Equities!$D89,Table_Sheet1[#Headers],0))-1</f>
        <v>-0.15200987082832873</v>
      </c>
      <c r="J89" s="156">
        <f ca="1">E89/INDEX(Table_Sheet1[#All],MATCH(Equities!$X$7,Data!A:A,0),MATCH(Equities!$D89,Table_Sheet1[#Headers],0))-1</f>
        <v>-0.10038959841004458</v>
      </c>
      <c r="K89" s="156">
        <f ca="1">E89/INDEX(Table_Sheet1[#All],MATCH(Equities!$X$8,Data!A:A,0),MATCH(Equities!$D89,Table_Sheet1[#Headers],0))-1</f>
        <v>6.3075308257443563E-2</v>
      </c>
      <c r="L89" s="157">
        <f>E89/(AVERAGE(INDEX(Data!$2:$21,0,MATCH(Equities!$D89,Table_Sheet1[#Headers],0))))-1</f>
        <v>-3.8747315638909652E-2</v>
      </c>
      <c r="M89" s="157">
        <f>E89/(AVERAGE(INDEX(Data!$2:$51,0,MATCH(Equities!$D89,Table_Sheet1[#Headers],0))))-1</f>
        <v>-9.481254149302254E-2</v>
      </c>
      <c r="N89" s="157">
        <f>(AVERAGE(INDEX(Data!$2:$21,0,MATCH(Equities!$D89,Table_Sheet1[#Headers],0))))-AVERAGE(INDEX(Data!$2:$51,0,MATCH(Equities!$D89,Table_Sheet1[#Headers],0)))</f>
        <v>-18.832228088378884</v>
      </c>
      <c r="O89" s="157">
        <f>(AVERAGE(INDEX(Data!$2:$51,0,MATCH(Equities!$D89,Table_Sheet1[#Headers],0))))-AVERAGE(INDEX(Data!$2:$101,0,MATCH(Equities!$D89,Table_Sheet1[#Headers],0)))</f>
        <v>-11.868382263183605</v>
      </c>
      <c r="P89" s="157">
        <f>(AVERAGE(INDEX(Data!$2:$51,0,MATCH(Equities!$D89,Table_Sheet1[#Headers],0))))-AVERAGE(INDEX(Data!$2:$201,0,MATCH(Equities!$D89,Table_Sheet1[#Headers],0)))</f>
        <v>-2.8367590332031227</v>
      </c>
      <c r="Q89" s="158">
        <f>E89/MIN(INDEX(Table_Sheet1[#All],0,MATCH(Equities!$D89,Table_Sheet1[#Headers],0)))-1</f>
        <v>9.6256890164299502E-2</v>
      </c>
      <c r="R89" s="159">
        <f>1-(-(E89/MAX(INDEX(Table_Sheet1[#All],0,MATCH(Equities!$D89,Table_Sheet1[#Headers],0)))-1))</f>
        <v>0.81845703749256926</v>
      </c>
    </row>
    <row r="90" spans="1:18" ht="13.8" customHeight="1" outlineLevel="1" x14ac:dyDescent="0.25">
      <c r="C90" s="152" t="s">
        <v>137</v>
      </c>
      <c r="D90" s="152" t="s">
        <v>67</v>
      </c>
      <c r="E90" s="153">
        <f>INDEX(Table_Sheet1[#All],MATCH(Equities!$X$2,Data!A:A,0),MATCH(Equities!$D90,Table_Sheet1[#Headers],0))</f>
        <v>120.4599990844727</v>
      </c>
      <c r="F90" s="154">
        <f ca="1">E90/INDEX(Table_Sheet1[#All],MATCH(Equities!$X$3,Data!A:A,0),MATCH(Equities!$D90,Table_Sheet1[#Headers],0))-1</f>
        <v>-1.2137143901113645E-2</v>
      </c>
      <c r="G90" s="155">
        <f ca="1">E90/INDEX(Table_Sheet1[#All],MATCH(Equities!$X$4,Data!A:A,0),MATCH(Equities!$D90,Table_Sheet1[#Headers],0))-1</f>
        <v>-1.8095869051032554E-2</v>
      </c>
      <c r="H90" s="156">
        <f ca="1">E90/INDEX(Table_Sheet1[#All],MATCH(Equities!$X$5,Data!A:A,0),MATCH(Equities!$D90,Table_Sheet1[#Headers],0))-1</f>
        <v>-6.6054850833142109E-2</v>
      </c>
      <c r="I90" s="156">
        <f ca="1">E90/INDEX(Table_Sheet1[#All],MATCH(Equities!$X$6,Data!A:A,0),MATCH(Equities!$D90,Table_Sheet1[#Headers],0))-1</f>
        <v>-6.6486222439379628E-2</v>
      </c>
      <c r="J90" s="156">
        <f ca="1">E90/INDEX(Table_Sheet1[#All],MATCH(Equities!$X$7,Data!A:A,0),MATCH(Equities!$D90,Table_Sheet1[#Headers],0))-1</f>
        <v>-7.0632959972122489E-2</v>
      </c>
      <c r="K90" s="156">
        <f ca="1">E90/INDEX(Table_Sheet1[#All],MATCH(Equities!$X$8,Data!A:A,0),MATCH(Equities!$D90,Table_Sheet1[#Headers],0))-1</f>
        <v>8.1491545438729496E-2</v>
      </c>
      <c r="L90" s="157">
        <f>E90/(AVERAGE(INDEX(Data!$2:$21,0,MATCH(Equities!$D90,Table_Sheet1[#Headers],0))))-1</f>
        <v>-3.1959942260079921E-2</v>
      </c>
      <c r="M90" s="157">
        <f>E90/(AVERAGE(INDEX(Data!$2:$51,0,MATCH(Equities!$D90,Table_Sheet1[#Headers],0))))-1</f>
        <v>-6.1107828816680088E-2</v>
      </c>
      <c r="N90" s="157">
        <f>(AVERAGE(INDEX(Data!$2:$21,0,MATCH(Equities!$D90,Table_Sheet1[#Headers],0))))-AVERAGE(INDEX(Data!$2:$51,0,MATCH(Equities!$D90,Table_Sheet1[#Headers],0)))</f>
        <v>-3.8631438446044797</v>
      </c>
      <c r="O90" s="157">
        <f>(AVERAGE(INDEX(Data!$2:$51,0,MATCH(Equities!$D90,Table_Sheet1[#Headers],0))))-AVERAGE(INDEX(Data!$2:$101,0,MATCH(Equities!$D90,Table_Sheet1[#Headers],0)))</f>
        <v>-0.62788253784179915</v>
      </c>
      <c r="P90" s="157">
        <f>(AVERAGE(INDEX(Data!$2:$51,0,MATCH(Equities!$D90,Table_Sheet1[#Headers],0))))-AVERAGE(INDEX(Data!$2:$201,0,MATCH(Equities!$D90,Table_Sheet1[#Headers],0)))</f>
        <v>2.0773975372314339</v>
      </c>
      <c r="Q90" s="158">
        <f>E90/MIN(INDEX(Table_Sheet1[#All],0,MATCH(Equities!$D90,Table_Sheet1[#Headers],0)))-1</f>
        <v>8.1491545438729496E-2</v>
      </c>
      <c r="R90" s="159">
        <f>1-(-(E90/MAX(INDEX(Table_Sheet1[#All],0,MATCH(Equities!$D90,Table_Sheet1[#Headers],0)))-1))</f>
        <v>0.89777955412537958</v>
      </c>
    </row>
    <row r="91" spans="1:18" ht="13.8" customHeight="1" outlineLevel="1" x14ac:dyDescent="0.25">
      <c r="C91" s="152" t="s">
        <v>187</v>
      </c>
      <c r="D91" s="152" t="s">
        <v>89</v>
      </c>
      <c r="E91" s="153">
        <f>INDEX(Table_Sheet1[#All],MATCH(Equities!$X$2,Data!A:A,0),MATCH(Equities!$D91,Table_Sheet1[#Headers],0))</f>
        <v>45.080001831054688</v>
      </c>
      <c r="F91" s="154">
        <f ca="1">E91/INDEX(Table_Sheet1[#All],MATCH(Equities!$X$3,Data!A:A,0),MATCH(Equities!$D91,Table_Sheet1[#Headers],0))-1</f>
        <v>-3.157889216108789E-2</v>
      </c>
      <c r="G91" s="155">
        <f ca="1">E91/INDEX(Table_Sheet1[#All],MATCH(Equities!$X$4,Data!A:A,0),MATCH(Equities!$D91,Table_Sheet1[#Headers],0))-1</f>
        <v>-4.5925887173445812E-2</v>
      </c>
      <c r="H91" s="156">
        <f ca="1">E91/INDEX(Table_Sheet1[#All],MATCH(Equities!$X$5,Data!A:A,0),MATCH(Equities!$D91,Table_Sheet1[#Headers],0))-1</f>
        <v>-9.8039170789524066E-2</v>
      </c>
      <c r="I91" s="156">
        <f ca="1">E91/INDEX(Table_Sheet1[#All],MATCH(Equities!$X$6,Data!A:A,0),MATCH(Equities!$D91,Table_Sheet1[#Headers],0))-1</f>
        <v>-0.23163451102822707</v>
      </c>
      <c r="J91" s="156">
        <f ca="1">E91/INDEX(Table_Sheet1[#All],MATCH(Equities!$X$7,Data!A:A,0),MATCH(Equities!$D91,Table_Sheet1[#Headers],0))-1</f>
        <v>-4.1666646392978235E-2</v>
      </c>
      <c r="K91" s="156">
        <f ca="1">E91/INDEX(Table_Sheet1[#All],MATCH(Equities!$X$8,Data!A:A,0),MATCH(Equities!$D91,Table_Sheet1[#Headers],0))-1</f>
        <v>4.7884736201095457E-2</v>
      </c>
      <c r="L91" s="157">
        <f>E91/(AVERAGE(INDEX(Data!$2:$21,0,MATCH(Equities!$D91,Table_Sheet1[#Headers],0))))-1</f>
        <v>-5.1865517631319302E-2</v>
      </c>
      <c r="M91" s="157">
        <f>E91/(AVERAGE(INDEX(Data!$2:$51,0,MATCH(Equities!$D91,Table_Sheet1[#Headers],0))))-1</f>
        <v>-0.15033809369107731</v>
      </c>
      <c r="N91" s="157">
        <f>(AVERAGE(INDEX(Data!$2:$21,0,MATCH(Equities!$D91,Table_Sheet1[#Headers],0))))-AVERAGE(INDEX(Data!$2:$51,0,MATCH(Equities!$D91,Table_Sheet1[#Headers],0)))</f>
        <v>-5.5104001235961917</v>
      </c>
      <c r="O91" s="157">
        <f>(AVERAGE(INDEX(Data!$2:$51,0,MATCH(Equities!$D91,Table_Sheet1[#Headers],0))))-AVERAGE(INDEX(Data!$2:$101,0,MATCH(Equities!$D91,Table_Sheet1[#Headers],0)))</f>
        <v>-3.3485002136230406</v>
      </c>
      <c r="P91" s="157">
        <f>(AVERAGE(INDEX(Data!$2:$51,0,MATCH(Equities!$D91,Table_Sheet1[#Headers],0))))-AVERAGE(INDEX(Data!$2:$201,0,MATCH(Equities!$D91,Table_Sheet1[#Headers],0)))</f>
        <v>1.6287499237060601</v>
      </c>
      <c r="Q91" s="158">
        <f>E91/MIN(INDEX(Table_Sheet1[#All],0,MATCH(Equities!$D91,Table_Sheet1[#Headers],0)))-1</f>
        <v>0.14213327683934729</v>
      </c>
      <c r="R91" s="159">
        <f>1-(-(E91/MAX(INDEX(Table_Sheet1[#All],0,MATCH(Equities!$D91,Table_Sheet1[#Headers],0)))-1))</f>
        <v>0.67263509533043919</v>
      </c>
    </row>
    <row r="92" spans="1:18" ht="13.8" customHeight="1" outlineLevel="1" x14ac:dyDescent="0.25">
      <c r="E92" s="5"/>
      <c r="F92" s="7"/>
      <c r="G92" s="8"/>
      <c r="H92" s="9"/>
      <c r="I92" s="9"/>
      <c r="J92" s="9"/>
      <c r="K92" s="9"/>
      <c r="L92" s="94"/>
      <c r="M92" s="94"/>
      <c r="N92" s="94"/>
      <c r="O92" s="94"/>
      <c r="P92" s="94"/>
      <c r="Q92" s="11"/>
      <c r="R92" s="10"/>
    </row>
    <row r="93" spans="1:18" ht="13.8" customHeight="1" x14ac:dyDescent="0.25">
      <c r="A93" s="14" t="s">
        <v>193</v>
      </c>
      <c r="C93" s="152" t="s">
        <v>289</v>
      </c>
      <c r="D93" s="152" t="s">
        <v>280</v>
      </c>
      <c r="E93" s="153">
        <f>INDEX(Table_Sheet1[#All],MATCH(Equities!$X$2,Data!A:A,0),MATCH(Equities!$D93,Table_Sheet1[#Headers],0))</f>
        <v>0.49920922167330761</v>
      </c>
      <c r="F93" s="154">
        <f ca="1">E93/INDEX(Table_Sheet1[#All],MATCH(Equities!$X$3,Data!A:A,0),MATCH(Equities!$D93,Table_Sheet1[#Headers],0))-1</f>
        <v>-1.480376198703548E-2</v>
      </c>
      <c r="G93" s="155">
        <f ca="1">E93/INDEX(Table_Sheet1[#All],MATCH(Equities!$X$4,Data!A:A,0),MATCH(Equities!$D93,Table_Sheet1[#Headers],0))-1</f>
        <v>-2.1697012894174472E-2</v>
      </c>
      <c r="H93" s="156">
        <f ca="1">E93/INDEX(Table_Sheet1[#All],MATCH(Equities!$X$5,Data!A:A,0),MATCH(Equities!$D93,Table_Sheet1[#Headers],0))-1</f>
        <v>-1.2085134009871545E-3</v>
      </c>
      <c r="I93" s="156">
        <f ca="1">E93/INDEX(Table_Sheet1[#All],MATCH(Equities!$X$6,Data!A:A,0),MATCH(Equities!$D93,Table_Sheet1[#Headers],0))-1</f>
        <v>-6.7816024630074967E-2</v>
      </c>
      <c r="J93" s="156">
        <f ca="1">E93/INDEX(Table_Sheet1[#All],MATCH(Equities!$X$7,Data!A:A,0),MATCH(Equities!$D93,Table_Sheet1[#Headers],0))-1</f>
        <v>2.3966389465804205E-2</v>
      </c>
      <c r="K93" s="156">
        <f ca="1">E93/INDEX(Table_Sheet1[#All],MATCH(Equities!$X$8,Data!A:A,0),MATCH(Equities!$D93,Table_Sheet1[#Headers],0))-1</f>
        <v>6.4188898603409372E-2</v>
      </c>
      <c r="L93" s="157">
        <f>E93/(AVERAGE(INDEX(Data!$2:$21,0,MATCH(Equities!$D93,Table_Sheet1[#Headers],0))))-1</f>
        <v>2.8488057811735246E-3</v>
      </c>
      <c r="M93" s="157">
        <f>E93/(AVERAGE(INDEX(Data!$2:$51,0,MATCH(Equities!$D93,Table_Sheet1[#Headers],0))))-1</f>
        <v>-2.1658657466971043E-2</v>
      </c>
      <c r="N93" s="157">
        <f>(AVERAGE(INDEX(Data!$2:$21,0,MATCH(Equities!$D93,Table_Sheet1[#Headers],0))))-AVERAGE(INDEX(Data!$2:$51,0,MATCH(Equities!$D93,Table_Sheet1[#Headers],0)))</f>
        <v>-1.246967376252589E-2</v>
      </c>
      <c r="O93" s="157">
        <f>(AVERAGE(INDEX(Data!$2:$51,0,MATCH(Equities!$D93,Table_Sheet1[#Headers],0))))-AVERAGE(INDEX(Data!$2:$101,0,MATCH(Equities!$D93,Table_Sheet1[#Headers],0)))</f>
        <v>-8.3319251763668278E-3</v>
      </c>
      <c r="P93" s="157">
        <f>(AVERAGE(INDEX(Data!$2:$51,0,MATCH(Equities!$D93,Table_Sheet1[#Headers],0))))-AVERAGE(INDEX(Data!$2:$201,0,MATCH(Equities!$D93,Table_Sheet1[#Headers],0)))</f>
        <v>4.44945004234365E-3</v>
      </c>
      <c r="Q93" s="158">
        <f>E93/MIN(INDEX(Table_Sheet1[#All],0,MATCH(Equities!$D93,Table_Sheet1[#Headers],0)))-1</f>
        <v>0.10613940300160496</v>
      </c>
      <c r="R93" s="159">
        <f>1-(-(E93/MAX(INDEX(Table_Sheet1[#All],0,MATCH(Equities!$D93,Table_Sheet1[#Headers],0)))-1))</f>
        <v>0.9136429949273237</v>
      </c>
    </row>
    <row r="94" spans="1:18" ht="13.8" customHeight="1" outlineLevel="1" x14ac:dyDescent="0.25">
      <c r="C94" s="152" t="s">
        <v>292</v>
      </c>
      <c r="D94" s="152" t="s">
        <v>294</v>
      </c>
      <c r="E94" s="153">
        <f>INDEX(Table_Sheet1[#All],MATCH(Equities!$X$2,Data!A:A,0),MATCH(Equities!$D94,Table_Sheet1[#Headers],0))</f>
        <v>2.4289037194898722</v>
      </c>
      <c r="F94" s="154">
        <f ca="1">E94/INDEX(Table_Sheet1[#All],MATCH(Equities!$X$3,Data!A:A,0),MATCH(Equities!$D94,Table_Sheet1[#Headers],0))-1</f>
        <v>-2.1011687824930791E-2</v>
      </c>
      <c r="G94" s="155">
        <f ca="1">E94/INDEX(Table_Sheet1[#All],MATCH(Equities!$X$4,Data!A:A,0),MATCH(Equities!$D94,Table_Sheet1[#Headers],0))-1</f>
        <v>-3.2202851001916888E-2</v>
      </c>
      <c r="H94" s="156">
        <f ca="1">E94/INDEX(Table_Sheet1[#All],MATCH(Equities!$X$5,Data!A:A,0),MATCH(Equities!$D94,Table_Sheet1[#Headers],0))-1</f>
        <v>-1.0096055992225628E-2</v>
      </c>
      <c r="I94" s="156">
        <f ca="1">E94/INDEX(Table_Sheet1[#All],MATCH(Equities!$X$6,Data!A:A,0),MATCH(Equities!$D94,Table_Sheet1[#Headers],0))-1</f>
        <v>-0.1089567699182955</v>
      </c>
      <c r="J94" s="156">
        <f ca="1">E94/INDEX(Table_Sheet1[#All],MATCH(Equities!$X$7,Data!A:A,0),MATCH(Equities!$D94,Table_Sheet1[#Headers],0))-1</f>
        <v>-3.3413804121004254E-2</v>
      </c>
      <c r="K94" s="156">
        <f ca="1">E94/INDEX(Table_Sheet1[#All],MATCH(Equities!$X$8,Data!A:A,0),MATCH(Equities!$D94,Table_Sheet1[#Headers],0))-1</f>
        <v>-1.9078142652801278E-2</v>
      </c>
      <c r="L94" s="157">
        <f>E94/(AVERAGE(INDEX(Data!$2:$21,0,MATCH(Equities!$D94,Table_Sheet1[#Headers],0))))-1</f>
        <v>-7.1536090004814534E-3</v>
      </c>
      <c r="M94" s="157">
        <f>E94/(AVERAGE(INDEX(Data!$2:$51,0,MATCH(Equities!$D94,Table_Sheet1[#Headers],0))))-1</f>
        <v>-4.0701226202202623E-2</v>
      </c>
      <c r="N94" s="157">
        <f>(AVERAGE(INDEX(Data!$2:$21,0,MATCH(Equities!$D94,Table_Sheet1[#Headers],0))))-AVERAGE(INDEX(Data!$2:$51,0,MATCH(Equities!$D94,Table_Sheet1[#Headers],0)))</f>
        <v>-8.5553154603087656E-2</v>
      </c>
      <c r="O94" s="157">
        <f>(AVERAGE(INDEX(Data!$2:$51,0,MATCH(Equities!$D94,Table_Sheet1[#Headers],0))))-AVERAGE(INDEX(Data!$2:$101,0,MATCH(Equities!$D94,Table_Sheet1[#Headers],0)))</f>
        <v>-9.2331326509383249E-2</v>
      </c>
      <c r="P94" s="157">
        <f>(AVERAGE(INDEX(Data!$2:$51,0,MATCH(Equities!$D94,Table_Sheet1[#Headers],0))))-AVERAGE(INDEX(Data!$2:$201,0,MATCH(Equities!$D94,Table_Sheet1[#Headers],0)))</f>
        <v>-6.0695977579365845E-2</v>
      </c>
      <c r="Q94" s="158">
        <f>E94/MIN(INDEX(Table_Sheet1[#All],0,MATCH(Equities!$D94,Table_Sheet1[#Headers],0)))-1</f>
        <v>2.4205800478217299E-2</v>
      </c>
      <c r="R94" s="159">
        <f>1-(-(E94/MAX(INDEX(Table_Sheet1[#All],0,MATCH(Equities!$D94,Table_Sheet1[#Headers],0)))-1))</f>
        <v>0.85578772510758772</v>
      </c>
    </row>
    <row r="95" spans="1:18" ht="13.8" customHeight="1" outlineLevel="1" x14ac:dyDescent="0.25">
      <c r="C95" s="152" t="s">
        <v>288</v>
      </c>
      <c r="D95" s="160" t="s">
        <v>272</v>
      </c>
      <c r="E95" s="153">
        <f>INDEX(Table_Sheet1[#All],MATCH(Equities!$X$2,Data!A:A,0),MATCH(Equities!$D95,Table_Sheet1[#Headers],0))</f>
        <v>0.71604034506436276</v>
      </c>
      <c r="F95" s="154">
        <f ca="1">E95/INDEX(Table_Sheet1[#All],MATCH(Equities!$X$3,Data!A:A,0),MATCH(Equities!$D95,Table_Sheet1[#Headers],0))-1</f>
        <v>-8.0426684604602006E-3</v>
      </c>
      <c r="G95" s="155">
        <f ca="1">E95/INDEX(Table_Sheet1[#All],MATCH(Equities!$X$4,Data!A:A,0),MATCH(Equities!$D95,Table_Sheet1[#Headers],0))-1</f>
        <v>-2.6801216381875381E-3</v>
      </c>
      <c r="H95" s="156">
        <f ca="1">E95/INDEX(Table_Sheet1[#All],MATCH(Equities!$X$5,Data!A:A,0),MATCH(Equities!$D95,Table_Sheet1[#Headers],0))-1</f>
        <v>2.1098416126668296E-2</v>
      </c>
      <c r="I95" s="156">
        <f ca="1">E95/INDEX(Table_Sheet1[#All],MATCH(Equities!$X$6,Data!A:A,0),MATCH(Equities!$D95,Table_Sheet1[#Headers],0))-1</f>
        <v>-2.4200948511526099E-2</v>
      </c>
      <c r="J95" s="156">
        <f ca="1">E95/INDEX(Table_Sheet1[#All],MATCH(Equities!$X$7,Data!A:A,0),MATCH(Equities!$D95,Table_Sheet1[#Headers],0))-1</f>
        <v>-3.6708818867231208E-2</v>
      </c>
      <c r="K95" s="156">
        <f ca="1">E95/INDEX(Table_Sheet1[#All],MATCH(Equities!$X$8,Data!A:A,0),MATCH(Equities!$D95,Table_Sheet1[#Headers],0))-1</f>
        <v>-9.22726731231861E-2</v>
      </c>
      <c r="L95" s="157">
        <f>E95/(AVERAGE(INDEX(Data!$2:$21,0,MATCH(Equities!$D95,Table_Sheet1[#Headers],0))))-1</f>
        <v>1.1595091377232691E-2</v>
      </c>
      <c r="M95" s="157">
        <f>E95/(AVERAGE(INDEX(Data!$2:$51,0,MATCH(Equities!$D95,Table_Sheet1[#Headers],0))))-1</f>
        <v>5.3380799233833098E-3</v>
      </c>
      <c r="N95" s="157">
        <f>(AVERAGE(INDEX(Data!$2:$21,0,MATCH(Equities!$D95,Table_Sheet1[#Headers],0))))-AVERAGE(INDEX(Data!$2:$51,0,MATCH(Equities!$D95,Table_Sheet1[#Headers],0)))</f>
        <v>-4.4054025300954702E-3</v>
      </c>
      <c r="O95" s="157">
        <f>(AVERAGE(INDEX(Data!$2:$51,0,MATCH(Equities!$D95,Table_Sheet1[#Headers],0))))-AVERAGE(INDEX(Data!$2:$101,0,MATCH(Equities!$D95,Table_Sheet1[#Headers],0)))</f>
        <v>-1.2340579169206944E-2</v>
      </c>
      <c r="P95" s="157">
        <f>(AVERAGE(INDEX(Data!$2:$51,0,MATCH(Equities!$D95,Table_Sheet1[#Headers],0))))-AVERAGE(INDEX(Data!$2:$201,0,MATCH(Equities!$D95,Table_Sheet1[#Headers],0)))</f>
        <v>-2.6510926335111429E-2</v>
      </c>
      <c r="Q95" s="158">
        <f>E95/MIN(INDEX(Table_Sheet1[#All],0,MATCH(Equities!$D95,Table_Sheet1[#Headers],0)))-1</f>
        <v>3.0209998372141333E-2</v>
      </c>
      <c r="R95" s="159">
        <f>1-(-(E95/MAX(INDEX(Table_Sheet1[#All],0,MATCH(Equities!$D95,Table_Sheet1[#Headers],0)))-1))</f>
        <v>0.90491402801975684</v>
      </c>
    </row>
    <row r="96" spans="1:18" ht="13.8" customHeight="1" outlineLevel="1" x14ac:dyDescent="0.25">
      <c r="C96" s="152" t="s">
        <v>281</v>
      </c>
      <c r="D96" s="160" t="s">
        <v>273</v>
      </c>
      <c r="E96" s="153">
        <f>INDEX(Table_Sheet1[#All],MATCH(Equities!$X$2,Data!A:A,0),MATCH(Equities!$D96,Table_Sheet1[#Headers],0))</f>
        <v>1.9434584626344984</v>
      </c>
      <c r="F96" s="154">
        <f ca="1">E96/INDEX(Table_Sheet1[#All],MATCH(Equities!$X$3,Data!A:A,0),MATCH(Equities!$D96,Table_Sheet1[#Headers],0))-1</f>
        <v>-1.9083422992701493E-2</v>
      </c>
      <c r="G96" s="155">
        <f ca="1">E96/INDEX(Table_Sheet1[#All],MATCH(Equities!$X$4,Data!A:A,0),MATCH(Equities!$D96,Table_Sheet1[#Headers],0))-1</f>
        <v>-2.881418339561348E-2</v>
      </c>
      <c r="H96" s="156">
        <f ca="1">E96/INDEX(Table_Sheet1[#All],MATCH(Equities!$X$5,Data!A:A,0),MATCH(Equities!$D96,Table_Sheet1[#Headers],0))-1</f>
        <v>-1.3451373530696475E-2</v>
      </c>
      <c r="I96" s="156">
        <f ca="1">E96/INDEX(Table_Sheet1[#All],MATCH(Equities!$X$6,Data!A:A,0),MATCH(Equities!$D96,Table_Sheet1[#Headers],0))-1</f>
        <v>-9.5910756376594741E-2</v>
      </c>
      <c r="J96" s="156">
        <f ca="1">E96/INDEX(Table_Sheet1[#All],MATCH(Equities!$X$7,Data!A:A,0),MATCH(Equities!$D96,Table_Sheet1[#Headers],0))-1</f>
        <v>-2.1141082576941028E-2</v>
      </c>
      <c r="K96" s="156">
        <f ca="1">E96/INDEX(Table_Sheet1[#All],MATCH(Equities!$X$8,Data!A:A,0),MATCH(Equities!$D96,Table_Sheet1[#Headers],0))-1</f>
        <v>1.1962367357611914E-3</v>
      </c>
      <c r="L96" s="157">
        <f>E96/(AVERAGE(INDEX(Data!$2:$21,0,MATCH(Equities!$D96,Table_Sheet1[#Headers],0))))-1</f>
        <v>-6.7179542233098966E-3</v>
      </c>
      <c r="M96" s="157">
        <f>E96/(AVERAGE(INDEX(Data!$2:$51,0,MATCH(Equities!$D96,Table_Sheet1[#Headers],0))))-1</f>
        <v>-3.6289583709220641E-2</v>
      </c>
      <c r="N96" s="157">
        <f>(AVERAGE(INDEX(Data!$2:$21,0,MATCH(Equities!$D96,Table_Sheet1[#Headers],0))))-AVERAGE(INDEX(Data!$2:$51,0,MATCH(Equities!$D96,Table_Sheet1[#Headers],0)))</f>
        <v>-6.0038713899897012E-2</v>
      </c>
      <c r="O96" s="157">
        <f>(AVERAGE(INDEX(Data!$2:$51,0,MATCH(Equities!$D96,Table_Sheet1[#Headers],0))))-AVERAGE(INDEX(Data!$2:$101,0,MATCH(Equities!$D96,Table_Sheet1[#Headers],0)))</f>
        <v>-5.9199079011243327E-2</v>
      </c>
      <c r="P96" s="157">
        <f>(AVERAGE(INDEX(Data!$2:$51,0,MATCH(Equities!$D96,Table_Sheet1[#Headers],0))))-AVERAGE(INDEX(Data!$2:$201,0,MATCH(Equities!$D96,Table_Sheet1[#Headers],0)))</f>
        <v>-2.8905757539368082E-2</v>
      </c>
      <c r="Q96" s="158">
        <f>E96/MIN(INDEX(Table_Sheet1[#All],0,MATCH(Equities!$D96,Table_Sheet1[#Headers],0)))-1</f>
        <v>3.3786585068383612E-2</v>
      </c>
      <c r="R96" s="159">
        <f>1-(-(E96/MAX(INDEX(Table_Sheet1[#All],0,MATCH(Equities!$D96,Table_Sheet1[#Headers],0)))-1))</f>
        <v>0.87096530520700988</v>
      </c>
    </row>
    <row r="97" spans="1:19" ht="13.8" customHeight="1" outlineLevel="1" x14ac:dyDescent="0.25">
      <c r="C97" s="152" t="s">
        <v>282</v>
      </c>
      <c r="D97" s="160" t="s">
        <v>274</v>
      </c>
      <c r="E97" s="153">
        <f>INDEX(Table_Sheet1[#All],MATCH(Equities!$X$2,Data!A:A,0),MATCH(Equities!$D97,Table_Sheet1[#Headers],0))</f>
        <v>1.723675702069257</v>
      </c>
      <c r="F97" s="154">
        <f ca="1">E97/INDEX(Table_Sheet1[#All],MATCH(Equities!$X$3,Data!A:A,0),MATCH(Equities!$D97,Table_Sheet1[#Headers],0))-1</f>
        <v>-9.8547280817543603E-3</v>
      </c>
      <c r="G97" s="155">
        <f ca="1">E97/INDEX(Table_Sheet1[#All],MATCH(Equities!$X$4,Data!A:A,0),MATCH(Equities!$D97,Table_Sheet1[#Headers],0))-1</f>
        <v>-4.3699770072005428E-3</v>
      </c>
      <c r="H97" s="156">
        <f ca="1">E97/INDEX(Table_Sheet1[#All],MATCH(Equities!$X$5,Data!A:A,0),MATCH(Equities!$D97,Table_Sheet1[#Headers],0))-1</f>
        <v>3.2160491290638138E-3</v>
      </c>
      <c r="I97" s="156">
        <f ca="1">E97/INDEX(Table_Sheet1[#All],MATCH(Equities!$X$6,Data!A:A,0),MATCH(Equities!$D97,Table_Sheet1[#Headers],0))-1</f>
        <v>-2.1656712678999823E-2</v>
      </c>
      <c r="J97" s="156">
        <f ca="1">E97/INDEX(Table_Sheet1[#All],MATCH(Equities!$X$7,Data!A:A,0),MATCH(Equities!$D97,Table_Sheet1[#Headers],0))-1</f>
        <v>4.6278058509461317E-3</v>
      </c>
      <c r="K97" s="156">
        <f ca="1">E97/INDEX(Table_Sheet1[#All],MATCH(Equities!$X$8,Data!A:A,0),MATCH(Equities!$D97,Table_Sheet1[#Headers],0))-1</f>
        <v>5.2345472956276673E-3</v>
      </c>
      <c r="L97" s="157">
        <f>E97/(AVERAGE(INDEX(Data!$2:$21,0,MATCH(Equities!$D97,Table_Sheet1[#Headers],0))))-1</f>
        <v>4.0001566062795035E-3</v>
      </c>
      <c r="M97" s="157">
        <f>E97/(AVERAGE(INDEX(Data!$2:$51,0,MATCH(Equities!$D97,Table_Sheet1[#Headers],0))))-1</f>
        <v>-2.9871670063741362E-3</v>
      </c>
      <c r="N97" s="157">
        <f>(AVERAGE(INDEX(Data!$2:$21,0,MATCH(Equities!$D97,Table_Sheet1[#Headers],0))))-AVERAGE(INDEX(Data!$2:$51,0,MATCH(Equities!$D97,Table_Sheet1[#Headers],0)))</f>
        <v>-1.2031835579353833E-2</v>
      </c>
      <c r="O97" s="157">
        <f>(AVERAGE(INDEX(Data!$2:$51,0,MATCH(Equities!$D97,Table_Sheet1[#Headers],0))))-AVERAGE(INDEX(Data!$2:$101,0,MATCH(Equities!$D97,Table_Sheet1[#Headers],0)))</f>
        <v>-1.8711509315257224E-2</v>
      </c>
      <c r="P97" s="157">
        <f>(AVERAGE(INDEX(Data!$2:$51,0,MATCH(Equities!$D97,Table_Sheet1[#Headers],0))))-AVERAGE(INDEX(Data!$2:$201,0,MATCH(Equities!$D97,Table_Sheet1[#Headers],0)))</f>
        <v>1.6497386644644951E-3</v>
      </c>
      <c r="Q97" s="158">
        <f>E97/MIN(INDEX(Table_Sheet1[#All],0,MATCH(Equities!$D97,Table_Sheet1[#Headers],0)))-1</f>
        <v>3.4937348454144646E-2</v>
      </c>
      <c r="R97" s="159">
        <f>1-(-(E97/MAX(INDEX(Table_Sheet1[#All],0,MATCH(Equities!$D97,Table_Sheet1[#Headers],0)))-1))</f>
        <v>0.95538246708382857</v>
      </c>
    </row>
    <row r="98" spans="1:19" ht="13.8" customHeight="1" outlineLevel="1" x14ac:dyDescent="0.25">
      <c r="C98" s="152" t="s">
        <v>283</v>
      </c>
      <c r="D98" s="160" t="s">
        <v>275</v>
      </c>
      <c r="E98" s="153">
        <f>INDEX(Table_Sheet1[#All],MATCH(Equities!$X$2,Data!A:A,0),MATCH(Equities!$D98,Table_Sheet1[#Headers],0))</f>
        <v>1.0137025084302573</v>
      </c>
      <c r="F98" s="154">
        <f ca="1">E98/INDEX(Table_Sheet1[#All],MATCH(Equities!$X$3,Data!A:A,0),MATCH(Equities!$D98,Table_Sheet1[#Headers],0))-1</f>
        <v>-1.4691014503011579E-2</v>
      </c>
      <c r="G98" s="155">
        <f ca="1">E98/INDEX(Table_Sheet1[#All],MATCH(Equities!$X$4,Data!A:A,0),MATCH(Equities!$D98,Table_Sheet1[#Headers],0))-1</f>
        <v>-6.1015030853487473E-2</v>
      </c>
      <c r="H98" s="156">
        <f ca="1">E98/INDEX(Table_Sheet1[#All],MATCH(Equities!$X$5,Data!A:A,0),MATCH(Equities!$D98,Table_Sheet1[#Headers],0))-1</f>
        <v>-9.8815028658236326E-2</v>
      </c>
      <c r="I98" s="156">
        <f ca="1">E98/INDEX(Table_Sheet1[#All],MATCH(Equities!$X$6,Data!A:A,0),MATCH(Equities!$D98,Table_Sheet1[#Headers],0))-1</f>
        <v>-0.22371978594142639</v>
      </c>
      <c r="J98" s="156">
        <f ca="1">E98/INDEX(Table_Sheet1[#All],MATCH(Equities!$X$7,Data!A:A,0),MATCH(Equities!$D98,Table_Sheet1[#Headers],0))-1</f>
        <v>-0.18680281488995476</v>
      </c>
      <c r="K98" s="156">
        <f ca="1">E98/INDEX(Table_Sheet1[#All],MATCH(Equities!$X$8,Data!A:A,0),MATCH(Equities!$D98,Table_Sheet1[#Headers],0))-1</f>
        <v>-0.2195831313091885</v>
      </c>
      <c r="L98" s="157">
        <f>E98/(AVERAGE(INDEX(Data!$2:$21,0,MATCH(Equities!$D98,Table_Sheet1[#Headers],0))))-1</f>
        <v>-4.053039986913276E-2</v>
      </c>
      <c r="M98" s="157">
        <f>E98/(AVERAGE(INDEX(Data!$2:$51,0,MATCH(Equities!$D98,Table_Sheet1[#Headers],0))))-1</f>
        <v>-0.10846750861780763</v>
      </c>
      <c r="N98" s="157">
        <f>(AVERAGE(INDEX(Data!$2:$21,0,MATCH(Equities!$D98,Table_Sheet1[#Headers],0))))-AVERAGE(INDEX(Data!$2:$51,0,MATCH(Equities!$D98,Table_Sheet1[#Headers],0)))</f>
        <v>-8.0509881421890306E-2</v>
      </c>
      <c r="O98" s="157">
        <f>(AVERAGE(INDEX(Data!$2:$51,0,MATCH(Equities!$D98,Table_Sheet1[#Headers],0))))-AVERAGE(INDEX(Data!$2:$101,0,MATCH(Equities!$D98,Table_Sheet1[#Headers],0)))</f>
        <v>-7.6321762033167317E-2</v>
      </c>
      <c r="P98" s="157">
        <f>(AVERAGE(INDEX(Data!$2:$51,0,MATCH(Equities!$D98,Table_Sheet1[#Headers],0))))-AVERAGE(INDEX(Data!$2:$201,0,MATCH(Equities!$D98,Table_Sheet1[#Headers],0)))</f>
        <v>-9.3210202764178796E-2</v>
      </c>
      <c r="Q98" s="158">
        <f>E98/MIN(INDEX(Table_Sheet1[#All],0,MATCH(Equities!$D98,Table_Sheet1[#Headers],0)))-1</f>
        <v>4.1683097397424929E-2</v>
      </c>
      <c r="R98" s="159">
        <f>1-(-(E98/MAX(INDEX(Table_Sheet1[#All],0,MATCH(Equities!$D98,Table_Sheet1[#Headers],0)))-1))</f>
        <v>0.7449335670315983</v>
      </c>
    </row>
    <row r="99" spans="1:19" ht="13.8" customHeight="1" outlineLevel="1" x14ac:dyDescent="0.25">
      <c r="C99" s="152" t="s">
        <v>284</v>
      </c>
      <c r="D99" s="160" t="s">
        <v>279</v>
      </c>
      <c r="E99" s="153">
        <f>INDEX(Table_Sheet1[#All],MATCH(Equities!$X$2,Data!A:A,0),MATCH(Equities!$D99,Table_Sheet1[#Headers],0))</f>
        <v>8.5758863398678165E-2</v>
      </c>
      <c r="F99" s="154">
        <f ca="1">E99/INDEX(Table_Sheet1[#All],MATCH(Equities!$X$3,Data!A:A,0),MATCH(Equities!$D99,Table_Sheet1[#Headers],0))-1</f>
        <v>-9.5634360650236339E-3</v>
      </c>
      <c r="G99" s="155">
        <f ca="1">E99/INDEX(Table_Sheet1[#All],MATCH(Equities!$X$4,Data!A:A,0),MATCH(Equities!$D99,Table_Sheet1[#Headers],0))-1</f>
        <v>-4.2533921896642513E-3</v>
      </c>
      <c r="H99" s="156">
        <f ca="1">E99/INDEX(Table_Sheet1[#All],MATCH(Equities!$X$5,Data!A:A,0),MATCH(Equities!$D99,Table_Sheet1[#Headers],0))-1</f>
        <v>-2.9766565608417839E-2</v>
      </c>
      <c r="I99" s="156">
        <f ca="1">E99/INDEX(Table_Sheet1[#All],MATCH(Equities!$X$6,Data!A:A,0),MATCH(Equities!$D99,Table_Sheet1[#Headers],0))-1</f>
        <v>-0.13612274952398384</v>
      </c>
      <c r="J99" s="156">
        <f ca="1">E99/INDEX(Table_Sheet1[#All],MATCH(Equities!$X$7,Data!A:A,0),MATCH(Equities!$D99,Table_Sheet1[#Headers],0))-1</f>
        <v>5.4950354858972927E-2</v>
      </c>
      <c r="K99" s="156">
        <f ca="1">E99/INDEX(Table_Sheet1[#All],MATCH(Equities!$X$8,Data!A:A,0),MATCH(Equities!$D99,Table_Sheet1[#Headers],0))-1</f>
        <v>-1.4711389693734978E-2</v>
      </c>
      <c r="L99" s="157">
        <f>E99/(AVERAGE(INDEX(Data!$2:$21,0,MATCH(Equities!$D99,Table_Sheet1[#Headers],0))))-1</f>
        <v>-1.5100950206262898E-2</v>
      </c>
      <c r="M99" s="157">
        <f>E99/(AVERAGE(INDEX(Data!$2:$51,0,MATCH(Equities!$D99,Table_Sheet1[#Headers],0))))-1</f>
        <v>-7.5929182745597901E-2</v>
      </c>
      <c r="N99" s="157">
        <f>(AVERAGE(INDEX(Data!$2:$21,0,MATCH(Equities!$D99,Table_Sheet1[#Headers],0))))-AVERAGE(INDEX(Data!$2:$51,0,MATCH(Equities!$D99,Table_Sheet1[#Headers],0)))</f>
        <v>-5.7317500099183238E-3</v>
      </c>
      <c r="O99" s="157">
        <f>(AVERAGE(INDEX(Data!$2:$51,0,MATCH(Equities!$D99,Table_Sheet1[#Headers],0))))-AVERAGE(INDEX(Data!$2:$101,0,MATCH(Equities!$D99,Table_Sheet1[#Headers],0)))</f>
        <v>-3.7872485153120083E-3</v>
      </c>
      <c r="P99" s="157">
        <f>(AVERAGE(INDEX(Data!$2:$51,0,MATCH(Equities!$D99,Table_Sheet1[#Headers],0))))-AVERAGE(INDEX(Data!$2:$201,0,MATCH(Equities!$D99,Table_Sheet1[#Headers],0)))</f>
        <v>2.9783990957612388E-3</v>
      </c>
      <c r="Q99" s="158">
        <f>E99/MIN(INDEX(Table_Sheet1[#All],0,MATCH(Equities!$D99,Table_Sheet1[#Headers],0)))-1</f>
        <v>0.11635110651339509</v>
      </c>
      <c r="R99" s="159">
        <f>1-(-(E99/MAX(INDEX(Table_Sheet1[#All],0,MATCH(Equities!$D99,Table_Sheet1[#Headers],0)))-1))</f>
        <v>0.77783292861195108</v>
      </c>
    </row>
    <row r="100" spans="1:19" ht="13.8" customHeight="1" outlineLevel="1" x14ac:dyDescent="0.25">
      <c r="C100" s="152" t="s">
        <v>285</v>
      </c>
      <c r="D100" s="160" t="s">
        <v>276</v>
      </c>
      <c r="E100" s="153">
        <f>INDEX(Table_Sheet1[#All],MATCH(Equities!$X$2,Data!A:A,0),MATCH(Equities!$D100,Table_Sheet1[#Headers],0))</f>
        <v>2.298403157137729</v>
      </c>
      <c r="F100" s="154">
        <f ca="1">E100/INDEX(Table_Sheet1[#All],MATCH(Equities!$X$3,Data!A:A,0),MATCH(Equities!$D100,Table_Sheet1[#Headers],0))-1</f>
        <v>-1.4083583722824256E-2</v>
      </c>
      <c r="G100" s="155">
        <f ca="1">E100/INDEX(Table_Sheet1[#All],MATCH(Equities!$X$4,Data!A:A,0),MATCH(Equities!$D100,Table_Sheet1[#Headers],0))-1</f>
        <v>-6.7779712385902413E-2</v>
      </c>
      <c r="H100" s="156">
        <f ca="1">E100/INDEX(Table_Sheet1[#All],MATCH(Equities!$X$5,Data!A:A,0),MATCH(Equities!$D100,Table_Sheet1[#Headers],0))-1</f>
        <v>-6.12512287639152E-2</v>
      </c>
      <c r="I100" s="156">
        <f ca="1">E100/INDEX(Table_Sheet1[#All],MATCH(Equities!$X$6,Data!A:A,0),MATCH(Equities!$D100,Table_Sheet1[#Headers],0))-1</f>
        <v>-0.23106383893672822</v>
      </c>
      <c r="J100" s="156">
        <f ca="1">E100/INDEX(Table_Sheet1[#All],MATCH(Equities!$X$7,Data!A:A,0),MATCH(Equities!$D100,Table_Sheet1[#Headers],0))-1</f>
        <v>-5.8689139025554171E-2</v>
      </c>
      <c r="K100" s="156">
        <f ca="1">E100/INDEX(Table_Sheet1[#All],MATCH(Equities!$X$8,Data!A:A,0),MATCH(Equities!$D100,Table_Sheet1[#Headers],0))-1</f>
        <v>-3.7630409976605383E-2</v>
      </c>
      <c r="L100" s="157">
        <f>E100/(AVERAGE(INDEX(Data!$2:$21,0,MATCH(Equities!$D100,Table_Sheet1[#Headers],0))))-1</f>
        <v>-5.1849098531228877E-2</v>
      </c>
      <c r="M100" s="157">
        <f>E100/(AVERAGE(INDEX(Data!$2:$51,0,MATCH(Equities!$D100,Table_Sheet1[#Headers],0))))-1</f>
        <v>-9.8635142766236084E-2</v>
      </c>
      <c r="N100" s="157">
        <f>(AVERAGE(INDEX(Data!$2:$21,0,MATCH(Equities!$D100,Table_Sheet1[#Headers],0))))-AVERAGE(INDEX(Data!$2:$51,0,MATCH(Equities!$D100,Table_Sheet1[#Headers],0)))</f>
        <v>-0.12582427965113352</v>
      </c>
      <c r="O100" s="157">
        <f>(AVERAGE(INDEX(Data!$2:$51,0,MATCH(Equities!$D100,Table_Sheet1[#Headers],0))))-AVERAGE(INDEX(Data!$2:$101,0,MATCH(Equities!$D100,Table_Sheet1[#Headers],0)))</f>
        <v>-0.1605889492363648</v>
      </c>
      <c r="P100" s="157">
        <f>(AVERAGE(INDEX(Data!$2:$51,0,MATCH(Equities!$D100,Table_Sheet1[#Headers],0))))-AVERAGE(INDEX(Data!$2:$201,0,MATCH(Equities!$D100,Table_Sheet1[#Headers],0)))</f>
        <v>-1.3565658664819846E-2</v>
      </c>
      <c r="Q100" s="158">
        <f>E100/MIN(INDEX(Table_Sheet1[#All],0,MATCH(Equities!$D100,Table_Sheet1[#Headers],0)))-1</f>
        <v>4.6536550761927753E-2</v>
      </c>
      <c r="R100" s="159">
        <f>1-(-(E100/MAX(INDEX(Table_Sheet1[#All],0,MATCH(Equities!$D100,Table_Sheet1[#Headers],0)))-1))</f>
        <v>0.76776161036723944</v>
      </c>
    </row>
    <row r="101" spans="1:19" ht="13.8" customHeight="1" outlineLevel="1" x14ac:dyDescent="0.25">
      <c r="C101" s="152" t="s">
        <v>286</v>
      </c>
      <c r="D101" s="160" t="s">
        <v>277</v>
      </c>
      <c r="E101" s="153">
        <f>INDEX(Table_Sheet1[#All],MATCH(Equities!$X$2,Data!A:A,0),MATCH(Equities!$D101,Table_Sheet1[#Headers],0))</f>
        <v>2.4190368613190101</v>
      </c>
      <c r="F101" s="154">
        <f ca="1">E101/INDEX(Table_Sheet1[#All],MATCH(Equities!$X$3,Data!A:A,0),MATCH(Equities!$D101,Table_Sheet1[#Headers],0))-1</f>
        <v>-2.4269229352917643E-2</v>
      </c>
      <c r="G101" s="155">
        <f ca="1">E101/INDEX(Table_Sheet1[#All],MATCH(Equities!$X$4,Data!A:A,0),MATCH(Equities!$D101,Table_Sheet1[#Headers],0))-1</f>
        <v>-5.8894304959513311E-2</v>
      </c>
      <c r="H101" s="156">
        <f ca="1">E101/INDEX(Table_Sheet1[#All],MATCH(Equities!$X$5,Data!A:A,0),MATCH(Equities!$D101,Table_Sheet1[#Headers],0))-1</f>
        <v>-9.7357391263205972E-2</v>
      </c>
      <c r="I101" s="156">
        <f ca="1">E101/INDEX(Table_Sheet1[#All],MATCH(Equities!$X$6,Data!A:A,0),MATCH(Equities!$D101,Table_Sheet1[#Headers],0))-1</f>
        <v>-0.20894736409058146</v>
      </c>
      <c r="J101" s="156">
        <f ca="1">E101/INDEX(Table_Sheet1[#All],MATCH(Equities!$X$7,Data!A:A,0),MATCH(Equities!$D101,Table_Sheet1[#Headers],0))-1</f>
        <v>-0.1453823757521121</v>
      </c>
      <c r="K101" s="156">
        <f ca="1">E101/INDEX(Table_Sheet1[#All],MATCH(Equities!$X$8,Data!A:A,0),MATCH(Equities!$D101,Table_Sheet1[#Headers],0))-1</f>
        <v>-0.1238823649754891</v>
      </c>
      <c r="L101" s="157">
        <f>E101/(AVERAGE(INDEX(Data!$2:$21,0,MATCH(Equities!$D101,Table_Sheet1[#Headers],0))))-1</f>
        <v>-4.532701353638624E-2</v>
      </c>
      <c r="M101" s="157">
        <f>E101/(AVERAGE(INDEX(Data!$2:$51,0,MATCH(Equities!$D101,Table_Sheet1[#Headers],0))))-1</f>
        <v>-0.10024569511123282</v>
      </c>
      <c r="N101" s="157">
        <f>(AVERAGE(INDEX(Data!$2:$21,0,MATCH(Equities!$D101,Table_Sheet1[#Headers],0))))-AVERAGE(INDEX(Data!$2:$51,0,MATCH(Equities!$D101,Table_Sheet1[#Headers],0)))</f>
        <v>-0.15466214237952691</v>
      </c>
      <c r="O101" s="157">
        <f>(AVERAGE(INDEX(Data!$2:$51,0,MATCH(Equities!$D101,Table_Sheet1[#Headers],0))))-AVERAGE(INDEX(Data!$2:$101,0,MATCH(Equities!$D101,Table_Sheet1[#Headers],0)))</f>
        <v>-0.13865068645109258</v>
      </c>
      <c r="P101" s="157">
        <f>(AVERAGE(INDEX(Data!$2:$51,0,MATCH(Equities!$D101,Table_Sheet1[#Headers],0))))-AVERAGE(INDEX(Data!$2:$201,0,MATCH(Equities!$D101,Table_Sheet1[#Headers],0)))</f>
        <v>-0.12675582733837221</v>
      </c>
      <c r="Q101" s="158">
        <f>E101/MIN(INDEX(Table_Sheet1[#All],0,MATCH(Equities!$D101,Table_Sheet1[#Headers],0)))-1</f>
        <v>4.0728381894372445E-2</v>
      </c>
      <c r="R101" s="159">
        <f>1-(-(E101/MAX(INDEX(Table_Sheet1[#All],0,MATCH(Equities!$D101,Table_Sheet1[#Headers],0)))-1))</f>
        <v>0.77111731619455859</v>
      </c>
    </row>
    <row r="102" spans="1:19" ht="13.8" customHeight="1" outlineLevel="1" x14ac:dyDescent="0.25">
      <c r="C102" s="152" t="s">
        <v>287</v>
      </c>
      <c r="D102" s="152" t="s">
        <v>278</v>
      </c>
      <c r="E102" s="153">
        <f>INDEX(Table_Sheet1[#All],MATCH(Equities!$X$2,Data!A:A,0),MATCH(Equities!$D102,Table_Sheet1[#Headers],0))</f>
        <v>0.35188146457909064</v>
      </c>
      <c r="F102" s="154">
        <f ca="1">E102/INDEX(Table_Sheet1[#All],MATCH(Equities!$X$3,Data!A:A,0),MATCH(Equities!$D102,Table_Sheet1[#Headers],0))-1</f>
        <v>1.2931005472518242E-2</v>
      </c>
      <c r="G102" s="155">
        <f ca="1">E102/INDEX(Table_Sheet1[#All],MATCH(Equities!$X$4,Data!A:A,0),MATCH(Equities!$D102,Table_Sheet1[#Headers],0))-1</f>
        <v>1.7762625651231767E-2</v>
      </c>
      <c r="H102" s="156">
        <f ca="1">E102/INDEX(Table_Sheet1[#All],MATCH(Equities!$X$5,Data!A:A,0),MATCH(Equities!$D102,Table_Sheet1[#Headers],0))-1</f>
        <v>-2.9362191880984878E-2</v>
      </c>
      <c r="I102" s="156">
        <f ca="1">E102/INDEX(Table_Sheet1[#All],MATCH(Equities!$X$6,Data!A:A,0),MATCH(Equities!$D102,Table_Sheet1[#Headers],0))-1</f>
        <v>-6.9677777033425814E-2</v>
      </c>
      <c r="J102" s="156">
        <f ca="1">E102/INDEX(Table_Sheet1[#All],MATCH(Equities!$X$7,Data!A:A,0),MATCH(Equities!$D102,Table_Sheet1[#Headers],0))-1</f>
        <v>-9.4812100272725686E-2</v>
      </c>
      <c r="K102" s="156">
        <f ca="1">E102/INDEX(Table_Sheet1[#All],MATCH(Equities!$X$8,Data!A:A,0),MATCH(Equities!$D102,Table_Sheet1[#Headers],0))-1</f>
        <v>-8.8524391869796326E-2</v>
      </c>
      <c r="L102" s="157">
        <f>E102/(AVERAGE(INDEX(Data!$2:$21,0,MATCH(Equities!$D102,Table_Sheet1[#Headers],0))))-1</f>
        <v>-9.7519313934162355E-3</v>
      </c>
      <c r="M102" s="157">
        <f>E102/(AVERAGE(INDEX(Data!$2:$51,0,MATCH(Equities!$D102,Table_Sheet1[#Headers],0))))-1</f>
        <v>-2.6311572322476162E-2</v>
      </c>
      <c r="N102" s="157">
        <f>(AVERAGE(INDEX(Data!$2:$21,0,MATCH(Equities!$D102,Table_Sheet1[#Headers],0))))-AVERAGE(INDEX(Data!$2:$51,0,MATCH(Equities!$D102,Table_Sheet1[#Headers],0)))</f>
        <v>-6.0434271870253853E-3</v>
      </c>
      <c r="O102" s="157">
        <f>(AVERAGE(INDEX(Data!$2:$51,0,MATCH(Equities!$D102,Table_Sheet1[#Headers],0))))-AVERAGE(INDEX(Data!$2:$101,0,MATCH(Equities!$D102,Table_Sheet1[#Headers],0)))</f>
        <v>-1.1134275007932237E-2</v>
      </c>
      <c r="P102" s="157">
        <f>(AVERAGE(INDEX(Data!$2:$51,0,MATCH(Equities!$D102,Table_Sheet1[#Headers],0))))-AVERAGE(INDEX(Data!$2:$201,0,MATCH(Equities!$D102,Table_Sheet1[#Headers],0)))</f>
        <v>-1.8362353893655259E-2</v>
      </c>
      <c r="Q102" s="158">
        <f>E102/MIN(INDEX(Table_Sheet1[#All],0,MATCH(Equities!$D102,Table_Sheet1[#Headers],0)))-1</f>
        <v>1.9112548461858836E-2</v>
      </c>
      <c r="R102" s="159">
        <f>1-(-(E102/MAX(INDEX(Table_Sheet1[#All],0,MATCH(Equities!$D102,Table_Sheet1[#Headers],0)))-1))</f>
        <v>0.85372649545712631</v>
      </c>
    </row>
    <row r="103" spans="1:19" ht="13.8" customHeight="1" outlineLevel="1" x14ac:dyDescent="0.25">
      <c r="E103" s="5"/>
      <c r="F103" s="7"/>
      <c r="G103" s="8"/>
      <c r="H103" s="9"/>
      <c r="I103" s="9"/>
      <c r="J103" s="9"/>
      <c r="K103" s="9"/>
      <c r="L103" s="21"/>
      <c r="M103" s="21"/>
      <c r="N103" s="21"/>
      <c r="O103" s="21"/>
      <c r="P103" s="11"/>
      <c r="Q103" s="10"/>
      <c r="R103" s="15"/>
    </row>
    <row r="104" spans="1:19" ht="13.8" customHeight="1" outlineLevel="1" x14ac:dyDescent="0.25">
      <c r="C104" s="71" t="s">
        <v>188</v>
      </c>
      <c r="D104" s="71" t="s">
        <v>570</v>
      </c>
      <c r="E104" s="71" t="s">
        <v>571</v>
      </c>
      <c r="F104" s="71" t="s">
        <v>572</v>
      </c>
      <c r="G104" s="71" t="s">
        <v>615</v>
      </c>
      <c r="H104" s="71" t="s">
        <v>574</v>
      </c>
      <c r="I104" s="71" t="s">
        <v>575</v>
      </c>
      <c r="J104" s="71" t="s">
        <v>496</v>
      </c>
      <c r="K104" s="71" t="s">
        <v>349</v>
      </c>
      <c r="L104" s="71" t="s">
        <v>604</v>
      </c>
      <c r="M104" s="71" t="s">
        <v>577</v>
      </c>
      <c r="N104" s="71" t="s">
        <v>578</v>
      </c>
      <c r="O104" s="71" t="s">
        <v>579</v>
      </c>
      <c r="P104" s="71" t="s">
        <v>580</v>
      </c>
      <c r="Q104" s="71" t="s">
        <v>581</v>
      </c>
      <c r="R104" s="71" t="s">
        <v>582</v>
      </c>
      <c r="S104" s="71" t="s">
        <v>605</v>
      </c>
    </row>
    <row r="105" spans="1:19" ht="13.8" customHeight="1" x14ac:dyDescent="0.25">
      <c r="A105" s="14" t="s">
        <v>603</v>
      </c>
      <c r="C105" s="74" t="str">
        <f>'Industry-Sector'!B123</f>
        <v>Silver</v>
      </c>
      <c r="D105" s="73">
        <f>'Industry-Sector'!C123</f>
        <v>-3.3099999999999997E-2</v>
      </c>
      <c r="E105" s="73">
        <f>'Industry-Sector'!D123</f>
        <v>7.0300000000000001E-2</v>
      </c>
      <c r="F105" s="73">
        <f>'Industry-Sector'!E123</f>
        <v>-0.10249999999999999</v>
      </c>
      <c r="G105" s="73">
        <f>'Industry-Sector'!F123</f>
        <v>0.1293</v>
      </c>
      <c r="H105" s="73">
        <f>'Industry-Sector'!G123</f>
        <v>-6.3700000000000007E-2</v>
      </c>
      <c r="I105" s="73">
        <f>'Industry-Sector'!H123</f>
        <v>0.1016</v>
      </c>
      <c r="J105" s="75">
        <f>'Industry-Sector'!L123</f>
        <v>0.89</v>
      </c>
      <c r="K105" s="72">
        <f>'Industry-Sector'!M123</f>
        <v>34.56</v>
      </c>
      <c r="L105" s="72">
        <f>'Industry-Sector'!N123</f>
        <v>6.57</v>
      </c>
      <c r="M105" s="72" t="str">
        <f>'Industry-Sector'!O123</f>
        <v>42.35</v>
      </c>
      <c r="N105" s="72">
        <f>'Industry-Sector'!P123</f>
        <v>16.48</v>
      </c>
      <c r="O105" s="72" t="str">
        <f>'Industry-Sector'!Q123</f>
        <v>0.98</v>
      </c>
      <c r="P105" s="72">
        <f>'Industry-Sector'!R123</f>
        <v>6.3</v>
      </c>
      <c r="Q105" s="72">
        <f>'Industry-Sector'!S123</f>
        <v>1.66</v>
      </c>
      <c r="R105" s="72" t="str">
        <f>'Industry-Sector'!U123</f>
        <v>100.54</v>
      </c>
      <c r="S105" s="72" t="str">
        <f>'Industry-Sector'!W123</f>
        <v>43.33%</v>
      </c>
    </row>
    <row r="106" spans="1:19" ht="13.8" customHeight="1" x14ac:dyDescent="0.25">
      <c r="C106" s="74" t="str">
        <f>'Industry-Sector'!B92</f>
        <v>Other Precious Metals &amp; Mining</v>
      </c>
      <c r="D106" s="73">
        <f>'Industry-Sector'!C92</f>
        <v>-1.6500000000000001E-2</v>
      </c>
      <c r="E106" s="73">
        <f>'Industry-Sector'!D92</f>
        <v>0.1052</v>
      </c>
      <c r="F106" s="73">
        <f>'Industry-Sector'!E92</f>
        <v>4.6100000000000002E-2</v>
      </c>
      <c r="G106" s="73">
        <f>'Industry-Sector'!F92</f>
        <v>0.2266</v>
      </c>
      <c r="H106" s="73">
        <f>'Industry-Sector'!G92</f>
        <v>0.1216</v>
      </c>
      <c r="I106" s="73">
        <f>'Industry-Sector'!H92</f>
        <v>0.10009999999999999</v>
      </c>
      <c r="J106" s="75">
        <f>'Industry-Sector'!L92</f>
        <v>1.1299999999999999</v>
      </c>
      <c r="K106" s="72">
        <f>'Industry-Sector'!M92</f>
        <v>44.74</v>
      </c>
      <c r="L106" s="72">
        <f>'Industry-Sector'!N92</f>
        <v>18.59</v>
      </c>
      <c r="M106" s="72" t="str">
        <f>'Industry-Sector'!O92</f>
        <v>41.69</v>
      </c>
      <c r="N106" s="72">
        <f>'Industry-Sector'!P92</f>
        <v>13.66</v>
      </c>
      <c r="O106" s="72" t="str">
        <f>'Industry-Sector'!Q92</f>
        <v>1.52</v>
      </c>
      <c r="P106" s="72">
        <f>'Industry-Sector'!R92</f>
        <v>2.12</v>
      </c>
      <c r="Q106" s="72">
        <f>'Industry-Sector'!S92</f>
        <v>1.7</v>
      </c>
      <c r="R106" s="72" t="str">
        <f>'Industry-Sector'!U92</f>
        <v>58.03</v>
      </c>
      <c r="S106" s="72" t="str">
        <f>'Industry-Sector'!W92</f>
        <v>27.36%</v>
      </c>
    </row>
    <row r="107" spans="1:19" ht="13.8" customHeight="1" x14ac:dyDescent="0.25">
      <c r="C107" s="74" t="str">
        <f>'Industry-Sector'!B57</f>
        <v>Gold</v>
      </c>
      <c r="D107" s="73">
        <f>'Industry-Sector'!C57</f>
        <v>-1.8100000000000002E-2</v>
      </c>
      <c r="E107" s="73">
        <f>'Industry-Sector'!D57</f>
        <v>7.9399999999999998E-2</v>
      </c>
      <c r="F107" s="73">
        <f>'Industry-Sector'!E57</f>
        <v>0.12959999999999999</v>
      </c>
      <c r="G107" s="73">
        <f>'Industry-Sector'!F57</f>
        <v>0.40429999999999999</v>
      </c>
      <c r="H107" s="73">
        <f>'Industry-Sector'!G57</f>
        <v>0.26769999999999999</v>
      </c>
      <c r="I107" s="73">
        <f>'Industry-Sector'!H57</f>
        <v>0.58020000000000005</v>
      </c>
      <c r="J107" s="75">
        <f>'Industry-Sector'!L57</f>
        <v>1</v>
      </c>
      <c r="K107" s="72">
        <f>'Industry-Sector'!M57</f>
        <v>242.83</v>
      </c>
      <c r="L107" s="72">
        <f>'Industry-Sector'!N57</f>
        <v>383.74</v>
      </c>
      <c r="M107" s="72" t="str">
        <f>'Industry-Sector'!O57</f>
        <v>25.47</v>
      </c>
      <c r="N107" s="72">
        <f>'Industry-Sector'!P57</f>
        <v>14.27</v>
      </c>
      <c r="O107" s="72" t="str">
        <f>'Industry-Sector'!Q57</f>
        <v>1.64</v>
      </c>
      <c r="P107" s="72">
        <f>'Industry-Sector'!R57</f>
        <v>4.75</v>
      </c>
      <c r="Q107" s="72">
        <f>'Industry-Sector'!S57</f>
        <v>2.54</v>
      </c>
      <c r="R107" s="72" t="str">
        <f>'Industry-Sector'!U57</f>
        <v>30.57</v>
      </c>
      <c r="S107" s="72" t="str">
        <f>'Industry-Sector'!W57</f>
        <v>15.58%</v>
      </c>
    </row>
    <row r="108" spans="1:19" ht="13.8" customHeight="1" x14ac:dyDescent="0.25">
      <c r="C108" s="74" t="str">
        <f>'Industry-Sector'!B95</f>
        <v>Paper &amp; Paper Products</v>
      </c>
      <c r="D108" s="73">
        <f>'Industry-Sector'!C95</f>
        <v>7.4999999999999997E-3</v>
      </c>
      <c r="E108" s="73">
        <f>'Industry-Sector'!D95</f>
        <v>1.09E-2</v>
      </c>
      <c r="F108" s="73">
        <f>'Industry-Sector'!E95</f>
        <v>-8.8499999999999995E-2</v>
      </c>
      <c r="G108" s="73">
        <f>'Industry-Sector'!F95</f>
        <v>-0.14019999999999999</v>
      </c>
      <c r="H108" s="73">
        <f>'Industry-Sector'!G95</f>
        <v>-0.1191</v>
      </c>
      <c r="I108" s="73">
        <f>'Industry-Sector'!H95</f>
        <v>-0.1885</v>
      </c>
      <c r="J108" s="75">
        <f>'Industry-Sector'!L95</f>
        <v>0.64</v>
      </c>
      <c r="K108" s="72">
        <f>'Industry-Sector'!M95</f>
        <v>2.52</v>
      </c>
      <c r="L108" s="72">
        <f>'Industry-Sector'!N95</f>
        <v>14.81</v>
      </c>
      <c r="M108" s="72" t="str">
        <f>'Industry-Sector'!O95</f>
        <v>50.69</v>
      </c>
      <c r="N108" s="72">
        <f>'Industry-Sector'!P95</f>
        <v>6.31</v>
      </c>
      <c r="O108" s="72" t="str">
        <f>'Industry-Sector'!Q95</f>
        <v>-</v>
      </c>
      <c r="P108" s="72">
        <f>'Industry-Sector'!R95</f>
        <v>0.83</v>
      </c>
      <c r="Q108" s="72">
        <f>'Industry-Sector'!S95</f>
        <v>1.72</v>
      </c>
      <c r="R108" s="72" t="str">
        <f>'Industry-Sector'!U95</f>
        <v>11.70</v>
      </c>
      <c r="S108" s="72" t="str">
        <f>'Industry-Sector'!W95</f>
        <v>-</v>
      </c>
    </row>
    <row r="109" spans="1:19" ht="13.8" customHeight="1" x14ac:dyDescent="0.25">
      <c r="C109" s="74" t="str">
        <f>'Industry-Sector'!B67</f>
        <v>Insurance - Property &amp; Casualty</v>
      </c>
      <c r="D109" s="73">
        <f>'Industry-Sector'!C67</f>
        <v>-6.4000000000000003E-3</v>
      </c>
      <c r="E109" s="73">
        <f>'Industry-Sector'!D67</f>
        <v>6.8999999999999999E-3</v>
      </c>
      <c r="F109" s="73">
        <f>'Industry-Sector'!E67</f>
        <v>-2.7400000000000001E-2</v>
      </c>
      <c r="G109" s="73">
        <f>'Industry-Sector'!F67</f>
        <v>4.1799999999999997E-2</v>
      </c>
      <c r="H109" s="73">
        <f>'Industry-Sector'!G67</f>
        <v>4.24E-2</v>
      </c>
      <c r="I109" s="73">
        <f>'Industry-Sector'!H67</f>
        <v>0.20530000000000001</v>
      </c>
      <c r="J109" s="75">
        <f>'Industry-Sector'!L67</f>
        <v>0.86</v>
      </c>
      <c r="K109" s="72">
        <f>'Industry-Sector'!M67</f>
        <v>22.9</v>
      </c>
      <c r="L109" s="72">
        <f>'Industry-Sector'!N67</f>
        <v>611.73</v>
      </c>
      <c r="M109" s="72" t="str">
        <f>'Industry-Sector'!O67</f>
        <v>13.86</v>
      </c>
      <c r="N109" s="72">
        <f>'Industry-Sector'!P67</f>
        <v>12.9</v>
      </c>
      <c r="O109" s="72" t="str">
        <f>'Industry-Sector'!Q67</f>
        <v>1.69</v>
      </c>
      <c r="P109" s="72">
        <f>'Industry-Sector'!R67</f>
        <v>1.46</v>
      </c>
      <c r="Q109" s="72">
        <f>'Industry-Sector'!S67</f>
        <v>2.31</v>
      </c>
      <c r="R109" s="72" t="str">
        <f>'Industry-Sector'!U67</f>
        <v>7.46</v>
      </c>
      <c r="S109" s="72" t="str">
        <f>'Industry-Sector'!W67</f>
        <v>8.19%</v>
      </c>
    </row>
    <row r="110" spans="1:19" ht="13.8" customHeight="1" x14ac:dyDescent="0.25">
      <c r="C110" s="74" t="str">
        <f>'Industry-Sector'!B86</f>
        <v>Oil &amp; Gas E&amp;P</v>
      </c>
      <c r="D110" s="73">
        <f>'Industry-Sector'!C86</f>
        <v>2.5600000000000001E-2</v>
      </c>
      <c r="E110" s="73">
        <f>'Industry-Sector'!D86</f>
        <v>7.6600000000000001E-2</v>
      </c>
      <c r="F110" s="73">
        <f>'Industry-Sector'!E86</f>
        <v>-0.1193</v>
      </c>
      <c r="G110" s="73">
        <f>'Industry-Sector'!F86</f>
        <v>-0.17130000000000001</v>
      </c>
      <c r="H110" s="73">
        <f>'Industry-Sector'!G86</f>
        <v>-0.1174</v>
      </c>
      <c r="I110" s="73">
        <f>'Industry-Sector'!H86</f>
        <v>-0.22309999999999999</v>
      </c>
      <c r="J110" s="75">
        <f>'Industry-Sector'!L86</f>
        <v>0.93</v>
      </c>
      <c r="K110" s="72">
        <f>'Industry-Sector'!M86</f>
        <v>213.46</v>
      </c>
      <c r="L110" s="72">
        <f>'Industry-Sector'!N86</f>
        <v>622.91</v>
      </c>
      <c r="M110" s="72" t="str">
        <f>'Industry-Sector'!O86</f>
        <v>12.63</v>
      </c>
      <c r="N110" s="72">
        <f>'Industry-Sector'!P86</f>
        <v>10.37</v>
      </c>
      <c r="O110" s="72" t="str">
        <f>'Industry-Sector'!Q86</f>
        <v>0.90</v>
      </c>
      <c r="P110" s="72">
        <f>'Industry-Sector'!R86</f>
        <v>2.17</v>
      </c>
      <c r="Q110" s="72">
        <f>'Industry-Sector'!S86</f>
        <v>1.49</v>
      </c>
      <c r="R110" s="72" t="str">
        <f>'Industry-Sector'!U86</f>
        <v>14.97</v>
      </c>
      <c r="S110" s="72" t="str">
        <f>'Industry-Sector'!W86</f>
        <v>14.03%</v>
      </c>
    </row>
    <row r="111" spans="1:19" ht="13.8" customHeight="1" x14ac:dyDescent="0.25">
      <c r="C111" s="74" t="str">
        <f>'Industry-Sector'!B88</f>
        <v>Oil &amp; Gas Integrated</v>
      </c>
      <c r="D111" s="73">
        <f>'Industry-Sector'!C88</f>
        <v>2.0299999999999999E-2</v>
      </c>
      <c r="E111" s="73">
        <f>'Industry-Sector'!D88</f>
        <v>6.2700000000000006E-2</v>
      </c>
      <c r="F111" s="73">
        <f>'Industry-Sector'!E88</f>
        <v>-0.1069</v>
      </c>
      <c r="G111" s="73">
        <f>'Industry-Sector'!F88</f>
        <v>-6.9000000000000006E-2</v>
      </c>
      <c r="H111" s="73">
        <f>'Industry-Sector'!G88</f>
        <v>-8.4900000000000003E-2</v>
      </c>
      <c r="I111" s="73">
        <f>'Industry-Sector'!H88</f>
        <v>-0.13350000000000001</v>
      </c>
      <c r="J111" s="75">
        <f>'Industry-Sector'!L88</f>
        <v>1</v>
      </c>
      <c r="K111" s="72">
        <f>'Industry-Sector'!M88</f>
        <v>107.69</v>
      </c>
      <c r="L111" s="72">
        <f>'Industry-Sector'!N88</f>
        <v>1411.33</v>
      </c>
      <c r="M111" s="72" t="str">
        <f>'Industry-Sector'!O88</f>
        <v>12.12</v>
      </c>
      <c r="N111" s="72">
        <f>'Industry-Sector'!P88</f>
        <v>9.17</v>
      </c>
      <c r="O111" s="72" t="str">
        <f>'Industry-Sector'!Q88</f>
        <v>1.13</v>
      </c>
      <c r="P111" s="72">
        <f>'Industry-Sector'!R88</f>
        <v>0.81</v>
      </c>
      <c r="Q111" s="72">
        <f>'Industry-Sector'!S88</f>
        <v>1.37</v>
      </c>
      <c r="R111" s="72" t="str">
        <f>'Industry-Sector'!U88</f>
        <v>7.63</v>
      </c>
      <c r="S111" s="72" t="str">
        <f>'Industry-Sector'!W88</f>
        <v>10.74%</v>
      </c>
    </row>
    <row r="112" spans="1:19" ht="13.8" customHeight="1" x14ac:dyDescent="0.25">
      <c r="C112" s="74" t="str">
        <f>'Industry-Sector'!B60</f>
        <v>Healthcare Plans</v>
      </c>
      <c r="D112" s="73">
        <f>'Industry-Sector'!C60</f>
        <v>-0.14119999999999999</v>
      </c>
      <c r="E112" s="73">
        <f>'Industry-Sector'!D60</f>
        <v>-0.15079999999999999</v>
      </c>
      <c r="F112" s="73">
        <f>'Industry-Sector'!E60</f>
        <v>-5.33E-2</v>
      </c>
      <c r="G112" s="73">
        <f>'Industry-Sector'!F60</f>
        <v>-1.2999999999999999E-2</v>
      </c>
      <c r="H112" s="73">
        <f>'Industry-Sector'!G60</f>
        <v>-0.1258</v>
      </c>
      <c r="I112" s="73">
        <f>'Industry-Sector'!H60</f>
        <v>-6.1899999999999997E-2</v>
      </c>
      <c r="J112" s="75">
        <f>'Industry-Sector'!L60</f>
        <v>1.8</v>
      </c>
      <c r="K112" s="72">
        <f>'Industry-Sector'!M60</f>
        <v>76.400000000000006</v>
      </c>
      <c r="L112" s="72">
        <f>'Industry-Sector'!N60</f>
        <v>775.83</v>
      </c>
      <c r="M112" s="72" t="str">
        <f>'Industry-Sector'!O60</f>
        <v>23.16</v>
      </c>
      <c r="N112" s="72">
        <f>'Industry-Sector'!P60</f>
        <v>11.97</v>
      </c>
      <c r="O112" s="72" t="str">
        <f>'Industry-Sector'!Q60</f>
        <v>1.91</v>
      </c>
      <c r="P112" s="72">
        <f>'Industry-Sector'!R60</f>
        <v>0.51</v>
      </c>
      <c r="Q112" s="72">
        <f>'Industry-Sector'!S60</f>
        <v>2.59</v>
      </c>
      <c r="R112" s="72" t="str">
        <f>'Industry-Sector'!U60</f>
        <v>17.38</v>
      </c>
      <c r="S112" s="72" t="str">
        <f>'Industry-Sector'!W60</f>
        <v>12.12%</v>
      </c>
    </row>
    <row r="113" spans="3:19" ht="13.8" customHeight="1" x14ac:dyDescent="0.25">
      <c r="C113" s="74" t="str">
        <f>'Industry-Sector'!B85</f>
        <v>Oil &amp; Gas Drilling</v>
      </c>
      <c r="D113" s="73">
        <f>'Industry-Sector'!C85</f>
        <v>4.8599999999999997E-2</v>
      </c>
      <c r="E113" s="73">
        <f>'Industry-Sector'!D85</f>
        <v>9.3600000000000003E-2</v>
      </c>
      <c r="F113" s="73">
        <f>'Industry-Sector'!E85</f>
        <v>-0.21540000000000001</v>
      </c>
      <c r="G113" s="73">
        <f>'Industry-Sector'!F85</f>
        <v>-0.3931</v>
      </c>
      <c r="H113" s="73">
        <f>'Industry-Sector'!G85</f>
        <v>-0.36099999999999999</v>
      </c>
      <c r="I113" s="73">
        <f>'Industry-Sector'!H85</f>
        <v>-0.50239999999999996</v>
      </c>
      <c r="J113" s="75">
        <f>'Industry-Sector'!L85</f>
        <v>1.21</v>
      </c>
      <c r="K113" s="72">
        <f>'Industry-Sector'!M85</f>
        <v>77.040000000000006</v>
      </c>
      <c r="L113" s="72">
        <f>'Industry-Sector'!N85</f>
        <v>14.29</v>
      </c>
      <c r="M113" s="72" t="str">
        <f>'Industry-Sector'!O85</f>
        <v>10.48</v>
      </c>
      <c r="N113" s="72">
        <f>'Industry-Sector'!P85</f>
        <v>9.76</v>
      </c>
      <c r="O113" s="72" t="str">
        <f>'Industry-Sector'!Q85</f>
        <v>2.04</v>
      </c>
      <c r="P113" s="72">
        <f>'Industry-Sector'!R85</f>
        <v>0.67</v>
      </c>
      <c r="Q113" s="72">
        <f>'Industry-Sector'!S85</f>
        <v>0.52</v>
      </c>
      <c r="R113" s="72" t="str">
        <f>'Industry-Sector'!U85</f>
        <v>12.14</v>
      </c>
      <c r="S113" s="72" t="str">
        <f>'Industry-Sector'!W85</f>
        <v>5.14%</v>
      </c>
    </row>
    <row r="114" spans="3:19" ht="13.8" customHeight="1" x14ac:dyDescent="0.25">
      <c r="C114" s="74" t="str">
        <f>'Industry-Sector'!B93</f>
        <v>Packaged Foods</v>
      </c>
      <c r="D114" s="73">
        <f>'Industry-Sector'!C93</f>
        <v>1.6299999999999999E-2</v>
      </c>
      <c r="E114" s="73">
        <f>'Industry-Sector'!D93</f>
        <v>1.4500000000000001E-2</v>
      </c>
      <c r="F114" s="73">
        <f>'Industry-Sector'!E93</f>
        <v>1.4E-3</v>
      </c>
      <c r="G114" s="73">
        <f>'Industry-Sector'!F93</f>
        <v>-4.1999999999999997E-3</v>
      </c>
      <c r="H114" s="73">
        <f>'Industry-Sector'!G93</f>
        <v>-0.1014</v>
      </c>
      <c r="I114" s="73">
        <f>'Industry-Sector'!H93</f>
        <v>-3.9699999999999999E-2</v>
      </c>
      <c r="J114" s="75">
        <f>'Industry-Sector'!L93</f>
        <v>0.73</v>
      </c>
      <c r="K114" s="72">
        <f>'Industry-Sector'!M93</f>
        <v>55.61</v>
      </c>
      <c r="L114" s="72">
        <f>'Industry-Sector'!N93</f>
        <v>261.5</v>
      </c>
      <c r="M114" s="72" t="str">
        <f>'Industry-Sector'!O93</f>
        <v>18.67</v>
      </c>
      <c r="N114" s="72">
        <f>'Industry-Sector'!P93</f>
        <v>14.41</v>
      </c>
      <c r="O114" s="72" t="str">
        <f>'Industry-Sector'!Q93</f>
        <v>4.76</v>
      </c>
      <c r="P114" s="72">
        <f>'Industry-Sector'!R93</f>
        <v>1.24</v>
      </c>
      <c r="Q114" s="72">
        <f>'Industry-Sector'!S93</f>
        <v>1.98</v>
      </c>
      <c r="R114" s="72" t="str">
        <f>'Industry-Sector'!U93</f>
        <v>13.67</v>
      </c>
      <c r="S114" s="72" t="str">
        <f>'Industry-Sector'!W93</f>
        <v>3.92%</v>
      </c>
    </row>
    <row r="115" spans="3:19" ht="13.8" customHeight="1" x14ac:dyDescent="0.25">
      <c r="C115" s="74" t="str">
        <f>'Industry-Sector'!B82</f>
        <v>Medical Instruments &amp; Supplies</v>
      </c>
      <c r="D115" s="73">
        <f>'Industry-Sector'!C82</f>
        <v>2.8999999999999998E-3</v>
      </c>
      <c r="E115" s="73">
        <f>'Industry-Sector'!D82</f>
        <v>1.09E-2</v>
      </c>
      <c r="F115" s="73">
        <f>'Industry-Sector'!E82</f>
        <v>-5.6599999999999998E-2</v>
      </c>
      <c r="G115" s="73">
        <f>'Industry-Sector'!F82</f>
        <v>-0.15920000000000001</v>
      </c>
      <c r="H115" s="73">
        <f>'Industry-Sector'!G82</f>
        <v>-0.1255</v>
      </c>
      <c r="I115" s="73">
        <f>'Industry-Sector'!H82</f>
        <v>-3.1199999999999999E-2</v>
      </c>
      <c r="J115" s="75">
        <f>'Industry-Sector'!L82</f>
        <v>2.73</v>
      </c>
      <c r="K115" s="72">
        <f>'Industry-Sector'!M82</f>
        <v>439.24</v>
      </c>
      <c r="L115" s="72">
        <f>'Industry-Sector'!N82</f>
        <v>461.27</v>
      </c>
      <c r="M115" s="72" t="str">
        <f>'Industry-Sector'!O82</f>
        <v>44.75</v>
      </c>
      <c r="N115" s="72">
        <f>'Industry-Sector'!P82</f>
        <v>22.06</v>
      </c>
      <c r="O115" s="72" t="str">
        <f>'Industry-Sector'!Q82</f>
        <v>3.60</v>
      </c>
      <c r="P115" s="72">
        <f>'Industry-Sector'!R82</f>
        <v>4.0199999999999996</v>
      </c>
      <c r="Q115" s="72">
        <f>'Industry-Sector'!S82</f>
        <v>3.45</v>
      </c>
      <c r="R115" s="72" t="str">
        <f>'Industry-Sector'!U82</f>
        <v>33.35</v>
      </c>
      <c r="S115" s="72" t="str">
        <f>'Industry-Sector'!W82</f>
        <v>12.43%</v>
      </c>
    </row>
    <row r="116" spans="3:19" ht="13.8" customHeight="1" x14ac:dyDescent="0.25">
      <c r="C116" s="74" t="str">
        <f>'Industry-Sector'!B87</f>
        <v>Oil &amp; Gas Equipment &amp; Services</v>
      </c>
      <c r="D116" s="73">
        <f>'Industry-Sector'!C87</f>
        <v>2.98E-2</v>
      </c>
      <c r="E116" s="73">
        <f>'Industry-Sector'!D87</f>
        <v>7.8799999999999995E-2</v>
      </c>
      <c r="F116" s="73">
        <f>'Industry-Sector'!E87</f>
        <v>-0.14269999999999999</v>
      </c>
      <c r="G116" s="73">
        <f>'Industry-Sector'!F87</f>
        <v>-0.20349999999999999</v>
      </c>
      <c r="H116" s="73">
        <f>'Industry-Sector'!G87</f>
        <v>-0.12640000000000001</v>
      </c>
      <c r="I116" s="73">
        <f>'Industry-Sector'!H87</f>
        <v>-0.219</v>
      </c>
      <c r="J116" s="75">
        <f>'Industry-Sector'!L87</f>
        <v>0.89</v>
      </c>
      <c r="K116" s="72">
        <f>'Industry-Sector'!M87</f>
        <v>82.36</v>
      </c>
      <c r="L116" s="72">
        <f>'Industry-Sector'!N87</f>
        <v>194.33</v>
      </c>
      <c r="M116" s="72" t="str">
        <f>'Industry-Sector'!O87</f>
        <v>11.90</v>
      </c>
      <c r="N116" s="72">
        <f>'Industry-Sector'!P87</f>
        <v>10.48</v>
      </c>
      <c r="O116" s="72" t="str">
        <f>'Industry-Sector'!Q87</f>
        <v>1.00</v>
      </c>
      <c r="P116" s="72">
        <f>'Industry-Sector'!R87</f>
        <v>1.1599999999999999</v>
      </c>
      <c r="Q116" s="72">
        <f>'Industry-Sector'!S87</f>
        <v>1.86</v>
      </c>
      <c r="R116" s="72" t="str">
        <f>'Industry-Sector'!U87</f>
        <v>11.82</v>
      </c>
      <c r="S116" s="72" t="str">
        <f>'Industry-Sector'!W87</f>
        <v>11.95%</v>
      </c>
    </row>
    <row r="117" spans="3:19" ht="13.8" customHeight="1" x14ac:dyDescent="0.25">
      <c r="C117" s="74" t="str">
        <f>'Industry-Sector'!B143</f>
        <v>Utilities - Regulated Electric</v>
      </c>
      <c r="D117" s="73">
        <f>'Industry-Sector'!C143</f>
        <v>1.0699999999999999E-2</v>
      </c>
      <c r="E117" s="73">
        <f>'Industry-Sector'!D143</f>
        <v>3.5400000000000001E-2</v>
      </c>
      <c r="F117" s="73">
        <f>'Industry-Sector'!E143</f>
        <v>7.9000000000000008E-3</v>
      </c>
      <c r="G117" s="73">
        <f>'Industry-Sector'!F143</f>
        <v>6.0999999999999999E-2</v>
      </c>
      <c r="H117" s="73">
        <f>'Industry-Sector'!G143</f>
        <v>-8.0000000000000004E-4</v>
      </c>
      <c r="I117" s="73">
        <f>'Industry-Sector'!H143</f>
        <v>0.24629999999999999</v>
      </c>
      <c r="J117" s="75">
        <f>'Industry-Sector'!L143</f>
        <v>0.79</v>
      </c>
      <c r="K117" s="72">
        <f>'Industry-Sector'!M143</f>
        <v>112.82</v>
      </c>
      <c r="L117" s="72">
        <f>'Industry-Sector'!N143</f>
        <v>1063.6400000000001</v>
      </c>
      <c r="M117" s="72" t="str">
        <f>'Industry-Sector'!O143</f>
        <v>19.85</v>
      </c>
      <c r="N117" s="72">
        <f>'Industry-Sector'!P143</f>
        <v>15.09</v>
      </c>
      <c r="O117" s="72" t="str">
        <f>'Industry-Sector'!Q143</f>
        <v>2.82</v>
      </c>
      <c r="P117" s="72">
        <f>'Industry-Sector'!R143</f>
        <v>2.34</v>
      </c>
      <c r="Q117" s="72">
        <f>'Industry-Sector'!S143</f>
        <v>1.87</v>
      </c>
      <c r="R117" s="72" t="str">
        <f>'Industry-Sector'!U143</f>
        <v>125.29</v>
      </c>
      <c r="S117" s="72" t="str">
        <f>'Industry-Sector'!W143</f>
        <v>7.05%</v>
      </c>
    </row>
    <row r="118" spans="3:19" ht="13.8" customHeight="1" x14ac:dyDescent="0.25">
      <c r="C118" s="74" t="str">
        <f>'Industry-Sector'!B29</f>
        <v>Confectioners</v>
      </c>
      <c r="D118" s="73">
        <f>'Industry-Sector'!C29</f>
        <v>1.3100000000000001E-2</v>
      </c>
      <c r="E118" s="73">
        <f>'Industry-Sector'!D29</f>
        <v>1.9400000000000001E-2</v>
      </c>
      <c r="F118" s="73">
        <f>'Industry-Sector'!E29</f>
        <v>3.8800000000000001E-2</v>
      </c>
      <c r="G118" s="73">
        <f>'Industry-Sector'!F29</f>
        <v>0.14119999999999999</v>
      </c>
      <c r="H118" s="73">
        <f>'Industry-Sector'!G29</f>
        <v>-6.8400000000000002E-2</v>
      </c>
      <c r="I118" s="73">
        <f>'Industry-Sector'!H29</f>
        <v>-5.4000000000000003E-3</v>
      </c>
      <c r="J118" s="75">
        <f>'Industry-Sector'!L29</f>
        <v>0.93</v>
      </c>
      <c r="K118" s="72">
        <f>'Industry-Sector'!M29</f>
        <v>12.01</v>
      </c>
      <c r="L118" s="72">
        <f>'Industry-Sector'!N29</f>
        <v>123.21</v>
      </c>
      <c r="M118" s="72" t="str">
        <f>'Industry-Sector'!O29</f>
        <v>19.96</v>
      </c>
      <c r="N118" s="72">
        <f>'Industry-Sector'!P29</f>
        <v>23.53</v>
      </c>
      <c r="O118" s="72" t="str">
        <f>'Industry-Sector'!Q29</f>
        <v>-</v>
      </c>
      <c r="P118" s="72">
        <f>'Industry-Sector'!R29</f>
        <v>2.5499999999999998</v>
      </c>
      <c r="Q118" s="72">
        <f>'Industry-Sector'!S29</f>
        <v>3.99</v>
      </c>
      <c r="R118" s="72" t="str">
        <f>'Industry-Sector'!U29</f>
        <v>22.12</v>
      </c>
      <c r="S118" s="72" t="str">
        <f>'Industry-Sector'!W29</f>
        <v>-0.71%</v>
      </c>
    </row>
    <row r="119" spans="3:19" ht="13.8" customHeight="1" x14ac:dyDescent="0.25">
      <c r="C119" s="74" t="str">
        <f>'Industry-Sector'!B147</f>
        <v>Waste Management</v>
      </c>
      <c r="D119" s="73">
        <f>'Industry-Sector'!C147</f>
        <v>3.0000000000000001E-3</v>
      </c>
      <c r="E119" s="73">
        <f>'Industry-Sector'!D147</f>
        <v>2.2100000000000002E-2</v>
      </c>
      <c r="F119" s="73">
        <f>'Industry-Sector'!E147</f>
        <v>2.7300000000000001E-2</v>
      </c>
      <c r="G119" s="73">
        <f>'Industry-Sector'!F147</f>
        <v>9.6799999999999997E-2</v>
      </c>
      <c r="H119" s="73">
        <f>'Industry-Sector'!G147</f>
        <v>9.4E-2</v>
      </c>
      <c r="I119" s="73">
        <f>'Industry-Sector'!H147</f>
        <v>0.1888</v>
      </c>
      <c r="J119" s="75">
        <f>'Industry-Sector'!L147</f>
        <v>2.89</v>
      </c>
      <c r="K119" s="72">
        <f>'Industry-Sector'!M147</f>
        <v>50.23</v>
      </c>
      <c r="L119" s="72">
        <f>'Industry-Sector'!N147</f>
        <v>259.27</v>
      </c>
      <c r="M119" s="72" t="str">
        <f>'Industry-Sector'!O147</f>
        <v>44.77</v>
      </c>
      <c r="N119" s="72">
        <f>'Industry-Sector'!P147</f>
        <v>31.3</v>
      </c>
      <c r="O119" s="72" t="str">
        <f>'Industry-Sector'!Q147</f>
        <v>3.84</v>
      </c>
      <c r="P119" s="72">
        <f>'Industry-Sector'!R147</f>
        <v>4.0599999999999996</v>
      </c>
      <c r="Q119" s="72">
        <f>'Industry-Sector'!S147</f>
        <v>6.91</v>
      </c>
      <c r="R119" s="72" t="str">
        <f>'Industry-Sector'!U147</f>
        <v>42.84</v>
      </c>
      <c r="S119" s="72" t="str">
        <f>'Industry-Sector'!W147</f>
        <v>11.66%</v>
      </c>
    </row>
    <row r="120" spans="3:19" ht="13.8" customHeight="1" x14ac:dyDescent="0.25">
      <c r="C120" s="74" t="str">
        <f>'Industry-Sector'!B89</f>
        <v>Oil &amp; Gas Midstream</v>
      </c>
      <c r="D120" s="73">
        <f>'Industry-Sector'!C89</f>
        <v>1.3899999999999999E-2</v>
      </c>
      <c r="E120" s="73">
        <f>'Industry-Sector'!D89</f>
        <v>7.4399999999999994E-2</v>
      </c>
      <c r="F120" s="73">
        <f>'Industry-Sector'!E89</f>
        <v>-4.9299999999999997E-2</v>
      </c>
      <c r="G120" s="73">
        <f>'Industry-Sector'!F89</f>
        <v>-7.6899999999999996E-2</v>
      </c>
      <c r="H120" s="73">
        <f>'Industry-Sector'!G89</f>
        <v>5.2600000000000001E-2</v>
      </c>
      <c r="I120" s="73">
        <f>'Industry-Sector'!H89</f>
        <v>0.26819999999999999</v>
      </c>
      <c r="J120" s="75">
        <f>'Industry-Sector'!L89</f>
        <v>0.83</v>
      </c>
      <c r="K120" s="72">
        <f>'Industry-Sector'!M89</f>
        <v>92.98</v>
      </c>
      <c r="L120" s="72">
        <f>'Industry-Sector'!N89</f>
        <v>796.95</v>
      </c>
      <c r="M120" s="72" t="str">
        <f>'Industry-Sector'!O89</f>
        <v>17.44</v>
      </c>
      <c r="N120" s="72">
        <f>'Industry-Sector'!P89</f>
        <v>15.2</v>
      </c>
      <c r="O120" s="72" t="str">
        <f>'Industry-Sector'!Q89</f>
        <v>2.11</v>
      </c>
      <c r="P120" s="72">
        <f>'Industry-Sector'!R89</f>
        <v>1.78</v>
      </c>
      <c r="Q120" s="72">
        <f>'Industry-Sector'!S89</f>
        <v>3.03</v>
      </c>
      <c r="R120" s="72" t="str">
        <f>'Industry-Sector'!U89</f>
        <v>15.32</v>
      </c>
      <c r="S120" s="72" t="str">
        <f>'Industry-Sector'!W89</f>
        <v>8.26%</v>
      </c>
    </row>
    <row r="121" spans="3:19" ht="13.8" customHeight="1" x14ac:dyDescent="0.25">
      <c r="C121" s="74" t="str">
        <f>'Industry-Sector'!B80</f>
        <v>Medical Devices</v>
      </c>
      <c r="D121" s="73">
        <f>'Industry-Sector'!C80</f>
        <v>3.3E-3</v>
      </c>
      <c r="E121" s="73">
        <f>'Industry-Sector'!D80</f>
        <v>2.1299999999999999E-2</v>
      </c>
      <c r="F121" s="73">
        <f>'Industry-Sector'!E80</f>
        <v>-6.0100000000000001E-2</v>
      </c>
      <c r="G121" s="73">
        <f>'Industry-Sector'!F80</f>
        <v>-4.6699999999999998E-2</v>
      </c>
      <c r="H121" s="73">
        <f>'Industry-Sector'!G80</f>
        <v>-1.9199999999999998E-2</v>
      </c>
      <c r="I121" s="73">
        <f>'Industry-Sector'!H80</f>
        <v>2.5000000000000001E-2</v>
      </c>
      <c r="J121" s="75">
        <f>'Industry-Sector'!L80</f>
        <v>1.36</v>
      </c>
      <c r="K121" s="72">
        <f>'Industry-Sector'!M80</f>
        <v>238.76</v>
      </c>
      <c r="L121" s="72">
        <f>'Industry-Sector'!N80</f>
        <v>899.72</v>
      </c>
      <c r="M121" s="72" t="str">
        <f>'Industry-Sector'!O80</f>
        <v>30.28</v>
      </c>
      <c r="N121" s="72">
        <f>'Industry-Sector'!P80</f>
        <v>21.1</v>
      </c>
      <c r="O121" s="72" t="str">
        <f>'Industry-Sector'!Q80</f>
        <v>2.50</v>
      </c>
      <c r="P121" s="72">
        <f>'Industry-Sector'!R80</f>
        <v>3.96</v>
      </c>
      <c r="Q121" s="72">
        <f>'Industry-Sector'!S80</f>
        <v>3.78</v>
      </c>
      <c r="R121" s="72" t="str">
        <f>'Industry-Sector'!U80</f>
        <v>33.34</v>
      </c>
      <c r="S121" s="72" t="str">
        <f>'Industry-Sector'!W80</f>
        <v>12.13%</v>
      </c>
    </row>
    <row r="122" spans="3:19" ht="13.8" customHeight="1" x14ac:dyDescent="0.25">
      <c r="C122" s="74" t="str">
        <f>'Industry-Sector'!B53</f>
        <v>Food Distribution</v>
      </c>
      <c r="D122" s="73">
        <f>'Industry-Sector'!C53</f>
        <v>1.44E-2</v>
      </c>
      <c r="E122" s="73">
        <f>'Industry-Sector'!D53</f>
        <v>1.9199999999999998E-2</v>
      </c>
      <c r="F122" s="73">
        <f>'Industry-Sector'!E53</f>
        <v>-2.01E-2</v>
      </c>
      <c r="G122" s="73">
        <f>'Industry-Sector'!F53</f>
        <v>-5.7700000000000001E-2</v>
      </c>
      <c r="H122" s="73">
        <f>'Industry-Sector'!G53</f>
        <v>-4.1700000000000001E-2</v>
      </c>
      <c r="I122" s="73">
        <f>'Industry-Sector'!H53</f>
        <v>3.73E-2</v>
      </c>
      <c r="J122" s="75">
        <f>'Industry-Sector'!L53</f>
        <v>0.59</v>
      </c>
      <c r="K122" s="72">
        <f>'Industry-Sector'!M53</f>
        <v>8.41</v>
      </c>
      <c r="L122" s="72">
        <f>'Industry-Sector'!N53</f>
        <v>68.680000000000007</v>
      </c>
      <c r="M122" s="72" t="str">
        <f>'Industry-Sector'!O53</f>
        <v>22.94</v>
      </c>
      <c r="N122" s="72">
        <f>'Industry-Sector'!P53</f>
        <v>14.35</v>
      </c>
      <c r="O122" s="72" t="str">
        <f>'Industry-Sector'!Q53</f>
        <v>1.63</v>
      </c>
      <c r="P122" s="72">
        <f>'Industry-Sector'!R53</f>
        <v>0.28000000000000003</v>
      </c>
      <c r="Q122" s="72">
        <f>'Industry-Sector'!S53</f>
        <v>4.07</v>
      </c>
      <c r="R122" s="72" t="str">
        <f>'Industry-Sector'!U53</f>
        <v>18.21</v>
      </c>
      <c r="S122" s="72" t="str">
        <f>'Industry-Sector'!W53</f>
        <v>14.09%</v>
      </c>
    </row>
    <row r="123" spans="3:19" ht="13.8" customHeight="1" x14ac:dyDescent="0.25">
      <c r="C123" s="74" t="str">
        <f>'Industry-Sector'!B19</f>
        <v>Biotechnology</v>
      </c>
      <c r="D123" s="73">
        <f>'Industry-Sector'!C19</f>
        <v>1.52E-2</v>
      </c>
      <c r="E123" s="73">
        <f>'Industry-Sector'!D19</f>
        <v>6.7400000000000002E-2</v>
      </c>
      <c r="F123" s="73">
        <f>'Industry-Sector'!E19</f>
        <v>-0.10780000000000001</v>
      </c>
      <c r="G123" s="73">
        <f>'Industry-Sector'!F19</f>
        <v>-8.9800000000000005E-2</v>
      </c>
      <c r="H123" s="73">
        <f>'Industry-Sector'!G19</f>
        <v>-0.2175</v>
      </c>
      <c r="I123" s="73">
        <f>'Industry-Sector'!H19</f>
        <v>-0.13400000000000001</v>
      </c>
      <c r="J123" s="75">
        <f>'Industry-Sector'!L19</f>
        <v>0.61</v>
      </c>
      <c r="K123" s="72">
        <f>'Industry-Sector'!M19</f>
        <v>495.19</v>
      </c>
      <c r="L123" s="72">
        <f>'Industry-Sector'!N19</f>
        <v>752.37</v>
      </c>
      <c r="M123" s="72" t="str">
        <f>'Industry-Sector'!O19</f>
        <v>53.34</v>
      </c>
      <c r="N123" s="72">
        <f>'Industry-Sector'!P19</f>
        <v>28.21</v>
      </c>
      <c r="O123" s="72" t="str">
        <f>'Industry-Sector'!Q19</f>
        <v>2.78</v>
      </c>
      <c r="P123" s="72">
        <f>'Industry-Sector'!R19</f>
        <v>8.15</v>
      </c>
      <c r="Q123" s="72">
        <f>'Industry-Sector'!S19</f>
        <v>3.26</v>
      </c>
      <c r="R123" s="72" t="str">
        <f>'Industry-Sector'!U19</f>
        <v>55.73</v>
      </c>
      <c r="S123" s="72" t="str">
        <f>'Industry-Sector'!W19</f>
        <v>19.16%</v>
      </c>
    </row>
    <row r="124" spans="3:19" ht="13.8" customHeight="1" x14ac:dyDescent="0.25">
      <c r="C124" s="74" t="str">
        <f>'Industry-Sector'!B81</f>
        <v>Medical Distribution</v>
      </c>
      <c r="D124" s="73">
        <f>'Industry-Sector'!C81</f>
        <v>5.7999999999999996E-3</v>
      </c>
      <c r="E124" s="73">
        <f>'Industry-Sector'!D81</f>
        <v>2.9499999999999998E-2</v>
      </c>
      <c r="F124" s="73">
        <f>'Industry-Sector'!E81</f>
        <v>4.3400000000000001E-2</v>
      </c>
      <c r="G124" s="73">
        <f>'Industry-Sector'!F81</f>
        <v>0.13250000000000001</v>
      </c>
      <c r="H124" s="73">
        <f>'Industry-Sector'!G81</f>
        <v>0.25700000000000001</v>
      </c>
      <c r="I124" s="73">
        <f>'Industry-Sector'!H81</f>
        <v>0.23</v>
      </c>
      <c r="J124" s="75">
        <f>'Industry-Sector'!L81</f>
        <v>0.63</v>
      </c>
      <c r="K124" s="72">
        <f>'Industry-Sector'!M81</f>
        <v>8.0500000000000007</v>
      </c>
      <c r="L124" s="72">
        <f>'Industry-Sector'!N81</f>
        <v>187.2</v>
      </c>
      <c r="M124" s="72" t="str">
        <f>'Industry-Sector'!O81</f>
        <v>31.50</v>
      </c>
      <c r="N124" s="72">
        <f>'Industry-Sector'!P81</f>
        <v>16.84</v>
      </c>
      <c r="O124" s="72" t="str">
        <f>'Industry-Sector'!Q81</f>
        <v>2.59</v>
      </c>
      <c r="P124" s="72">
        <f>'Industry-Sector'!R81</f>
        <v>0.21</v>
      </c>
      <c r="Q124" s="72">
        <f>'Industry-Sector'!S81</f>
        <v>34.18</v>
      </c>
      <c r="R124" s="72" t="str">
        <f>'Industry-Sector'!U81</f>
        <v>70.91</v>
      </c>
      <c r="S124" s="72" t="str">
        <f>'Industry-Sector'!W81</f>
        <v>12.18%</v>
      </c>
    </row>
    <row r="125" spans="3:19" ht="13.8" customHeight="1" x14ac:dyDescent="0.25">
      <c r="C125" s="74" t="str">
        <f>'Industry-Sector'!B140</f>
        <v>Uranium</v>
      </c>
      <c r="D125" s="73">
        <f>'Industry-Sector'!C140</f>
        <v>1.1900000000000001E-2</v>
      </c>
      <c r="E125" s="73">
        <f>'Industry-Sector'!D140</f>
        <v>8.6699999999999999E-2</v>
      </c>
      <c r="F125" s="73">
        <f>'Industry-Sector'!E140</f>
        <v>-6.4000000000000001E-2</v>
      </c>
      <c r="G125" s="73">
        <f>'Industry-Sector'!F140</f>
        <v>-0.19800000000000001</v>
      </c>
      <c r="H125" s="73">
        <f>'Industry-Sector'!G140</f>
        <v>-0.23630000000000001</v>
      </c>
      <c r="I125" s="73">
        <f>'Industry-Sector'!H140</f>
        <v>-0.2056</v>
      </c>
      <c r="J125" s="75">
        <f>'Industry-Sector'!L140</f>
        <v>0.91</v>
      </c>
      <c r="K125" s="72">
        <f>'Industry-Sector'!M140</f>
        <v>94.12</v>
      </c>
      <c r="L125" s="72">
        <f>'Industry-Sector'!N140</f>
        <v>26.95</v>
      </c>
      <c r="M125" s="72" t="str">
        <f>'Industry-Sector'!O140</f>
        <v>138.19</v>
      </c>
      <c r="N125" s="72">
        <f>'Industry-Sector'!P140</f>
        <v>32.619999999999997</v>
      </c>
      <c r="O125" s="72" t="str">
        <f>'Industry-Sector'!Q140</f>
        <v>3.19</v>
      </c>
      <c r="P125" s="72">
        <f>'Industry-Sector'!R140</f>
        <v>9.0399999999999991</v>
      </c>
      <c r="Q125" s="72">
        <f>'Industry-Sector'!S140</f>
        <v>3.43</v>
      </c>
      <c r="R125" s="72" t="str">
        <f>'Industry-Sector'!U140</f>
        <v>58.68</v>
      </c>
      <c r="S125" s="72" t="str">
        <f>'Industry-Sector'!W140</f>
        <v>43.35%</v>
      </c>
    </row>
    <row r="126" spans="3:19" ht="13.8" customHeight="1" x14ac:dyDescent="0.25">
      <c r="C126" s="74" t="str">
        <f>'Industry-Sector'!B37</f>
        <v>Discount Stores</v>
      </c>
      <c r="D126" s="73">
        <f>'Industry-Sector'!C37</f>
        <v>2.53E-2</v>
      </c>
      <c r="E126" s="73">
        <f>'Industry-Sector'!D37</f>
        <v>2.9700000000000001E-2</v>
      </c>
      <c r="F126" s="73">
        <f>'Industry-Sector'!E37</f>
        <v>8.1199999999999994E-2</v>
      </c>
      <c r="G126" s="73">
        <f>'Industry-Sector'!F37</f>
        <v>3.2300000000000002E-2</v>
      </c>
      <c r="H126" s="73">
        <f>'Industry-Sector'!G37</f>
        <v>9.8199999999999996E-2</v>
      </c>
      <c r="I126" s="73">
        <f>'Industry-Sector'!H37</f>
        <v>0.36599999999999999</v>
      </c>
      <c r="J126" s="75">
        <f>'Industry-Sector'!L37</f>
        <v>0.94</v>
      </c>
      <c r="K126" s="72">
        <f>'Industry-Sector'!M37</f>
        <v>44.57</v>
      </c>
      <c r="L126" s="72">
        <f>'Industry-Sector'!N37</f>
        <v>1296.73</v>
      </c>
      <c r="M126" s="72" t="str">
        <f>'Industry-Sector'!O37</f>
        <v>39.36</v>
      </c>
      <c r="N126" s="72">
        <f>'Industry-Sector'!P37</f>
        <v>32.08</v>
      </c>
      <c r="O126" s="72" t="str">
        <f>'Industry-Sector'!Q37</f>
        <v>4.14</v>
      </c>
      <c r="P126" s="72">
        <f>'Industry-Sector'!R37</f>
        <v>1.1299999999999999</v>
      </c>
      <c r="Q126" s="72">
        <f>'Industry-Sector'!S37</f>
        <v>8.7899999999999991</v>
      </c>
      <c r="R126" s="72" t="str">
        <f>'Industry-Sector'!U37</f>
        <v>46.63</v>
      </c>
      <c r="S126" s="72" t="str">
        <f>'Industry-Sector'!W37</f>
        <v>9.50%</v>
      </c>
    </row>
    <row r="127" spans="3:19" ht="13.8" customHeight="1" x14ac:dyDescent="0.25">
      <c r="C127" s="74" t="str">
        <f>'Industry-Sector'!B79</f>
        <v>Medical Care Facilities</v>
      </c>
      <c r="D127" s="73">
        <f>'Industry-Sector'!C79</f>
        <v>-8.0000000000000004E-4</v>
      </c>
      <c r="E127" s="73">
        <f>'Industry-Sector'!D79</f>
        <v>-1.3599999999999999E-2</v>
      </c>
      <c r="F127" s="73">
        <f>'Industry-Sector'!E79</f>
        <v>-2.3300000000000001E-2</v>
      </c>
      <c r="G127" s="73">
        <f>'Industry-Sector'!F79</f>
        <v>-5.0000000000000001E-4</v>
      </c>
      <c r="H127" s="73">
        <f>'Industry-Sector'!G79</f>
        <v>-0.1638</v>
      </c>
      <c r="I127" s="73">
        <f>'Industry-Sector'!H79</f>
        <v>3.2099999999999997E-2</v>
      </c>
      <c r="J127" s="75">
        <f>'Industry-Sector'!L79</f>
        <v>1.29</v>
      </c>
      <c r="K127" s="72">
        <f>'Industry-Sector'!M79</f>
        <v>59.81</v>
      </c>
      <c r="L127" s="72">
        <f>'Industry-Sector'!N79</f>
        <v>199.31</v>
      </c>
      <c r="M127" s="72" t="str">
        <f>'Industry-Sector'!O79</f>
        <v>14.76</v>
      </c>
      <c r="N127" s="72">
        <f>'Industry-Sector'!P79</f>
        <v>12.51</v>
      </c>
      <c r="O127" s="72" t="str">
        <f>'Industry-Sector'!Q79</f>
        <v>1.18</v>
      </c>
      <c r="P127" s="72">
        <f>'Industry-Sector'!R79</f>
        <v>0.87</v>
      </c>
      <c r="Q127" s="72">
        <f>'Industry-Sector'!S79</f>
        <v>3.86</v>
      </c>
      <c r="R127" s="72" t="str">
        <f>'Industry-Sector'!U79</f>
        <v>13.50</v>
      </c>
      <c r="S127" s="72" t="str">
        <f>'Industry-Sector'!W79</f>
        <v>12.55%</v>
      </c>
    </row>
    <row r="128" spans="3:19" ht="13.8" customHeight="1" x14ac:dyDescent="0.25">
      <c r="C128" s="74" t="str">
        <f>'Industry-Sector'!B115</f>
        <v>Residential Construction</v>
      </c>
      <c r="D128" s="73">
        <f>'Industry-Sector'!C115</f>
        <v>2.4199999999999999E-2</v>
      </c>
      <c r="E128" s="73">
        <f>'Industry-Sector'!D115</f>
        <v>1.43E-2</v>
      </c>
      <c r="F128" s="73">
        <f>'Industry-Sector'!E115</f>
        <v>-8.8599999999999998E-2</v>
      </c>
      <c r="G128" s="73">
        <f>'Industry-Sector'!F115</f>
        <v>-0.18920000000000001</v>
      </c>
      <c r="H128" s="73">
        <f>'Industry-Sector'!G115</f>
        <v>-0.34160000000000001</v>
      </c>
      <c r="I128" s="73">
        <f>'Industry-Sector'!H115</f>
        <v>-0.15440000000000001</v>
      </c>
      <c r="J128" s="75">
        <f>'Industry-Sector'!L115</f>
        <v>1.04</v>
      </c>
      <c r="K128" s="72">
        <f>'Industry-Sector'!M115</f>
        <v>21.42</v>
      </c>
      <c r="L128" s="72">
        <f>'Industry-Sector'!N115</f>
        <v>155.76</v>
      </c>
      <c r="M128" s="72" t="str">
        <f>'Industry-Sector'!O115</f>
        <v>8.46</v>
      </c>
      <c r="N128" s="72">
        <f>'Industry-Sector'!P115</f>
        <v>8.8800000000000008</v>
      </c>
      <c r="O128" s="72" t="str">
        <f>'Industry-Sector'!Q115</f>
        <v>3.32</v>
      </c>
      <c r="P128" s="72">
        <f>'Industry-Sector'!R115</f>
        <v>0.95</v>
      </c>
      <c r="Q128" s="72">
        <f>'Industry-Sector'!S115</f>
        <v>1.55</v>
      </c>
      <c r="R128" s="72" t="str">
        <f>'Industry-Sector'!U115</f>
        <v>15.39</v>
      </c>
      <c r="S128" s="72" t="str">
        <f>'Industry-Sector'!W115</f>
        <v>2.55%</v>
      </c>
    </row>
    <row r="129" spans="3:19" ht="13.8" customHeight="1" x14ac:dyDescent="0.25">
      <c r="C129" s="74" t="str">
        <f>'Industry-Sector'!B78</f>
        <v>Marine Shipping</v>
      </c>
      <c r="D129" s="73">
        <f>'Industry-Sector'!C78</f>
        <v>9.4000000000000004E-3</v>
      </c>
      <c r="E129" s="73">
        <f>'Industry-Sector'!D78</f>
        <v>4.1399999999999999E-2</v>
      </c>
      <c r="F129" s="73">
        <f>'Industry-Sector'!E78</f>
        <v>-0.13950000000000001</v>
      </c>
      <c r="G129" s="73">
        <f>'Industry-Sector'!F78</f>
        <v>-0.20599999999999999</v>
      </c>
      <c r="H129" s="73">
        <f>'Industry-Sector'!G78</f>
        <v>-0.29239999999999999</v>
      </c>
      <c r="I129" s="73">
        <f>'Industry-Sector'!H78</f>
        <v>-0.22220000000000001</v>
      </c>
      <c r="J129" s="75">
        <f>'Industry-Sector'!L78</f>
        <v>0.52</v>
      </c>
      <c r="K129" s="72">
        <f>'Industry-Sector'!M78</f>
        <v>14.61</v>
      </c>
      <c r="L129" s="72">
        <f>'Industry-Sector'!N78</f>
        <v>27.3</v>
      </c>
      <c r="M129" s="72" t="str">
        <f>'Industry-Sector'!O78</f>
        <v>3.79</v>
      </c>
      <c r="N129" s="72">
        <f>'Industry-Sector'!P78</f>
        <v>6.55</v>
      </c>
      <c r="O129" s="72" t="str">
        <f>'Industry-Sector'!Q78</f>
        <v>0.26</v>
      </c>
      <c r="P129" s="72">
        <f>'Industry-Sector'!R78</f>
        <v>0.8</v>
      </c>
      <c r="Q129" s="72">
        <f>'Industry-Sector'!S78</f>
        <v>0.7</v>
      </c>
      <c r="R129" s="72" t="str">
        <f>'Industry-Sector'!U78</f>
        <v>4.22</v>
      </c>
      <c r="S129" s="72" t="str">
        <f>'Industry-Sector'!W78</f>
        <v>14.38%</v>
      </c>
    </row>
    <row r="130" spans="3:19" ht="13.8" customHeight="1" x14ac:dyDescent="0.25">
      <c r="C130" s="74" t="str">
        <f>'Industry-Sector'!B62</f>
        <v>Household &amp; Personal Products</v>
      </c>
      <c r="D130" s="73">
        <f>'Industry-Sector'!C62</f>
        <v>2.3900000000000001E-2</v>
      </c>
      <c r="E130" s="73">
        <f>'Industry-Sector'!D62</f>
        <v>4.4200000000000003E-2</v>
      </c>
      <c r="F130" s="73">
        <f>'Industry-Sector'!E62</f>
        <v>1.5599999999999999E-2</v>
      </c>
      <c r="G130" s="73">
        <f>'Industry-Sector'!F62</f>
        <v>5.1299999999999998E-2</v>
      </c>
      <c r="H130" s="73">
        <f>'Industry-Sector'!G62</f>
        <v>-3.4000000000000002E-2</v>
      </c>
      <c r="I130" s="73">
        <f>'Industry-Sector'!H62</f>
        <v>8.9599999999999999E-2</v>
      </c>
      <c r="J130" s="75">
        <f>'Industry-Sector'!L62</f>
        <v>0.91</v>
      </c>
      <c r="K130" s="72">
        <f>'Industry-Sector'!M62</f>
        <v>95.71</v>
      </c>
      <c r="L130" s="72">
        <f>'Industry-Sector'!N62</f>
        <v>816.81</v>
      </c>
      <c r="M130" s="72" t="str">
        <f>'Industry-Sector'!O62</f>
        <v>28.11</v>
      </c>
      <c r="N130" s="72">
        <f>'Industry-Sector'!P62</f>
        <v>21.17</v>
      </c>
      <c r="O130" s="72" t="str">
        <f>'Industry-Sector'!Q62</f>
        <v>4.54</v>
      </c>
      <c r="P130" s="72">
        <f>'Industry-Sector'!R62</f>
        <v>3.11</v>
      </c>
      <c r="Q130" s="72">
        <f>'Industry-Sector'!S62</f>
        <v>7.78</v>
      </c>
      <c r="R130" s="72" t="str">
        <f>'Industry-Sector'!U62</f>
        <v>22.51</v>
      </c>
      <c r="S130" s="72" t="str">
        <f>'Industry-Sector'!W62</f>
        <v>6.19%</v>
      </c>
    </row>
    <row r="131" spans="3:19" ht="13.8" customHeight="1" x14ac:dyDescent="0.25">
      <c r="C131" s="74" t="str">
        <f>'Industry-Sector'!B17</f>
        <v>Beverages - Non-Alcoholic</v>
      </c>
      <c r="D131" s="73">
        <f>'Industry-Sector'!C17</f>
        <v>1.66E-2</v>
      </c>
      <c r="E131" s="73">
        <f>'Industry-Sector'!D17</f>
        <v>1.78E-2</v>
      </c>
      <c r="F131" s="73">
        <f>'Industry-Sector'!E17</f>
        <v>2.5700000000000001E-2</v>
      </c>
      <c r="G131" s="73">
        <f>'Industry-Sector'!F17</f>
        <v>0.10340000000000001</v>
      </c>
      <c r="H131" s="73">
        <f>'Industry-Sector'!G17</f>
        <v>-2.7799999999999998E-2</v>
      </c>
      <c r="I131" s="73">
        <f>'Industry-Sector'!H17</f>
        <v>8.4099999999999994E-2</v>
      </c>
      <c r="J131" s="75">
        <f>'Industry-Sector'!L17</f>
        <v>0.88</v>
      </c>
      <c r="K131" s="72">
        <f>'Industry-Sector'!M17</f>
        <v>59.25</v>
      </c>
      <c r="L131" s="72">
        <f>'Industry-Sector'!N17</f>
        <v>705.62</v>
      </c>
      <c r="M131" s="72" t="str">
        <f>'Industry-Sector'!O17</f>
        <v>27.17</v>
      </c>
      <c r="N131" s="72">
        <f>'Industry-Sector'!P17</f>
        <v>20.18</v>
      </c>
      <c r="O131" s="72" t="str">
        <f>'Industry-Sector'!Q17</f>
        <v>3.72</v>
      </c>
      <c r="P131" s="72">
        <f>'Industry-Sector'!R17</f>
        <v>3.22</v>
      </c>
      <c r="Q131" s="72">
        <f>'Industry-Sector'!S17</f>
        <v>7.82</v>
      </c>
      <c r="R131" s="72" t="str">
        <f>'Industry-Sector'!U17</f>
        <v>35.50</v>
      </c>
      <c r="S131" s="72" t="str">
        <f>'Industry-Sector'!W17</f>
        <v>7.31%</v>
      </c>
    </row>
    <row r="132" spans="3:19" ht="13.8" customHeight="1" x14ac:dyDescent="0.25">
      <c r="C132" s="74" t="str">
        <f>'Industry-Sector'!B68</f>
        <v>Insurance - Reinsurance</v>
      </c>
      <c r="D132" s="73">
        <f>'Industry-Sector'!C68</f>
        <v>1.03E-2</v>
      </c>
      <c r="E132" s="73">
        <f>'Industry-Sector'!D68</f>
        <v>4.1599999999999998E-2</v>
      </c>
      <c r="F132" s="73">
        <f>'Industry-Sector'!E68</f>
        <v>-1.7399999999999999E-2</v>
      </c>
      <c r="G132" s="73">
        <f>'Industry-Sector'!F68</f>
        <v>-8.0399999999999999E-2</v>
      </c>
      <c r="H132" s="73">
        <f>'Industry-Sector'!G68</f>
        <v>-0.1076</v>
      </c>
      <c r="I132" s="73">
        <f>'Industry-Sector'!H68</f>
        <v>4.7800000000000002E-2</v>
      </c>
      <c r="J132" s="75">
        <f>'Industry-Sector'!L68</f>
        <v>0.79</v>
      </c>
      <c r="K132" s="72">
        <f>'Industry-Sector'!M68</f>
        <v>2.4300000000000002</v>
      </c>
      <c r="L132" s="72">
        <f>'Industry-Sector'!N68</f>
        <v>45.12</v>
      </c>
      <c r="M132" s="72" t="str">
        <f>'Industry-Sector'!O68</f>
        <v>10.66</v>
      </c>
      <c r="N132" s="72">
        <f>'Industry-Sector'!P68</f>
        <v>6.66</v>
      </c>
      <c r="O132" s="72" t="str">
        <f>'Industry-Sector'!Q68</f>
        <v>0.66</v>
      </c>
      <c r="P132" s="72">
        <f>'Industry-Sector'!R68</f>
        <v>0.8</v>
      </c>
      <c r="Q132" s="72">
        <f>'Industry-Sector'!S68</f>
        <v>1.17</v>
      </c>
      <c r="R132" s="72" t="str">
        <f>'Industry-Sector'!U68</f>
        <v>2.28</v>
      </c>
      <c r="S132" s="72" t="str">
        <f>'Industry-Sector'!W68</f>
        <v>16.27%</v>
      </c>
    </row>
    <row r="133" spans="3:19" ht="13.8" customHeight="1" x14ac:dyDescent="0.25">
      <c r="C133" s="74" t="str">
        <f>'Industry-Sector'!B20</f>
        <v>Broadcasting</v>
      </c>
      <c r="D133" s="73">
        <f>'Industry-Sector'!C20</f>
        <v>-8.8999999999999999E-3</v>
      </c>
      <c r="E133" s="73">
        <f>'Industry-Sector'!D20</f>
        <v>1E-4</v>
      </c>
      <c r="F133" s="73">
        <f>'Industry-Sector'!E20</f>
        <v>-0.38090000000000002</v>
      </c>
      <c r="G133" s="73">
        <f>'Industry-Sector'!F20</f>
        <v>-0.33110000000000001</v>
      </c>
      <c r="H133" s="73">
        <f>'Industry-Sector'!G20</f>
        <v>-0.31659999999999999</v>
      </c>
      <c r="I133" s="73">
        <f>'Industry-Sector'!H20</f>
        <v>-0.25290000000000001</v>
      </c>
      <c r="J133" s="75">
        <f>'Industry-Sector'!L20</f>
        <v>0.56000000000000005</v>
      </c>
      <c r="K133" s="72">
        <f>'Industry-Sector'!M20</f>
        <v>20.34</v>
      </c>
      <c r="L133" s="72">
        <f>'Industry-Sector'!N20</f>
        <v>13.53</v>
      </c>
      <c r="M133" s="72" t="str">
        <f>'Industry-Sector'!O20</f>
        <v>7.40</v>
      </c>
      <c r="N133" s="72">
        <f>'Industry-Sector'!P20</f>
        <v>7.57</v>
      </c>
      <c r="O133" s="72" t="str">
        <f>'Industry-Sector'!Q20</f>
        <v>-</v>
      </c>
      <c r="P133" s="72">
        <f>'Industry-Sector'!R20</f>
        <v>0.52</v>
      </c>
      <c r="Q133" s="72">
        <f>'Industry-Sector'!S20</f>
        <v>1.44</v>
      </c>
      <c r="R133" s="72" t="str">
        <f>'Industry-Sector'!U20</f>
        <v>4.96</v>
      </c>
      <c r="S133" s="72" t="str">
        <f>'Industry-Sector'!W20</f>
        <v>-3.93%</v>
      </c>
    </row>
    <row r="134" spans="3:19" ht="13.8" customHeight="1" x14ac:dyDescent="0.25">
      <c r="C134" s="74" t="str">
        <f>'Industry-Sector'!B135</f>
        <v>Thermal Coal</v>
      </c>
      <c r="D134" s="73">
        <f>'Industry-Sector'!C135</f>
        <v>3.2800000000000003E-2</v>
      </c>
      <c r="E134" s="73">
        <f>'Industry-Sector'!D135</f>
        <v>9.7799999999999998E-2</v>
      </c>
      <c r="F134" s="73">
        <f>'Industry-Sector'!E135</f>
        <v>9.4000000000000004E-3</v>
      </c>
      <c r="G134" s="73">
        <f>'Industry-Sector'!F135</f>
        <v>-0.13969999999999999</v>
      </c>
      <c r="H134" s="73">
        <f>'Industry-Sector'!G135</f>
        <v>-0.1885</v>
      </c>
      <c r="I134" s="73">
        <f>'Industry-Sector'!H135</f>
        <v>-5.0299999999999997E-2</v>
      </c>
      <c r="J134" s="75">
        <f>'Industry-Sector'!L135</f>
        <v>0.83</v>
      </c>
      <c r="K134" s="72">
        <f>'Industry-Sector'!M135</f>
        <v>5.97</v>
      </c>
      <c r="L134" s="72">
        <f>'Industry-Sector'!N135</f>
        <v>11.36</v>
      </c>
      <c r="M134" s="72" t="str">
        <f>'Industry-Sector'!O135</f>
        <v>8.30</v>
      </c>
      <c r="N134" s="72">
        <f>'Industry-Sector'!P135</f>
        <v>7.75</v>
      </c>
      <c r="O134" s="72" t="str">
        <f>'Industry-Sector'!Q135</f>
        <v>1.03</v>
      </c>
      <c r="P134" s="72">
        <f>'Industry-Sector'!R135</f>
        <v>1.17</v>
      </c>
      <c r="Q134" s="72">
        <f>'Industry-Sector'!S135</f>
        <v>1.22</v>
      </c>
      <c r="R134" s="72" t="str">
        <f>'Industry-Sector'!U135</f>
        <v>10.09</v>
      </c>
      <c r="S134" s="72" t="str">
        <f>'Industry-Sector'!W135</f>
        <v>8.03%</v>
      </c>
    </row>
    <row r="135" spans="3:19" ht="13.8" customHeight="1" x14ac:dyDescent="0.25">
      <c r="C135" s="74" t="str">
        <f>'Industry-Sector'!B96</f>
        <v>Personal Services</v>
      </c>
      <c r="D135" s="73">
        <f>'Industry-Sector'!C96</f>
        <v>9.1999999999999998E-3</v>
      </c>
      <c r="E135" s="73">
        <f>'Industry-Sector'!D96</f>
        <v>3.5400000000000001E-2</v>
      </c>
      <c r="F135" s="73">
        <f>'Industry-Sector'!E96</f>
        <v>4.1000000000000002E-2</v>
      </c>
      <c r="G135" s="73">
        <f>'Industry-Sector'!F96</f>
        <v>6.0499999999999998E-2</v>
      </c>
      <c r="H135" s="73">
        <f>'Industry-Sector'!G96</f>
        <v>2.8400000000000002E-2</v>
      </c>
      <c r="I135" s="73">
        <f>'Industry-Sector'!H96</f>
        <v>0.10009999999999999</v>
      </c>
      <c r="J135" s="75">
        <f>'Industry-Sector'!L96</f>
        <v>1</v>
      </c>
      <c r="K135" s="72">
        <f>'Industry-Sector'!M96</f>
        <v>28.38</v>
      </c>
      <c r="L135" s="72">
        <f>'Industry-Sector'!N96</f>
        <v>57.58</v>
      </c>
      <c r="M135" s="72" t="str">
        <f>'Industry-Sector'!O96</f>
        <v>29.45</v>
      </c>
      <c r="N135" s="72">
        <f>'Industry-Sector'!P96</f>
        <v>23.16</v>
      </c>
      <c r="O135" s="72" t="str">
        <f>'Industry-Sector'!Q96</f>
        <v>2.41</v>
      </c>
      <c r="P135" s="72">
        <f>'Industry-Sector'!R96</f>
        <v>3.18</v>
      </c>
      <c r="Q135" s="72">
        <f>'Industry-Sector'!S96</f>
        <v>2.88</v>
      </c>
      <c r="R135" s="72" t="str">
        <f>'Industry-Sector'!U96</f>
        <v>24.48</v>
      </c>
      <c r="S135" s="72" t="str">
        <f>'Industry-Sector'!W96</f>
        <v>12.21%</v>
      </c>
    </row>
    <row r="136" spans="3:19" ht="13.8" customHeight="1" x14ac:dyDescent="0.25">
      <c r="C136" s="74" t="str">
        <f>'Industry-Sector'!B4</f>
        <v>Agricultural Inputs</v>
      </c>
      <c r="D136" s="73">
        <f>'Industry-Sector'!C4</f>
        <v>4.7999999999999996E-3</v>
      </c>
      <c r="E136" s="73">
        <f>'Industry-Sector'!D4</f>
        <v>6.0499999999999998E-2</v>
      </c>
      <c r="F136" s="73">
        <f>'Industry-Sector'!E4</f>
        <v>-3.0099999999999998E-2</v>
      </c>
      <c r="G136" s="73">
        <f>'Industry-Sector'!F4</f>
        <v>-6.1400000000000003E-2</v>
      </c>
      <c r="H136" s="73">
        <f>'Industry-Sector'!G4</f>
        <v>6.0000000000000001E-3</v>
      </c>
      <c r="I136" s="73">
        <f>'Industry-Sector'!H4</f>
        <v>1.6500000000000001E-2</v>
      </c>
      <c r="J136" s="75">
        <f>'Industry-Sector'!L4</f>
        <v>0.66</v>
      </c>
      <c r="K136" s="72">
        <f>'Industry-Sector'!M4</f>
        <v>16.420000000000002</v>
      </c>
      <c r="L136" s="72">
        <f>'Industry-Sector'!N4</f>
        <v>105.44</v>
      </c>
      <c r="M136" s="72" t="str">
        <f>'Industry-Sector'!O4</f>
        <v>28.67</v>
      </c>
      <c r="N136" s="72">
        <f>'Industry-Sector'!P4</f>
        <v>14.08</v>
      </c>
      <c r="O136" s="72" t="str">
        <f>'Industry-Sector'!Q4</f>
        <v>2.90</v>
      </c>
      <c r="P136" s="72">
        <f>'Industry-Sector'!R4</f>
        <v>1.35</v>
      </c>
      <c r="Q136" s="72">
        <f>'Industry-Sector'!S4</f>
        <v>1.38</v>
      </c>
      <c r="R136" s="72" t="str">
        <f>'Industry-Sector'!U4</f>
        <v>15.57</v>
      </c>
      <c r="S136" s="72" t="str">
        <f>'Industry-Sector'!W4</f>
        <v>9.89%</v>
      </c>
    </row>
    <row r="137" spans="3:19" ht="13.8" customHeight="1" x14ac:dyDescent="0.25">
      <c r="C137" s="74" t="str">
        <f>'Industry-Sector'!B50</f>
        <v>Farm Products</v>
      </c>
      <c r="D137" s="73">
        <f>'Industry-Sector'!C50</f>
        <v>2.24E-2</v>
      </c>
      <c r="E137" s="73">
        <f>'Industry-Sector'!D50</f>
        <v>4.5699999999999998E-2</v>
      </c>
      <c r="F137" s="73">
        <f>'Industry-Sector'!E50</f>
        <v>2.2499999999999999E-2</v>
      </c>
      <c r="G137" s="73">
        <f>'Industry-Sector'!F50</f>
        <v>-1.6799999999999999E-2</v>
      </c>
      <c r="H137" s="73">
        <f>'Industry-Sector'!G50</f>
        <v>-9.9400000000000002E-2</v>
      </c>
      <c r="I137" s="73">
        <f>'Industry-Sector'!H50</f>
        <v>-9.4299999999999995E-2</v>
      </c>
      <c r="J137" s="75">
        <f>'Industry-Sector'!L50</f>
        <v>0.92</v>
      </c>
      <c r="K137" s="72">
        <f>'Industry-Sector'!M50</f>
        <v>14.86</v>
      </c>
      <c r="L137" s="72">
        <f>'Industry-Sector'!N50</f>
        <v>74.5</v>
      </c>
      <c r="M137" s="72" t="str">
        <f>'Industry-Sector'!O50</f>
        <v>14.77</v>
      </c>
      <c r="N137" s="72">
        <f>'Industry-Sector'!P50</f>
        <v>11.83</v>
      </c>
      <c r="O137" s="72" t="str">
        <f>'Industry-Sector'!Q50</f>
        <v>1.87</v>
      </c>
      <c r="P137" s="72">
        <f>'Industry-Sector'!R50</f>
        <v>0.3</v>
      </c>
      <c r="Q137" s="72">
        <f>'Industry-Sector'!S50</f>
        <v>1.21</v>
      </c>
      <c r="R137" s="72" t="str">
        <f>'Industry-Sector'!U50</f>
        <v>16.94</v>
      </c>
      <c r="S137" s="72" t="str">
        <f>'Industry-Sector'!W50</f>
        <v>7.88%</v>
      </c>
    </row>
    <row r="138" spans="3:19" ht="13.8" customHeight="1" x14ac:dyDescent="0.25">
      <c r="C138" s="74" t="str">
        <f>'Industry-Sector'!B117</f>
        <v>Restaurants</v>
      </c>
      <c r="D138" s="73">
        <f>'Industry-Sector'!C117</f>
        <v>5.7999999999999996E-3</v>
      </c>
      <c r="E138" s="73">
        <f>'Industry-Sector'!D117</f>
        <v>-5.4000000000000003E-3</v>
      </c>
      <c r="F138" s="73">
        <f>'Industry-Sector'!E117</f>
        <v>-4.9799999999999997E-2</v>
      </c>
      <c r="G138" s="73">
        <f>'Industry-Sector'!F117</f>
        <v>-1.6199999999999999E-2</v>
      </c>
      <c r="H138" s="73">
        <f>'Industry-Sector'!G117</f>
        <v>-6.9400000000000003E-2</v>
      </c>
      <c r="I138" s="73">
        <f>'Industry-Sector'!H117</f>
        <v>3.3000000000000002E-2</v>
      </c>
      <c r="J138" s="75">
        <f>'Industry-Sector'!L117</f>
        <v>0.8</v>
      </c>
      <c r="K138" s="72">
        <f>'Industry-Sector'!M117</f>
        <v>68.22</v>
      </c>
      <c r="L138" s="72">
        <f>'Industry-Sector'!N117</f>
        <v>563.79999999999995</v>
      </c>
      <c r="M138" s="72" t="str">
        <f>'Industry-Sector'!O117</f>
        <v>28.17</v>
      </c>
      <c r="N138" s="72">
        <f>'Industry-Sector'!P117</f>
        <v>22.93</v>
      </c>
      <c r="O138" s="72" t="str">
        <f>'Industry-Sector'!Q117</f>
        <v>2.52</v>
      </c>
      <c r="P138" s="72">
        <f>'Industry-Sector'!R117</f>
        <v>3.4</v>
      </c>
      <c r="Q138" s="72">
        <f>'Industry-Sector'!S117</f>
        <v>22.38</v>
      </c>
      <c r="R138" s="72" t="str">
        <f>'Industry-Sector'!U117</f>
        <v>31.68</v>
      </c>
      <c r="S138" s="72" t="str">
        <f>'Industry-Sector'!W117</f>
        <v>11.17%</v>
      </c>
    </row>
    <row r="139" spans="3:19" ht="13.8" customHeight="1" x14ac:dyDescent="0.25">
      <c r="C139" s="74" t="str">
        <f>'Industry-Sector'!B18</f>
        <v>Beverages - Wineries &amp; Distilleries</v>
      </c>
      <c r="D139" s="73">
        <f>'Industry-Sector'!C18</f>
        <v>1.5299999999999999E-2</v>
      </c>
      <c r="E139" s="73">
        <f>'Industry-Sector'!D18</f>
        <v>2.0299999999999999E-2</v>
      </c>
      <c r="F139" s="73">
        <f>'Industry-Sector'!E18</f>
        <v>1.43E-2</v>
      </c>
      <c r="G139" s="73">
        <f>'Industry-Sector'!F18</f>
        <v>-5.8400000000000001E-2</v>
      </c>
      <c r="H139" s="73">
        <f>'Industry-Sector'!G18</f>
        <v>-0.22090000000000001</v>
      </c>
      <c r="I139" s="73">
        <f>'Industry-Sector'!H18</f>
        <v>-0.23069999999999999</v>
      </c>
      <c r="J139" s="75">
        <f>'Industry-Sector'!L18</f>
        <v>0.49</v>
      </c>
      <c r="K139" s="72">
        <f>'Industry-Sector'!M18</f>
        <v>7.8</v>
      </c>
      <c r="L139" s="72">
        <f>'Industry-Sector'!N18</f>
        <v>93.85</v>
      </c>
      <c r="M139" s="72" t="str">
        <f>'Industry-Sector'!O18</f>
        <v>20.37</v>
      </c>
      <c r="N139" s="72">
        <f>'Industry-Sector'!P18</f>
        <v>19.88</v>
      </c>
      <c r="O139" s="72" t="str">
        <f>'Industry-Sector'!Q18</f>
        <v>-</v>
      </c>
      <c r="P139" s="72">
        <f>'Industry-Sector'!R18</f>
        <v>3.16</v>
      </c>
      <c r="Q139" s="72">
        <f>'Industry-Sector'!S18</f>
        <v>5.69</v>
      </c>
      <c r="R139" s="72" t="str">
        <f>'Industry-Sector'!U18</f>
        <v>23.94</v>
      </c>
      <c r="S139" s="72" t="str">
        <f>'Industry-Sector'!W18</f>
        <v>-0.49%</v>
      </c>
    </row>
    <row r="140" spans="3:19" ht="13.8" customHeight="1" x14ac:dyDescent="0.25">
      <c r="C140" s="74" t="str">
        <f>'Industry-Sector'!B136</f>
        <v>Tobacco</v>
      </c>
      <c r="D140" s="73">
        <f>'Industry-Sector'!C136</f>
        <v>1.5800000000000002E-2</v>
      </c>
      <c r="E140" s="73">
        <f>'Industry-Sector'!D136</f>
        <v>6.0600000000000001E-2</v>
      </c>
      <c r="F140" s="73">
        <f>'Industry-Sector'!E136</f>
        <v>3.7900000000000003E-2</v>
      </c>
      <c r="G140" s="73">
        <f>'Industry-Sector'!F136</f>
        <v>0.26100000000000001</v>
      </c>
      <c r="H140" s="73">
        <f>'Industry-Sector'!G136</f>
        <v>0.27129999999999999</v>
      </c>
      <c r="I140" s="73">
        <f>'Industry-Sector'!H136</f>
        <v>0.6351</v>
      </c>
      <c r="J140" s="75">
        <f>'Industry-Sector'!L136</f>
        <v>0.85</v>
      </c>
      <c r="K140" s="72">
        <f>'Industry-Sector'!M136</f>
        <v>25.65</v>
      </c>
      <c r="L140" s="72">
        <f>'Industry-Sector'!N136</f>
        <v>449.24</v>
      </c>
      <c r="M140" s="72" t="str">
        <f>'Industry-Sector'!O136</f>
        <v>20.39</v>
      </c>
      <c r="N140" s="72">
        <f>'Industry-Sector'!P136</f>
        <v>13.88</v>
      </c>
      <c r="O140" s="72" t="str">
        <f>'Industry-Sector'!Q136</f>
        <v>2.84</v>
      </c>
      <c r="P140" s="72">
        <f>'Industry-Sector'!R136</f>
        <v>4.72</v>
      </c>
      <c r="Q140" s="72">
        <f>'Industry-Sector'!S136</f>
        <v>6.85</v>
      </c>
      <c r="R140" s="72" t="str">
        <f>'Industry-Sector'!U136</f>
        <v>15.01</v>
      </c>
      <c r="S140" s="72" t="str">
        <f>'Industry-Sector'!W136</f>
        <v>7.19%</v>
      </c>
    </row>
    <row r="141" spans="3:19" ht="13.8" customHeight="1" x14ac:dyDescent="0.25">
      <c r="C141" s="74" t="str">
        <f>'Industry-Sector'!B3</f>
        <v>Aerospace &amp; Defense</v>
      </c>
      <c r="D141" s="73">
        <f>'Industry-Sector'!C3</f>
        <v>-5.0000000000000001E-4</v>
      </c>
      <c r="E141" s="73">
        <f>'Industry-Sector'!D3</f>
        <v>1.83E-2</v>
      </c>
      <c r="F141" s="73">
        <f>'Industry-Sector'!E3</f>
        <v>-4.0500000000000001E-2</v>
      </c>
      <c r="G141" s="73">
        <f>'Industry-Sector'!F3</f>
        <v>5.0000000000000001E-3</v>
      </c>
      <c r="H141" s="73">
        <f>'Industry-Sector'!G3</f>
        <v>-1.2699999999999999E-2</v>
      </c>
      <c r="I141" s="73">
        <f>'Industry-Sector'!H3</f>
        <v>0.16270000000000001</v>
      </c>
      <c r="J141" s="75">
        <f>'Industry-Sector'!L3</f>
        <v>0.64</v>
      </c>
      <c r="K141" s="72">
        <f>'Industry-Sector'!M3</f>
        <v>93.16</v>
      </c>
      <c r="L141" s="72">
        <f>'Industry-Sector'!N3</f>
        <v>1193.68</v>
      </c>
      <c r="M141" s="72" t="str">
        <f>'Industry-Sector'!O3</f>
        <v>35.87</v>
      </c>
      <c r="N141" s="72">
        <f>'Industry-Sector'!P3</f>
        <v>24.29</v>
      </c>
      <c r="O141" s="72" t="str">
        <f>'Industry-Sector'!Q3</f>
        <v>2.69</v>
      </c>
      <c r="P141" s="72">
        <f>'Industry-Sector'!R3</f>
        <v>2.44</v>
      </c>
      <c r="Q141" s="72">
        <f>'Industry-Sector'!S3</f>
        <v>5.9</v>
      </c>
      <c r="R141" s="72" t="str">
        <f>'Industry-Sector'!U3</f>
        <v>39.39</v>
      </c>
      <c r="S141" s="72" t="str">
        <f>'Industry-Sector'!W3</f>
        <v>13.36%</v>
      </c>
    </row>
    <row r="142" spans="3:19" ht="13.8" customHeight="1" x14ac:dyDescent="0.25">
      <c r="C142" s="74" t="str">
        <f>'Industry-Sector'!B113</f>
        <v>REIT - Specialty</v>
      </c>
      <c r="D142" s="73">
        <f>'Industry-Sector'!C113</f>
        <v>1.7899999999999999E-2</v>
      </c>
      <c r="E142" s="73">
        <f>'Industry-Sector'!D113</f>
        <v>5.1999999999999998E-2</v>
      </c>
      <c r="F142" s="73">
        <f>'Industry-Sector'!E113</f>
        <v>-2.1299999999999999E-2</v>
      </c>
      <c r="G142" s="73">
        <f>'Industry-Sector'!F113</f>
        <v>-2.92E-2</v>
      </c>
      <c r="H142" s="73">
        <f>'Industry-Sector'!G113</f>
        <v>-0.1017</v>
      </c>
      <c r="I142" s="73">
        <f>'Industry-Sector'!H113</f>
        <v>0.1201</v>
      </c>
      <c r="J142" s="75">
        <f>'Industry-Sector'!L113</f>
        <v>0.78</v>
      </c>
      <c r="K142" s="72">
        <f>'Industry-Sector'!M113</f>
        <v>20.36</v>
      </c>
      <c r="L142" s="72">
        <f>'Industry-Sector'!N113</f>
        <v>385.67</v>
      </c>
      <c r="M142" s="72" t="str">
        <f>'Industry-Sector'!O113</f>
        <v>55.58</v>
      </c>
      <c r="N142" s="72">
        <f>'Industry-Sector'!P113</f>
        <v>36.06</v>
      </c>
      <c r="O142" s="72" t="str">
        <f>'Industry-Sector'!Q113</f>
        <v>3.36</v>
      </c>
      <c r="P142" s="72">
        <f>'Industry-Sector'!R113</f>
        <v>6.7</v>
      </c>
      <c r="Q142" s="72">
        <f>'Industry-Sector'!S113</f>
        <v>6.37</v>
      </c>
      <c r="R142" s="72" t="str">
        <f>'Industry-Sector'!U113</f>
        <v>41.33</v>
      </c>
      <c r="S142" s="72" t="str">
        <f>'Industry-Sector'!W113</f>
        <v>16.56%</v>
      </c>
    </row>
    <row r="143" spans="3:19" ht="13.8" customHeight="1" x14ac:dyDescent="0.25">
      <c r="C143" s="74" t="str">
        <f>'Industry-Sector'!B54</f>
        <v>Footwear &amp; Accessories</v>
      </c>
      <c r="D143" s="73">
        <f>'Industry-Sector'!C54</f>
        <v>3.15E-2</v>
      </c>
      <c r="E143" s="73">
        <f>'Industry-Sector'!D54</f>
        <v>1.9E-3</v>
      </c>
      <c r="F143" s="73">
        <f>'Industry-Sector'!E54</f>
        <v>-0.18360000000000001</v>
      </c>
      <c r="G143" s="73">
        <f>'Industry-Sector'!F54</f>
        <v>-0.28210000000000002</v>
      </c>
      <c r="H143" s="73">
        <f>'Industry-Sector'!G54</f>
        <v>-0.29830000000000001</v>
      </c>
      <c r="I143" s="73">
        <f>'Industry-Sector'!H54</f>
        <v>-0.29720000000000002</v>
      </c>
      <c r="J143" s="75">
        <f>'Industry-Sector'!L54</f>
        <v>0.81</v>
      </c>
      <c r="K143" s="72">
        <f>'Industry-Sector'!M54</f>
        <v>36.51</v>
      </c>
      <c r="L143" s="72">
        <f>'Industry-Sector'!N54</f>
        <v>136.22</v>
      </c>
      <c r="M143" s="72" t="str">
        <f>'Industry-Sector'!O54</f>
        <v>20.20</v>
      </c>
      <c r="N143" s="72">
        <f>'Industry-Sector'!P54</f>
        <v>22.44</v>
      </c>
      <c r="O143" s="72" t="str">
        <f>'Industry-Sector'!Q54</f>
        <v>-</v>
      </c>
      <c r="P143" s="72">
        <f>'Industry-Sector'!R54</f>
        <v>1.7</v>
      </c>
      <c r="Q143" s="72">
        <f>'Industry-Sector'!S54</f>
        <v>5.17</v>
      </c>
      <c r="R143" s="72" t="str">
        <f>'Industry-Sector'!U54</f>
        <v>15.37</v>
      </c>
      <c r="S143" s="72" t="str">
        <f>'Industry-Sector'!W54</f>
        <v>-1.56%</v>
      </c>
    </row>
    <row r="144" spans="3:19" ht="13.8" customHeight="1" x14ac:dyDescent="0.25">
      <c r="C144" s="74" t="str">
        <f>'Industry-Sector'!B144</f>
        <v>Utilities - Regulated Gas</v>
      </c>
      <c r="D144" s="73">
        <f>'Industry-Sector'!C144</f>
        <v>6.6E-3</v>
      </c>
      <c r="E144" s="73">
        <f>'Industry-Sector'!D144</f>
        <v>4.7E-2</v>
      </c>
      <c r="F144" s="73">
        <f>'Industry-Sector'!E144</f>
        <v>8.9999999999999998E-4</v>
      </c>
      <c r="G144" s="73">
        <f>'Industry-Sector'!F144</f>
        <v>1.4999999999999999E-2</v>
      </c>
      <c r="H144" s="73">
        <f>'Industry-Sector'!G144</f>
        <v>7.7499999999999999E-2</v>
      </c>
      <c r="I144" s="73">
        <f>'Industry-Sector'!H144</f>
        <v>0.19889999999999999</v>
      </c>
      <c r="J144" s="75">
        <f>'Industry-Sector'!L144</f>
        <v>0.77</v>
      </c>
      <c r="K144" s="72">
        <f>'Industry-Sector'!M144</f>
        <v>14.88</v>
      </c>
      <c r="L144" s="72">
        <f>'Industry-Sector'!N144</f>
        <v>88.35</v>
      </c>
      <c r="M144" s="72" t="str">
        <f>'Industry-Sector'!O144</f>
        <v>22.14</v>
      </c>
      <c r="N144" s="72">
        <f>'Industry-Sector'!P144</f>
        <v>15.3</v>
      </c>
      <c r="O144" s="72" t="str">
        <f>'Industry-Sector'!Q144</f>
        <v>2.87</v>
      </c>
      <c r="P144" s="72">
        <f>'Industry-Sector'!R144</f>
        <v>2.0699999999999998</v>
      </c>
      <c r="Q144" s="72">
        <f>'Industry-Sector'!S144</f>
        <v>1.86</v>
      </c>
      <c r="R144" s="72" t="str">
        <f>'Industry-Sector'!U144</f>
        <v>67.14</v>
      </c>
      <c r="S144" s="72" t="str">
        <f>'Industry-Sector'!W144</f>
        <v>7.71%</v>
      </c>
    </row>
    <row r="145" spans="3:19" ht="13.8" customHeight="1" x14ac:dyDescent="0.25">
      <c r="C145" s="74" t="str">
        <f>'Industry-Sector'!B70</f>
        <v>Insurance Brokers</v>
      </c>
      <c r="D145" s="73">
        <f>'Industry-Sector'!C70</f>
        <v>-2.2800000000000001E-2</v>
      </c>
      <c r="E145" s="73">
        <f>'Industry-Sector'!D70</f>
        <v>-9.2999999999999992E-3</v>
      </c>
      <c r="F145" s="73">
        <f>'Industry-Sector'!E70</f>
        <v>-3.3500000000000002E-2</v>
      </c>
      <c r="G145" s="73">
        <f>'Industry-Sector'!F70</f>
        <v>3.8100000000000002E-2</v>
      </c>
      <c r="H145" s="73">
        <f>'Industry-Sector'!G70</f>
        <v>3.0300000000000001E-2</v>
      </c>
      <c r="I145" s="73">
        <f>'Industry-Sector'!H70</f>
        <v>0.24510000000000001</v>
      </c>
      <c r="J145" s="75">
        <f>'Industry-Sector'!L70</f>
        <v>1.1200000000000001</v>
      </c>
      <c r="K145" s="72">
        <f>'Industry-Sector'!M70</f>
        <v>15.27</v>
      </c>
      <c r="L145" s="72">
        <f>'Industry-Sector'!N70</f>
        <v>374.1</v>
      </c>
      <c r="M145" s="72" t="str">
        <f>'Industry-Sector'!O70</f>
        <v>37.00</v>
      </c>
      <c r="N145" s="72">
        <f>'Industry-Sector'!P70</f>
        <v>21.89</v>
      </c>
      <c r="O145" s="72" t="str">
        <f>'Industry-Sector'!Q70</f>
        <v>3.25</v>
      </c>
      <c r="P145" s="72">
        <f>'Industry-Sector'!R70</f>
        <v>4.76</v>
      </c>
      <c r="Q145" s="72">
        <f>'Industry-Sector'!S70</f>
        <v>6.35</v>
      </c>
      <c r="R145" s="72" t="str">
        <f>'Industry-Sector'!U70</f>
        <v>29.80</v>
      </c>
      <c r="S145" s="72" t="str">
        <f>'Industry-Sector'!W70</f>
        <v>11.37%</v>
      </c>
    </row>
    <row r="146" spans="3:19" ht="13.8" customHeight="1" x14ac:dyDescent="0.25">
      <c r="C146" s="74" t="str">
        <f>'Industry-Sector'!B106</f>
        <v>REIT - Healthcare Facilities</v>
      </c>
      <c r="D146" s="73">
        <f>'Industry-Sector'!C106</f>
        <v>9.4999999999999998E-3</v>
      </c>
      <c r="E146" s="73">
        <f>'Industry-Sector'!D106</f>
        <v>3.9E-2</v>
      </c>
      <c r="F146" s="73">
        <f>'Industry-Sector'!E106</f>
        <v>-1.38E-2</v>
      </c>
      <c r="G146" s="73">
        <f>'Industry-Sector'!F106</f>
        <v>0.1031</v>
      </c>
      <c r="H146" s="73">
        <f>'Industry-Sector'!G106</f>
        <v>5.8700000000000002E-2</v>
      </c>
      <c r="I146" s="73">
        <f>'Industry-Sector'!H106</f>
        <v>0.50209999999999999</v>
      </c>
      <c r="J146" s="75">
        <f>'Industry-Sector'!L106</f>
        <v>0.79</v>
      </c>
      <c r="K146" s="72">
        <f>'Industry-Sector'!M106</f>
        <v>29.87</v>
      </c>
      <c r="L146" s="72">
        <f>'Industry-Sector'!N106</f>
        <v>182.62</v>
      </c>
      <c r="M146" s="72" t="str">
        <f>'Industry-Sector'!O106</f>
        <v>97.74</v>
      </c>
      <c r="N146" s="72">
        <f>'Industry-Sector'!P106</f>
        <v>51.84</v>
      </c>
      <c r="O146" s="72" t="str">
        <f>'Industry-Sector'!Q106</f>
        <v>3.40</v>
      </c>
      <c r="P146" s="72">
        <f>'Industry-Sector'!R106</f>
        <v>7.38</v>
      </c>
      <c r="Q146" s="72">
        <f>'Industry-Sector'!S106</f>
        <v>2.25</v>
      </c>
      <c r="R146" s="72" t="str">
        <f>'Industry-Sector'!U106</f>
        <v>29.98</v>
      </c>
      <c r="S146" s="72" t="str">
        <f>'Industry-Sector'!W106</f>
        <v>28.75%</v>
      </c>
    </row>
    <row r="147" spans="3:19" ht="13.8" customHeight="1" x14ac:dyDescent="0.25">
      <c r="C147" s="74" t="str">
        <f>'Industry-Sector'!B16</f>
        <v>Beverages - Brewers</v>
      </c>
      <c r="D147" s="73">
        <f>'Industry-Sector'!C16</f>
        <v>1.7999999999999999E-2</v>
      </c>
      <c r="E147" s="73">
        <f>'Industry-Sector'!D16</f>
        <v>6.1199999999999997E-2</v>
      </c>
      <c r="F147" s="73">
        <f>'Industry-Sector'!E16</f>
        <v>3.6400000000000002E-2</v>
      </c>
      <c r="G147" s="73">
        <f>'Industry-Sector'!F16</f>
        <v>0.27410000000000001</v>
      </c>
      <c r="H147" s="73">
        <f>'Industry-Sector'!G16</f>
        <v>-0.02</v>
      </c>
      <c r="I147" s="73">
        <f>'Industry-Sector'!H16</f>
        <v>8.3999999999999995E-3</v>
      </c>
      <c r="J147" s="75">
        <f>'Industry-Sector'!L16</f>
        <v>1.88</v>
      </c>
      <c r="K147" s="72">
        <f>'Industry-Sector'!M16</f>
        <v>78.77</v>
      </c>
      <c r="L147" s="72">
        <f>'Industry-Sector'!N16</f>
        <v>225.77</v>
      </c>
      <c r="M147" s="72" t="str">
        <f>'Industry-Sector'!O16</f>
        <v>23.36</v>
      </c>
      <c r="N147" s="72">
        <f>'Industry-Sector'!P16</f>
        <v>14.82</v>
      </c>
      <c r="O147" s="72" t="str">
        <f>'Industry-Sector'!Q16</f>
        <v>2.59</v>
      </c>
      <c r="P147" s="72">
        <f>'Industry-Sector'!R16</f>
        <v>1.55</v>
      </c>
      <c r="Q147" s="72">
        <f>'Industry-Sector'!S16</f>
        <v>1.72</v>
      </c>
      <c r="R147" s="72" t="str">
        <f>'Industry-Sector'!U16</f>
        <v>11.07</v>
      </c>
      <c r="S147" s="72" t="str">
        <f>'Industry-Sector'!W16</f>
        <v>9.02%</v>
      </c>
    </row>
    <row r="148" spans="3:19" ht="13.8" customHeight="1" x14ac:dyDescent="0.25">
      <c r="C148" s="74" t="str">
        <f>'Industry-Sector'!B90</f>
        <v>Oil &amp; Gas Refining &amp; Marketing</v>
      </c>
      <c r="D148" s="73">
        <f>'Industry-Sector'!C90</f>
        <v>2.69E-2</v>
      </c>
      <c r="E148" s="73">
        <f>'Industry-Sector'!D90</f>
        <v>3.5299999999999998E-2</v>
      </c>
      <c r="F148" s="73">
        <f>'Industry-Sector'!E90</f>
        <v>-0.1724</v>
      </c>
      <c r="G148" s="73">
        <f>'Industry-Sector'!F90</f>
        <v>-0.17080000000000001</v>
      </c>
      <c r="H148" s="73">
        <f>'Industry-Sector'!G90</f>
        <v>-0.2177</v>
      </c>
      <c r="I148" s="73">
        <f>'Industry-Sector'!H90</f>
        <v>-0.37569999999999998</v>
      </c>
      <c r="J148" s="75">
        <f>'Industry-Sector'!L90</f>
        <v>0.89</v>
      </c>
      <c r="K148" s="72">
        <f>'Industry-Sector'!M90</f>
        <v>27.04</v>
      </c>
      <c r="L148" s="72">
        <f>'Industry-Sector'!N90</f>
        <v>149.13</v>
      </c>
      <c r="M148" s="72" t="str">
        <f>'Industry-Sector'!O90</f>
        <v>15.56</v>
      </c>
      <c r="N148" s="72">
        <f>'Industry-Sector'!P90</f>
        <v>9.7200000000000006</v>
      </c>
      <c r="O148" s="72" t="str">
        <f>'Industry-Sector'!Q90</f>
        <v>0.81</v>
      </c>
      <c r="P148" s="72">
        <f>'Industry-Sector'!R90</f>
        <v>0.24</v>
      </c>
      <c r="Q148" s="72">
        <f>'Industry-Sector'!S90</f>
        <v>1.47</v>
      </c>
      <c r="R148" s="72" t="str">
        <f>'Industry-Sector'!U90</f>
        <v>8.93</v>
      </c>
      <c r="S148" s="72" t="str">
        <f>'Industry-Sector'!W90</f>
        <v>19.09%</v>
      </c>
    </row>
    <row r="149" spans="3:19" ht="13.8" customHeight="1" x14ac:dyDescent="0.25">
      <c r="C149" s="74" t="str">
        <f>'Industry-Sector'!B130</f>
        <v>Specialty Retail</v>
      </c>
      <c r="D149" s="73">
        <f>'Industry-Sector'!C130</f>
        <v>2.06E-2</v>
      </c>
      <c r="E149" s="73">
        <f>'Industry-Sector'!D130</f>
        <v>8.6E-3</v>
      </c>
      <c r="F149" s="73">
        <f>'Industry-Sector'!E130</f>
        <v>-4.5499999999999999E-2</v>
      </c>
      <c r="G149" s="73">
        <f>'Industry-Sector'!F130</f>
        <v>-0.1666</v>
      </c>
      <c r="H149" s="73">
        <f>'Industry-Sector'!G130</f>
        <v>-0.12620000000000001</v>
      </c>
      <c r="I149" s="73">
        <f>'Industry-Sector'!H130</f>
        <v>-5.8299999999999998E-2</v>
      </c>
      <c r="J149" s="75">
        <f>'Industry-Sector'!L130</f>
        <v>0.54</v>
      </c>
      <c r="K149" s="72">
        <f>'Industry-Sector'!M130</f>
        <v>53.85</v>
      </c>
      <c r="L149" s="72">
        <f>'Industry-Sector'!N130</f>
        <v>159.44999999999999</v>
      </c>
      <c r="M149" s="72" t="str">
        <f>'Industry-Sector'!O130</f>
        <v>18.70</v>
      </c>
      <c r="N149" s="72">
        <f>'Industry-Sector'!P130</f>
        <v>15.27</v>
      </c>
      <c r="O149" s="72" t="str">
        <f>'Industry-Sector'!Q130</f>
        <v>2.10</v>
      </c>
      <c r="P149" s="72">
        <f>'Industry-Sector'!R130</f>
        <v>0.81</v>
      </c>
      <c r="Q149" s="72">
        <f>'Industry-Sector'!S130</f>
        <v>4.62</v>
      </c>
      <c r="R149" s="72" t="str">
        <f>'Industry-Sector'!U130</f>
        <v>20.93</v>
      </c>
      <c r="S149" s="72" t="str">
        <f>'Industry-Sector'!W130</f>
        <v>8.90%</v>
      </c>
    </row>
    <row r="150" spans="3:19" ht="13.8" customHeight="1" x14ac:dyDescent="0.25">
      <c r="C150" s="74" t="str">
        <f>'Industry-Sector'!B77</f>
        <v>Luxury Goods</v>
      </c>
      <c r="D150" s="73">
        <f>'Industry-Sector'!C77</f>
        <v>1.2800000000000001E-2</v>
      </c>
      <c r="E150" s="73">
        <f>'Industry-Sector'!D77</f>
        <v>-1.38E-2</v>
      </c>
      <c r="F150" s="73">
        <f>'Industry-Sector'!E77</f>
        <v>-0.14180000000000001</v>
      </c>
      <c r="G150" s="73">
        <f>'Industry-Sector'!F77</f>
        <v>-0.13919999999999999</v>
      </c>
      <c r="H150" s="73">
        <f>'Industry-Sector'!G77</f>
        <v>-6.4399999999999999E-2</v>
      </c>
      <c r="I150" s="73">
        <f>'Industry-Sector'!H77</f>
        <v>1.9699999999999999E-2</v>
      </c>
      <c r="J150" s="75">
        <f>'Industry-Sector'!L77</f>
        <v>0.66</v>
      </c>
      <c r="K150" s="72">
        <f>'Industry-Sector'!M77</f>
        <v>10.86</v>
      </c>
      <c r="L150" s="72">
        <f>'Industry-Sector'!N77</f>
        <v>19.34</v>
      </c>
      <c r="M150" s="72" t="str">
        <f>'Industry-Sector'!O77</f>
        <v>26.18</v>
      </c>
      <c r="N150" s="72">
        <f>'Industry-Sector'!P77</f>
        <v>11.57</v>
      </c>
      <c r="O150" s="72" t="str">
        <f>'Industry-Sector'!Q77</f>
        <v>2.55</v>
      </c>
      <c r="P150" s="72">
        <f>'Industry-Sector'!R77</f>
        <v>0.9</v>
      </c>
      <c r="Q150" s="72">
        <f>'Industry-Sector'!S77</f>
        <v>3.53</v>
      </c>
      <c r="R150" s="72" t="str">
        <f>'Industry-Sector'!U77</f>
        <v>11.72</v>
      </c>
      <c r="S150" s="72" t="str">
        <f>'Industry-Sector'!W77</f>
        <v>10.27%</v>
      </c>
    </row>
    <row r="151" spans="3:19" ht="13.8" customHeight="1" x14ac:dyDescent="0.25">
      <c r="C151" s="74" t="str">
        <f>'Industry-Sector'!B141</f>
        <v>Utilities - Diversified</v>
      </c>
      <c r="D151" s="73">
        <f>'Industry-Sector'!C141</f>
        <v>7.7000000000000002E-3</v>
      </c>
      <c r="E151" s="73">
        <f>'Industry-Sector'!D141</f>
        <v>4.6600000000000003E-2</v>
      </c>
      <c r="F151" s="73">
        <f>'Industry-Sector'!E141</f>
        <v>-2.9600000000000001E-2</v>
      </c>
      <c r="G151" s="73">
        <f>'Industry-Sector'!F141</f>
        <v>-0.1071</v>
      </c>
      <c r="H151" s="73">
        <f>'Industry-Sector'!G141</f>
        <v>-0.1663</v>
      </c>
      <c r="I151" s="73">
        <f>'Industry-Sector'!H141</f>
        <v>1.8499999999999999E-2</v>
      </c>
      <c r="J151" s="75">
        <f>'Industry-Sector'!L141</f>
        <v>0.93</v>
      </c>
      <c r="K151" s="72">
        <f>'Industry-Sector'!M141</f>
        <v>35.6</v>
      </c>
      <c r="L151" s="72">
        <f>'Industry-Sector'!N141</f>
        <v>90.64</v>
      </c>
      <c r="M151" s="72" t="str">
        <f>'Industry-Sector'!O141</f>
        <v>14.71</v>
      </c>
      <c r="N151" s="72">
        <f>'Industry-Sector'!P141</f>
        <v>13.3</v>
      </c>
      <c r="O151" s="72" t="str">
        <f>'Industry-Sector'!Q141</f>
        <v>3.57</v>
      </c>
      <c r="P151" s="72">
        <f>'Industry-Sector'!R141</f>
        <v>1.41</v>
      </c>
      <c r="Q151" s="72">
        <f>'Industry-Sector'!S141</f>
        <v>1.62</v>
      </c>
      <c r="R151" s="72" t="str">
        <f>'Industry-Sector'!U141</f>
        <v>56.57</v>
      </c>
      <c r="S151" s="72" t="str">
        <f>'Industry-Sector'!W141</f>
        <v>4.13%</v>
      </c>
    </row>
    <row r="152" spans="3:19" ht="13.8" customHeight="1" x14ac:dyDescent="0.25">
      <c r="C152" s="74" t="str">
        <f>'Industry-Sector'!B105</f>
        <v>REIT - Diversified</v>
      </c>
      <c r="D152" s="73">
        <f>'Industry-Sector'!C105</f>
        <v>1.43E-2</v>
      </c>
      <c r="E152" s="73">
        <f>'Industry-Sector'!D105</f>
        <v>8.1199999999999994E-2</v>
      </c>
      <c r="F152" s="73">
        <f>'Industry-Sector'!E105</f>
        <v>-1.3100000000000001E-2</v>
      </c>
      <c r="G152" s="73">
        <f>'Industry-Sector'!F105</f>
        <v>6.3299999999999995E-2</v>
      </c>
      <c r="H152" s="73">
        <f>'Industry-Sector'!G105</f>
        <v>-4.9500000000000002E-2</v>
      </c>
      <c r="I152" s="73">
        <f>'Industry-Sector'!H105</f>
        <v>0.14680000000000001</v>
      </c>
      <c r="J152" s="75">
        <f>'Industry-Sector'!L105</f>
        <v>0.92</v>
      </c>
      <c r="K152" s="72">
        <f>'Industry-Sector'!M105</f>
        <v>15.52</v>
      </c>
      <c r="L152" s="72">
        <f>'Industry-Sector'!N105</f>
        <v>59.14</v>
      </c>
      <c r="M152" s="72" t="str">
        <f>'Industry-Sector'!O105</f>
        <v>16.46</v>
      </c>
      <c r="N152" s="72">
        <f>'Industry-Sector'!P105</f>
        <v>15.03</v>
      </c>
      <c r="O152" s="72" t="str">
        <f>'Industry-Sector'!Q105</f>
        <v>3.02</v>
      </c>
      <c r="P152" s="72">
        <f>'Industry-Sector'!R105</f>
        <v>6.25</v>
      </c>
      <c r="Q152" s="72">
        <f>'Industry-Sector'!S105</f>
        <v>1.25</v>
      </c>
      <c r="R152" s="72" t="str">
        <f>'Industry-Sector'!U105</f>
        <v>11.56</v>
      </c>
      <c r="S152" s="72" t="str">
        <f>'Industry-Sector'!W105</f>
        <v>5.44%</v>
      </c>
    </row>
    <row r="153" spans="3:19" ht="13.8" customHeight="1" x14ac:dyDescent="0.25">
      <c r="C153" s="74" t="str">
        <f>'Industry-Sector'!B94</f>
        <v>Packaging &amp; Containers</v>
      </c>
      <c r="D153" s="73">
        <f>'Industry-Sector'!C94</f>
        <v>9.1999999999999998E-3</v>
      </c>
      <c r="E153" s="73">
        <f>'Industry-Sector'!D94</f>
        <v>2.35E-2</v>
      </c>
      <c r="F153" s="73">
        <f>'Industry-Sector'!E94</f>
        <v>-7.7399999999999997E-2</v>
      </c>
      <c r="G153" s="73">
        <f>'Industry-Sector'!F94</f>
        <v>-0.13300000000000001</v>
      </c>
      <c r="H153" s="73">
        <f>'Industry-Sector'!G94</f>
        <v>-0.14330000000000001</v>
      </c>
      <c r="I153" s="73">
        <f>'Industry-Sector'!H94</f>
        <v>-3.7999999999999999E-2</v>
      </c>
      <c r="J153" s="75">
        <f>'Industry-Sector'!L94</f>
        <v>0.9</v>
      </c>
      <c r="K153" s="72">
        <f>'Industry-Sector'!M94</f>
        <v>56.02</v>
      </c>
      <c r="L153" s="72">
        <f>'Industry-Sector'!N94</f>
        <v>154.66999999999999</v>
      </c>
      <c r="M153" s="72" t="str">
        <f>'Industry-Sector'!O94</f>
        <v>23.78</v>
      </c>
      <c r="N153" s="72">
        <f>'Industry-Sector'!P94</f>
        <v>11.81</v>
      </c>
      <c r="O153" s="72" t="str">
        <f>'Industry-Sector'!Q94</f>
        <v>0.93</v>
      </c>
      <c r="P153" s="72">
        <f>'Industry-Sector'!R94</f>
        <v>0.99</v>
      </c>
      <c r="Q153" s="72">
        <f>'Industry-Sector'!S94</f>
        <v>2.38</v>
      </c>
      <c r="R153" s="72" t="str">
        <f>'Industry-Sector'!U94</f>
        <v>22.52</v>
      </c>
      <c r="S153" s="72" t="str">
        <f>'Industry-Sector'!W94</f>
        <v>25.50%</v>
      </c>
    </row>
    <row r="154" spans="3:19" ht="13.8" customHeight="1" x14ac:dyDescent="0.25">
      <c r="C154" s="74" t="str">
        <f>'Industry-Sector'!B122</f>
        <v>Shell Companies</v>
      </c>
      <c r="D154" s="73">
        <f>'Industry-Sector'!C122</f>
        <v>5.3E-3</v>
      </c>
      <c r="E154" s="73">
        <f>'Industry-Sector'!D122</f>
        <v>2.8E-3</v>
      </c>
      <c r="F154" s="73">
        <f>'Industry-Sector'!E122</f>
        <v>-4.7800000000000002E-2</v>
      </c>
      <c r="G154" s="73">
        <f>'Industry-Sector'!F122</f>
        <v>1.1599999999999999E-2</v>
      </c>
      <c r="H154" s="73">
        <f>'Industry-Sector'!G122</f>
        <v>0.13239999999999999</v>
      </c>
      <c r="I154" s="73">
        <f>'Industry-Sector'!H122</f>
        <v>-0.3982</v>
      </c>
      <c r="J154" s="75">
        <f>'Industry-Sector'!L122</f>
        <v>0.52</v>
      </c>
      <c r="K154" s="72">
        <f>'Industry-Sector'!M122</f>
        <v>7.8</v>
      </c>
      <c r="L154" s="72">
        <f>'Industry-Sector'!N122</f>
        <v>31.11</v>
      </c>
      <c r="M154" s="72" t="str">
        <f>'Industry-Sector'!O122</f>
        <v>165.90</v>
      </c>
      <c r="N154" s="72">
        <f>'Industry-Sector'!P122</f>
        <v>0</v>
      </c>
      <c r="O154" s="72" t="str">
        <f>'Industry-Sector'!Q122</f>
        <v>-</v>
      </c>
      <c r="P154" s="72">
        <f>'Industry-Sector'!R122</f>
        <v>14.43</v>
      </c>
      <c r="Q154" s="72">
        <f>'Industry-Sector'!S122</f>
        <v>2.74</v>
      </c>
      <c r="R154" s="72" t="str">
        <f>'Industry-Sector'!U122</f>
        <v>-</v>
      </c>
      <c r="S154" s="72" t="str">
        <f>'Industry-Sector'!W122</f>
        <v>-</v>
      </c>
    </row>
    <row r="155" spans="3:19" ht="13.8" customHeight="1" x14ac:dyDescent="0.25">
      <c r="C155" s="74" t="str">
        <f>'Industry-Sector'!B59</f>
        <v>Health Information Services</v>
      </c>
      <c r="D155" s="73">
        <f>'Industry-Sector'!C59</f>
        <v>-7.4999999999999997E-3</v>
      </c>
      <c r="E155" s="73">
        <f>'Industry-Sector'!D59</f>
        <v>2.87E-2</v>
      </c>
      <c r="F155" s="73">
        <f>'Industry-Sector'!E59</f>
        <v>-7.8100000000000003E-2</v>
      </c>
      <c r="G155" s="73">
        <f>'Industry-Sector'!F59</f>
        <v>-3.39E-2</v>
      </c>
      <c r="H155" s="73">
        <f>'Industry-Sector'!G59</f>
        <v>-3.0000000000000001E-3</v>
      </c>
      <c r="I155" s="73">
        <f>'Industry-Sector'!H59</f>
        <v>-3.6200000000000003E-2</v>
      </c>
      <c r="J155" s="75">
        <f>'Industry-Sector'!L59</f>
        <v>0.86</v>
      </c>
      <c r="K155" s="72">
        <f>'Industry-Sector'!M59</f>
        <v>112.03</v>
      </c>
      <c r="L155" s="72">
        <f>'Industry-Sector'!N59</f>
        <v>91.88</v>
      </c>
      <c r="M155" s="72" t="str">
        <f>'Industry-Sector'!O59</f>
        <v>89.25</v>
      </c>
      <c r="N155" s="72">
        <f>'Industry-Sector'!P59</f>
        <v>30.61</v>
      </c>
      <c r="O155" s="72" t="str">
        <f>'Industry-Sector'!Q59</f>
        <v>4.84</v>
      </c>
      <c r="P155" s="72">
        <f>'Industry-Sector'!R59</f>
        <v>2.4500000000000002</v>
      </c>
      <c r="Q155" s="72">
        <f>'Industry-Sector'!S59</f>
        <v>2.77</v>
      </c>
      <c r="R155" s="72" t="str">
        <f>'Industry-Sector'!U59</f>
        <v>28.78</v>
      </c>
      <c r="S155" s="72" t="str">
        <f>'Industry-Sector'!W59</f>
        <v>18.45%</v>
      </c>
    </row>
    <row r="156" spans="3:19" ht="13.8" customHeight="1" x14ac:dyDescent="0.25">
      <c r="C156" s="74" t="str">
        <f>'Industry-Sector'!B145</f>
        <v>Utilities - Regulated Water</v>
      </c>
      <c r="D156" s="73">
        <f>'Industry-Sector'!C145</f>
        <v>1.41E-2</v>
      </c>
      <c r="E156" s="73">
        <f>'Industry-Sector'!D145</f>
        <v>4.6699999999999998E-2</v>
      </c>
      <c r="F156" s="73">
        <f>'Industry-Sector'!E145</f>
        <v>3.6999999999999998E-2</v>
      </c>
      <c r="G156" s="73">
        <f>'Industry-Sector'!F145</f>
        <v>0.16200000000000001</v>
      </c>
      <c r="H156" s="73">
        <f>'Industry-Sector'!G145</f>
        <v>4.4200000000000003E-2</v>
      </c>
      <c r="I156" s="73">
        <f>'Industry-Sector'!H145</f>
        <v>0.25009999999999999</v>
      </c>
      <c r="J156" s="75">
        <f>'Industry-Sector'!L145</f>
        <v>0.85</v>
      </c>
      <c r="K156" s="72">
        <f>'Industry-Sector'!M145</f>
        <v>6.28</v>
      </c>
      <c r="L156" s="72">
        <f>'Industry-Sector'!N145</f>
        <v>65.55</v>
      </c>
      <c r="M156" s="72" t="str">
        <f>'Industry-Sector'!O145</f>
        <v>16.55</v>
      </c>
      <c r="N156" s="72">
        <f>'Industry-Sector'!P145</f>
        <v>18.690000000000001</v>
      </c>
      <c r="O156" s="72" t="str">
        <f>'Industry-Sector'!Q145</f>
        <v>2.17</v>
      </c>
      <c r="P156" s="72">
        <f>'Industry-Sector'!R145</f>
        <v>3.89</v>
      </c>
      <c r="Q156" s="72">
        <f>'Industry-Sector'!S145</f>
        <v>2.33</v>
      </c>
      <c r="R156" s="72" t="str">
        <f>'Industry-Sector'!U145</f>
        <v>44.18</v>
      </c>
      <c r="S156" s="72" t="str">
        <f>'Industry-Sector'!W145</f>
        <v>7.61%</v>
      </c>
    </row>
    <row r="157" spans="3:19" ht="13.8" customHeight="1" x14ac:dyDescent="0.25">
      <c r="C157" s="74" t="str">
        <f>'Industry-Sector'!B91</f>
        <v>Other Industrial Metals &amp; Mining</v>
      </c>
      <c r="D157" s="73">
        <f>'Industry-Sector'!C91</f>
        <v>1.2699999999999999E-2</v>
      </c>
      <c r="E157" s="73">
        <f>'Industry-Sector'!D91</f>
        <v>6.2E-2</v>
      </c>
      <c r="F157" s="73">
        <f>'Industry-Sector'!E91</f>
        <v>-8.9200000000000002E-2</v>
      </c>
      <c r="G157" s="73">
        <f>'Industry-Sector'!F91</f>
        <v>-4.9399999999999999E-2</v>
      </c>
      <c r="H157" s="73">
        <f>'Industry-Sector'!G91</f>
        <v>-0.17330000000000001</v>
      </c>
      <c r="I157" s="73">
        <f>'Industry-Sector'!H91</f>
        <v>-0.17069999999999999</v>
      </c>
      <c r="J157" s="75">
        <f>'Industry-Sector'!L91</f>
        <v>1.17</v>
      </c>
      <c r="K157" s="72">
        <f>'Industry-Sector'!M91</f>
        <v>128.88999999999999</v>
      </c>
      <c r="L157" s="72">
        <f>'Industry-Sector'!N91</f>
        <v>264.27999999999997</v>
      </c>
      <c r="M157" s="72" t="str">
        <f>'Industry-Sector'!O91</f>
        <v>9.98</v>
      </c>
      <c r="N157" s="72">
        <f>'Industry-Sector'!P91</f>
        <v>9.59</v>
      </c>
      <c r="O157" s="72" t="str">
        <f>'Industry-Sector'!Q91</f>
        <v>-</v>
      </c>
      <c r="P157" s="72">
        <f>'Industry-Sector'!R91</f>
        <v>1.62</v>
      </c>
      <c r="Q157" s="72">
        <f>'Industry-Sector'!S91</f>
        <v>1.79</v>
      </c>
      <c r="R157" s="72" t="str">
        <f>'Industry-Sector'!U91</f>
        <v>13.00</v>
      </c>
      <c r="S157" s="72" t="str">
        <f>'Industry-Sector'!W91</f>
        <v>-3.05%</v>
      </c>
    </row>
    <row r="158" spans="3:19" ht="13.8" customHeight="1" x14ac:dyDescent="0.25">
      <c r="C158" s="74" t="str">
        <f>'Industry-Sector'!B99</f>
        <v>Publishing</v>
      </c>
      <c r="D158" s="73">
        <f>'Industry-Sector'!C99</f>
        <v>1.3899999999999999E-2</v>
      </c>
      <c r="E158" s="73">
        <f>'Industry-Sector'!D99</f>
        <v>2.76E-2</v>
      </c>
      <c r="F158" s="73">
        <f>'Industry-Sector'!E99</f>
        <v>-3.15E-2</v>
      </c>
      <c r="G158" s="73">
        <f>'Industry-Sector'!F99</f>
        <v>-3.4700000000000002E-2</v>
      </c>
      <c r="H158" s="73">
        <f>'Industry-Sector'!G99</f>
        <v>-1.5900000000000001E-2</v>
      </c>
      <c r="I158" s="73">
        <f>'Industry-Sector'!H99</f>
        <v>0.18840000000000001</v>
      </c>
      <c r="J158" s="75">
        <f>'Industry-Sector'!L99</f>
        <v>1.71</v>
      </c>
      <c r="K158" s="72">
        <f>'Industry-Sector'!M99</f>
        <v>8.68</v>
      </c>
      <c r="L158" s="72">
        <f>'Industry-Sector'!N99</f>
        <v>22.12</v>
      </c>
      <c r="M158" s="72" t="str">
        <f>'Industry-Sector'!O99</f>
        <v>24.84</v>
      </c>
      <c r="N158" s="72">
        <f>'Industry-Sector'!P99</f>
        <v>17.670000000000002</v>
      </c>
      <c r="O158" s="72" t="str">
        <f>'Industry-Sector'!Q99</f>
        <v>2.29</v>
      </c>
      <c r="P158" s="72">
        <f>'Industry-Sector'!R99</f>
        <v>1.62</v>
      </c>
      <c r="Q158" s="72">
        <f>'Industry-Sector'!S99</f>
        <v>2.52</v>
      </c>
      <c r="R158" s="72" t="str">
        <f>'Industry-Sector'!U99</f>
        <v>12.39</v>
      </c>
      <c r="S158" s="72" t="str">
        <f>'Industry-Sector'!W99</f>
        <v>10.85%</v>
      </c>
    </row>
    <row r="159" spans="3:19" ht="13.8" customHeight="1" x14ac:dyDescent="0.25">
      <c r="C159" s="74" t="str">
        <f>'Industry-Sector'!B74</f>
        <v>Leisure</v>
      </c>
      <c r="D159" s="73">
        <f>'Industry-Sector'!C74</f>
        <v>5.4999999999999997E-3</v>
      </c>
      <c r="E159" s="73">
        <f>'Industry-Sector'!D74</f>
        <v>1.0200000000000001E-2</v>
      </c>
      <c r="F159" s="73">
        <f>'Industry-Sector'!E74</f>
        <v>-0.14580000000000001</v>
      </c>
      <c r="G159" s="73">
        <f>'Industry-Sector'!F74</f>
        <v>-0.1772</v>
      </c>
      <c r="H159" s="73">
        <f>'Industry-Sector'!G74</f>
        <v>-7.1300000000000002E-2</v>
      </c>
      <c r="I159" s="73">
        <f>'Industry-Sector'!H74</f>
        <v>9.5100000000000004E-2</v>
      </c>
      <c r="J159" s="75">
        <f>'Industry-Sector'!L74</f>
        <v>0.64</v>
      </c>
      <c r="K159" s="72">
        <f>'Industry-Sector'!M74</f>
        <v>39.42</v>
      </c>
      <c r="L159" s="72">
        <f>'Industry-Sector'!N74</f>
        <v>60.13</v>
      </c>
      <c r="M159" s="72" t="str">
        <f>'Industry-Sector'!O74</f>
        <v>28.27</v>
      </c>
      <c r="N159" s="72">
        <f>'Industry-Sector'!P74</f>
        <v>16.170000000000002</v>
      </c>
      <c r="O159" s="72" t="str">
        <f>'Industry-Sector'!Q74</f>
        <v>1.39</v>
      </c>
      <c r="P159" s="72">
        <f>'Industry-Sector'!R74</f>
        <v>1.48</v>
      </c>
      <c r="Q159" s="72">
        <f>'Industry-Sector'!S74</f>
        <v>3.14</v>
      </c>
      <c r="R159" s="72" t="str">
        <f>'Industry-Sector'!U74</f>
        <v>20.29</v>
      </c>
      <c r="S159" s="72" t="str">
        <f>'Industry-Sector'!W74</f>
        <v>20.36%</v>
      </c>
    </row>
    <row r="160" spans="3:19" ht="13.8" customHeight="1" x14ac:dyDescent="0.25">
      <c r="C160" s="74" t="str">
        <f>'Industry-Sector'!B14</f>
        <v>Banks - Diversified</v>
      </c>
      <c r="D160" s="73">
        <f>'Industry-Sector'!C14</f>
        <v>9.9000000000000008E-3</v>
      </c>
      <c r="E160" s="73">
        <f>'Industry-Sector'!D14</f>
        <v>4.4900000000000002E-2</v>
      </c>
      <c r="F160" s="73">
        <f>'Industry-Sector'!E14</f>
        <v>-7.6799999999999993E-2</v>
      </c>
      <c r="G160" s="73">
        <f>'Industry-Sector'!F14</f>
        <v>-6.9199999999999998E-2</v>
      </c>
      <c r="H160" s="73">
        <f>'Industry-Sector'!G14</f>
        <v>3.3399999999999999E-2</v>
      </c>
      <c r="I160" s="73">
        <f>'Industry-Sector'!H14</f>
        <v>0.2041</v>
      </c>
      <c r="J160" s="75">
        <f>'Industry-Sector'!L14</f>
        <v>0.88</v>
      </c>
      <c r="K160" s="72">
        <f>'Industry-Sector'!M14</f>
        <v>137.88</v>
      </c>
      <c r="L160" s="72">
        <f>'Industry-Sector'!N14</f>
        <v>2558.59</v>
      </c>
      <c r="M160" s="72" t="str">
        <f>'Industry-Sector'!O14</f>
        <v>10.47</v>
      </c>
      <c r="N160" s="72">
        <f>'Industry-Sector'!P14</f>
        <v>8.85</v>
      </c>
      <c r="O160" s="72" t="str">
        <f>'Industry-Sector'!Q14</f>
        <v>0.98</v>
      </c>
      <c r="P160" s="72">
        <f>'Industry-Sector'!R14</f>
        <v>1.39</v>
      </c>
      <c r="Q160" s="72">
        <f>'Industry-Sector'!S14</f>
        <v>1.23</v>
      </c>
      <c r="R160" s="72" t="str">
        <f>'Industry-Sector'!U14</f>
        <v>10.92</v>
      </c>
      <c r="S160" s="72" t="str">
        <f>'Industry-Sector'!W14</f>
        <v>10.70%</v>
      </c>
    </row>
    <row r="161" spans="3:19" ht="13.8" customHeight="1" x14ac:dyDescent="0.25">
      <c r="C161" s="74" t="str">
        <f>'Industry-Sector'!B36</f>
        <v>Diagnostics &amp; Research</v>
      </c>
      <c r="D161" s="73">
        <f>'Industry-Sector'!C36</f>
        <v>-1.52E-2</v>
      </c>
      <c r="E161" s="73">
        <f>'Industry-Sector'!D36</f>
        <v>1.6199999999999999E-2</v>
      </c>
      <c r="F161" s="73">
        <f>'Industry-Sector'!E36</f>
        <v>-0.13819999999999999</v>
      </c>
      <c r="G161" s="73">
        <f>'Industry-Sector'!F36</f>
        <v>-0.21609999999999999</v>
      </c>
      <c r="H161" s="73">
        <f>'Industry-Sector'!G36</f>
        <v>-0.2717</v>
      </c>
      <c r="I161" s="73">
        <f>'Industry-Sector'!H36</f>
        <v>-0.1976</v>
      </c>
      <c r="J161" s="75">
        <f>'Industry-Sector'!L36</f>
        <v>0.79</v>
      </c>
      <c r="K161" s="72">
        <f>'Industry-Sector'!M36</f>
        <v>64.760000000000005</v>
      </c>
      <c r="L161" s="72">
        <f>'Industry-Sector'!N36</f>
        <v>571.69000000000005</v>
      </c>
      <c r="M161" s="72" t="str">
        <f>'Industry-Sector'!O36</f>
        <v>31.24</v>
      </c>
      <c r="N161" s="72">
        <f>'Industry-Sector'!P36</f>
        <v>18.88</v>
      </c>
      <c r="O161" s="72" t="str">
        <f>'Industry-Sector'!Q36</f>
        <v>3.06</v>
      </c>
      <c r="P161" s="72">
        <f>'Industry-Sector'!R36</f>
        <v>3.55</v>
      </c>
      <c r="Q161" s="72">
        <f>'Industry-Sector'!S36</f>
        <v>3.27</v>
      </c>
      <c r="R161" s="72" t="str">
        <f>'Industry-Sector'!U36</f>
        <v>23.24</v>
      </c>
      <c r="S161" s="72" t="str">
        <f>'Industry-Sector'!W36</f>
        <v>10.22%</v>
      </c>
    </row>
    <row r="162" spans="3:19" ht="13.8" customHeight="1" x14ac:dyDescent="0.25">
      <c r="C162" s="74" t="str">
        <f>'Industry-Sector'!B133</f>
        <v>Telecom Services</v>
      </c>
      <c r="D162" s="73">
        <f>'Industry-Sector'!C133</f>
        <v>1.37E-2</v>
      </c>
      <c r="E162" s="73">
        <f>'Industry-Sector'!D133</f>
        <v>3.5700000000000003E-2</v>
      </c>
      <c r="F162" s="73">
        <f>'Industry-Sector'!E133</f>
        <v>-1.8E-3</v>
      </c>
      <c r="G162" s="73">
        <f>'Industry-Sector'!F133</f>
        <v>0.1145</v>
      </c>
      <c r="H162" s="73">
        <f>'Industry-Sector'!G133</f>
        <v>3.8100000000000002E-2</v>
      </c>
      <c r="I162" s="73">
        <f>'Industry-Sector'!H133</f>
        <v>0.22189999999999999</v>
      </c>
      <c r="J162" s="75">
        <f>'Industry-Sector'!L133</f>
        <v>0.7</v>
      </c>
      <c r="K162" s="72">
        <f>'Industry-Sector'!M133</f>
        <v>120.69</v>
      </c>
      <c r="L162" s="72">
        <f>'Industry-Sector'!N133</f>
        <v>1201.19</v>
      </c>
      <c r="M162" s="72" t="str">
        <f>'Industry-Sector'!O133</f>
        <v>16.26</v>
      </c>
      <c r="N162" s="72">
        <f>'Industry-Sector'!P133</f>
        <v>11.89</v>
      </c>
      <c r="O162" s="72" t="str">
        <f>'Industry-Sector'!Q133</f>
        <v>1.35</v>
      </c>
      <c r="P162" s="72">
        <f>'Industry-Sector'!R133</f>
        <v>1.4</v>
      </c>
      <c r="Q162" s="72">
        <f>'Industry-Sector'!S133</f>
        <v>1.97</v>
      </c>
      <c r="R162" s="72" t="str">
        <f>'Industry-Sector'!U133</f>
        <v>10.13</v>
      </c>
      <c r="S162" s="72" t="str">
        <f>'Industry-Sector'!W133</f>
        <v>12.05%</v>
      </c>
    </row>
    <row r="163" spans="3:19" ht="13.8" customHeight="1" x14ac:dyDescent="0.25">
      <c r="C163" s="74" t="str">
        <f>'Industry-Sector'!B65</f>
        <v>Insurance - Diversified</v>
      </c>
      <c r="D163" s="73">
        <f>'Industry-Sector'!C65</f>
        <v>4.1000000000000003E-3</v>
      </c>
      <c r="E163" s="73">
        <f>'Industry-Sector'!D65</f>
        <v>6.7999999999999996E-3</v>
      </c>
      <c r="F163" s="73">
        <f>'Industry-Sector'!E65</f>
        <v>-1.47E-2</v>
      </c>
      <c r="G163" s="73">
        <f>'Industry-Sector'!F65</f>
        <v>0.107</v>
      </c>
      <c r="H163" s="73">
        <f>'Industry-Sector'!G65</f>
        <v>0.10440000000000001</v>
      </c>
      <c r="I163" s="73">
        <f>'Industry-Sector'!H65</f>
        <v>0.27739999999999998</v>
      </c>
      <c r="J163" s="75">
        <f>'Industry-Sector'!L65</f>
        <v>0.95</v>
      </c>
      <c r="K163" s="72">
        <f>'Industry-Sector'!M65</f>
        <v>21.38</v>
      </c>
      <c r="L163" s="72">
        <f>'Industry-Sector'!N65</f>
        <v>2380.62</v>
      </c>
      <c r="M163" s="72" t="str">
        <f>'Industry-Sector'!O65</f>
        <v>23.71</v>
      </c>
      <c r="N163" s="72">
        <f>'Industry-Sector'!P65</f>
        <v>38.58</v>
      </c>
      <c r="O163" s="72" t="str">
        <f>'Industry-Sector'!Q65</f>
        <v>22.59</v>
      </c>
      <c r="P163" s="72">
        <f>'Industry-Sector'!R65</f>
        <v>2.75</v>
      </c>
      <c r="Q163" s="72">
        <f>'Industry-Sector'!S65</f>
        <v>3.17</v>
      </c>
      <c r="R163" s="72" t="str">
        <f>'Industry-Sector'!U65</f>
        <v>52.38</v>
      </c>
      <c r="S163" s="72" t="str">
        <f>'Industry-Sector'!W65</f>
        <v>1.05%</v>
      </c>
    </row>
    <row r="164" spans="3:19" ht="13.8" customHeight="1" x14ac:dyDescent="0.25">
      <c r="C164" s="74" t="str">
        <f>'Industry-Sector'!B100</f>
        <v>Railroads</v>
      </c>
      <c r="D164" s="73">
        <f>'Industry-Sector'!C100</f>
        <v>1.61E-2</v>
      </c>
      <c r="E164" s="73">
        <f>'Industry-Sector'!D100</f>
        <v>1.77E-2</v>
      </c>
      <c r="F164" s="73">
        <f>'Industry-Sector'!E100</f>
        <v>-4.6899999999999997E-2</v>
      </c>
      <c r="G164" s="73">
        <f>'Industry-Sector'!F100</f>
        <v>-7.7700000000000005E-2</v>
      </c>
      <c r="H164" s="73">
        <f>'Industry-Sector'!G100</f>
        <v>-0.12820000000000001</v>
      </c>
      <c r="I164" s="73">
        <f>'Industry-Sector'!H100</f>
        <v>-0.1075</v>
      </c>
      <c r="J164" s="75">
        <f>'Industry-Sector'!L100</f>
        <v>1.1100000000000001</v>
      </c>
      <c r="K164" s="72">
        <f>'Industry-Sector'!M100</f>
        <v>33.53</v>
      </c>
      <c r="L164" s="72">
        <f>'Industry-Sector'!N100</f>
        <v>398.69</v>
      </c>
      <c r="M164" s="72" t="str">
        <f>'Industry-Sector'!O100</f>
        <v>19.89</v>
      </c>
      <c r="N164" s="72">
        <f>'Industry-Sector'!P100</f>
        <v>16.22</v>
      </c>
      <c r="O164" s="72" t="str">
        <f>'Industry-Sector'!Q100</f>
        <v>1.93</v>
      </c>
      <c r="P164" s="72">
        <f>'Industry-Sector'!R100</f>
        <v>4.33</v>
      </c>
      <c r="Q164" s="72">
        <f>'Industry-Sector'!S100</f>
        <v>3.82</v>
      </c>
      <c r="R164" s="72" t="str">
        <f>'Industry-Sector'!U100</f>
        <v>27.89</v>
      </c>
      <c r="S164" s="72" t="str">
        <f>'Industry-Sector'!W100</f>
        <v>10.29%</v>
      </c>
    </row>
    <row r="165" spans="3:19" ht="13.8" customHeight="1" x14ac:dyDescent="0.25">
      <c r="C165" s="74" t="str">
        <f>'Industry-Sector'!B8</f>
        <v>Apparel Manufacturing</v>
      </c>
      <c r="D165" s="73">
        <f>'Industry-Sector'!C8</f>
        <v>1.8200000000000001E-2</v>
      </c>
      <c r="E165" s="73">
        <f>'Industry-Sector'!D8</f>
        <v>7.1000000000000004E-3</v>
      </c>
      <c r="F165" s="73">
        <f>'Industry-Sector'!E8</f>
        <v>-0.1431</v>
      </c>
      <c r="G165" s="73">
        <f>'Industry-Sector'!F8</f>
        <v>-0.2888</v>
      </c>
      <c r="H165" s="73">
        <f>'Industry-Sector'!G8</f>
        <v>-0.2482</v>
      </c>
      <c r="I165" s="73">
        <f>'Industry-Sector'!H8</f>
        <v>-0.1084</v>
      </c>
      <c r="J165" s="75">
        <f>'Industry-Sector'!L8</f>
        <v>0.87</v>
      </c>
      <c r="K165" s="72">
        <f>'Industry-Sector'!M8</f>
        <v>46</v>
      </c>
      <c r="L165" s="72">
        <f>'Industry-Sector'!N8</f>
        <v>52.1</v>
      </c>
      <c r="M165" s="72" t="str">
        <f>'Industry-Sector'!O8</f>
        <v>22.01</v>
      </c>
      <c r="N165" s="72">
        <f>'Industry-Sector'!P8</f>
        <v>13.76</v>
      </c>
      <c r="O165" s="72" t="str">
        <f>'Industry-Sector'!Q8</f>
        <v>2.15</v>
      </c>
      <c r="P165" s="72">
        <f>'Industry-Sector'!R8</f>
        <v>0.78</v>
      </c>
      <c r="Q165" s="72">
        <f>'Industry-Sector'!S8</f>
        <v>2.75</v>
      </c>
      <c r="R165" s="72" t="str">
        <f>'Industry-Sector'!U8</f>
        <v>11.31</v>
      </c>
      <c r="S165" s="72" t="str">
        <f>'Industry-Sector'!W8</f>
        <v>10.23%</v>
      </c>
    </row>
    <row r="166" spans="3:19" ht="13.8" customHeight="1" x14ac:dyDescent="0.25">
      <c r="C166" s="74" t="str">
        <f>'Industry-Sector'!B112</f>
        <v>REIT - Retail</v>
      </c>
      <c r="D166" s="73">
        <f>'Industry-Sector'!C112</f>
        <v>1.7100000000000001E-2</v>
      </c>
      <c r="E166" s="73">
        <f>'Industry-Sector'!D112</f>
        <v>5.1400000000000001E-2</v>
      </c>
      <c r="F166" s="73">
        <f>'Industry-Sector'!E112</f>
        <v>-2.46E-2</v>
      </c>
      <c r="G166" s="73">
        <f>'Industry-Sector'!F112</f>
        <v>-3.8100000000000002E-2</v>
      </c>
      <c r="H166" s="73">
        <f>'Industry-Sector'!G112</f>
        <v>-9.98E-2</v>
      </c>
      <c r="I166" s="73">
        <f>'Industry-Sector'!H112</f>
        <v>0.1391</v>
      </c>
      <c r="J166" s="75">
        <f>'Industry-Sector'!L112</f>
        <v>0.79</v>
      </c>
      <c r="K166" s="72">
        <f>'Industry-Sector'!M112</f>
        <v>28.96</v>
      </c>
      <c r="L166" s="72">
        <f>'Industry-Sector'!N112</f>
        <v>212.76</v>
      </c>
      <c r="M166" s="72" t="str">
        <f>'Industry-Sector'!O112</f>
        <v>31.41</v>
      </c>
      <c r="N166" s="72">
        <f>'Industry-Sector'!P112</f>
        <v>31.71</v>
      </c>
      <c r="O166" s="72" t="str">
        <f>'Industry-Sector'!Q112</f>
        <v>3.84</v>
      </c>
      <c r="P166" s="72">
        <f>'Industry-Sector'!R112</f>
        <v>8.2100000000000009</v>
      </c>
      <c r="Q166" s="72">
        <f>'Industry-Sector'!S112</f>
        <v>2.11</v>
      </c>
      <c r="R166" s="72" t="str">
        <f>'Industry-Sector'!U112</f>
        <v>18.21</v>
      </c>
      <c r="S166" s="72" t="str">
        <f>'Industry-Sector'!W112</f>
        <v>8.19%</v>
      </c>
    </row>
    <row r="167" spans="3:19" ht="13.8" customHeight="1" x14ac:dyDescent="0.25">
      <c r="C167" s="74" t="str">
        <f>'Industry-Sector'!B9</f>
        <v>Apparel Retail</v>
      </c>
      <c r="D167" s="73">
        <f>'Industry-Sector'!C9</f>
        <v>1.1900000000000001E-2</v>
      </c>
      <c r="E167" s="73">
        <f>'Industry-Sector'!D9</f>
        <v>-6.4999999999999997E-3</v>
      </c>
      <c r="F167" s="73">
        <f>'Industry-Sector'!E9</f>
        <v>6.4000000000000003E-3</v>
      </c>
      <c r="G167" s="73">
        <f>'Industry-Sector'!F9</f>
        <v>-9.3200000000000005E-2</v>
      </c>
      <c r="H167" s="73">
        <f>'Industry-Sector'!G9</f>
        <v>-3.8399999999999997E-2</v>
      </c>
      <c r="I167" s="73">
        <f>'Industry-Sector'!H9</f>
        <v>0.1002</v>
      </c>
      <c r="J167" s="75">
        <f>'Industry-Sector'!L9</f>
        <v>0.92</v>
      </c>
      <c r="K167" s="72">
        <f>'Industry-Sector'!M9</f>
        <v>47.53</v>
      </c>
      <c r="L167" s="72">
        <f>'Industry-Sector'!N9</f>
        <v>263.86</v>
      </c>
      <c r="M167" s="72" t="str">
        <f>'Industry-Sector'!O9</f>
        <v>17.67</v>
      </c>
      <c r="N167" s="72">
        <f>'Industry-Sector'!P9</f>
        <v>19.03</v>
      </c>
      <c r="O167" s="72" t="str">
        <f>'Industry-Sector'!Q9</f>
        <v>2.23</v>
      </c>
      <c r="P167" s="72">
        <f>'Industry-Sector'!R9</f>
        <v>1.56</v>
      </c>
      <c r="Q167" s="72">
        <f>'Industry-Sector'!S9</f>
        <v>6.91</v>
      </c>
      <c r="R167" s="72" t="str">
        <f>'Industry-Sector'!U9</f>
        <v>24.54</v>
      </c>
      <c r="S167" s="72" t="str">
        <f>'Industry-Sector'!W9</f>
        <v>7.92%</v>
      </c>
    </row>
    <row r="168" spans="3:19" ht="13.8" customHeight="1" x14ac:dyDescent="0.25">
      <c r="C168" s="74" t="str">
        <f>'Industry-Sector'!B55</f>
        <v>Furnishings, Fixtures &amp; Appliances</v>
      </c>
      <c r="D168" s="73">
        <f>'Industry-Sector'!C55</f>
        <v>1.83E-2</v>
      </c>
      <c r="E168" s="73">
        <f>'Industry-Sector'!D55</f>
        <v>4.8999999999999998E-3</v>
      </c>
      <c r="F168" s="73">
        <f>'Industry-Sector'!E55</f>
        <v>-8.8900000000000007E-2</v>
      </c>
      <c r="G168" s="73">
        <f>'Industry-Sector'!F55</f>
        <v>-0.2203</v>
      </c>
      <c r="H168" s="73">
        <f>'Industry-Sector'!G55</f>
        <v>-0.2155</v>
      </c>
      <c r="I168" s="73">
        <f>'Industry-Sector'!H55</f>
        <v>-3.6299999999999999E-2</v>
      </c>
      <c r="J168" s="75">
        <f>'Industry-Sector'!L55</f>
        <v>0.76</v>
      </c>
      <c r="K168" s="72">
        <f>'Industry-Sector'!M55</f>
        <v>18.149999999999999</v>
      </c>
      <c r="L168" s="72">
        <f>'Industry-Sector'!N55</f>
        <v>49.08</v>
      </c>
      <c r="M168" s="72" t="str">
        <f>'Industry-Sector'!O55</f>
        <v>20.45</v>
      </c>
      <c r="N168" s="72">
        <f>'Industry-Sector'!P55</f>
        <v>11.22</v>
      </c>
      <c r="O168" s="72" t="str">
        <f>'Industry-Sector'!Q55</f>
        <v>1.77</v>
      </c>
      <c r="P168" s="72">
        <f>'Industry-Sector'!R55</f>
        <v>0.68</v>
      </c>
      <c r="Q168" s="72">
        <f>'Industry-Sector'!S55</f>
        <v>2.06</v>
      </c>
      <c r="R168" s="72" t="str">
        <f>'Industry-Sector'!U55</f>
        <v>13.93</v>
      </c>
      <c r="S168" s="72" t="str">
        <f>'Industry-Sector'!W55</f>
        <v>11.57%</v>
      </c>
    </row>
    <row r="169" spans="3:19" ht="13.8" customHeight="1" x14ac:dyDescent="0.25">
      <c r="C169" s="74" t="str">
        <f>'Industry-Sector'!B104</f>
        <v>Recreational Vehicles</v>
      </c>
      <c r="D169" s="73">
        <f>'Industry-Sector'!C104</f>
        <v>1.78E-2</v>
      </c>
      <c r="E169" s="73">
        <f>'Industry-Sector'!D104</f>
        <v>-1.4E-3</v>
      </c>
      <c r="F169" s="73">
        <f>'Industry-Sector'!E104</f>
        <v>-0.1605</v>
      </c>
      <c r="G169" s="73">
        <f>'Industry-Sector'!F104</f>
        <v>-0.32719999999999999</v>
      </c>
      <c r="H169" s="73">
        <f>'Industry-Sector'!G104</f>
        <v>-0.42970000000000003</v>
      </c>
      <c r="I169" s="73">
        <f>'Industry-Sector'!H104</f>
        <v>-0.45269999999999999</v>
      </c>
      <c r="J169" s="75">
        <f>'Industry-Sector'!L104</f>
        <v>0.88</v>
      </c>
      <c r="K169" s="72">
        <f>'Industry-Sector'!M104</f>
        <v>7.72</v>
      </c>
      <c r="L169" s="72">
        <f>'Industry-Sector'!N104</f>
        <v>17.579999999999998</v>
      </c>
      <c r="M169" s="72" t="str">
        <f>'Industry-Sector'!O104</f>
        <v>17.38</v>
      </c>
      <c r="N169" s="72">
        <f>'Industry-Sector'!P104</f>
        <v>9.92</v>
      </c>
      <c r="O169" s="72" t="str">
        <f>'Industry-Sector'!Q104</f>
        <v>1.54</v>
      </c>
      <c r="P169" s="72">
        <f>'Industry-Sector'!R104</f>
        <v>0.43</v>
      </c>
      <c r="Q169" s="72">
        <f>'Industry-Sector'!S104</f>
        <v>1.25</v>
      </c>
      <c r="R169" s="72" t="str">
        <f>'Industry-Sector'!U104</f>
        <v>7.60</v>
      </c>
      <c r="S169" s="72" t="str">
        <f>'Industry-Sector'!W104</f>
        <v>11.25%</v>
      </c>
    </row>
    <row r="170" spans="3:19" ht="13.8" customHeight="1" x14ac:dyDescent="0.25">
      <c r="C170" s="74" t="str">
        <f>'Industry-Sector'!B24</f>
        <v>Capital Markets</v>
      </c>
      <c r="D170" s="73">
        <f>'Industry-Sector'!C24</f>
        <v>1.21E-2</v>
      </c>
      <c r="E170" s="73">
        <f>'Industry-Sector'!D24</f>
        <v>3.2500000000000001E-2</v>
      </c>
      <c r="F170" s="73">
        <f>'Industry-Sector'!E24</f>
        <v>-8.3599999999999994E-2</v>
      </c>
      <c r="G170" s="73">
        <f>'Industry-Sector'!F24</f>
        <v>-0.14649999999999999</v>
      </c>
      <c r="H170" s="73">
        <f>'Industry-Sector'!G24</f>
        <v>-2.0500000000000001E-2</v>
      </c>
      <c r="I170" s="73">
        <f>'Industry-Sector'!H24</f>
        <v>0.18659999999999999</v>
      </c>
      <c r="J170" s="75">
        <f>'Industry-Sector'!L24</f>
        <v>0.59</v>
      </c>
      <c r="K170" s="72">
        <f>'Industry-Sector'!M24</f>
        <v>200.97</v>
      </c>
      <c r="L170" s="72">
        <f>'Industry-Sector'!N24</f>
        <v>776.32</v>
      </c>
      <c r="M170" s="72" t="str">
        <f>'Industry-Sector'!O24</f>
        <v>17.54</v>
      </c>
      <c r="N170" s="72">
        <f>'Industry-Sector'!P24</f>
        <v>14.29</v>
      </c>
      <c r="O170" s="72" t="str">
        <f>'Industry-Sector'!Q24</f>
        <v>1.36</v>
      </c>
      <c r="P170" s="72">
        <f>'Industry-Sector'!R24</f>
        <v>1.62</v>
      </c>
      <c r="Q170" s="72">
        <f>'Industry-Sector'!S24</f>
        <v>2.27</v>
      </c>
      <c r="R170" s="72" t="str">
        <f>'Industry-Sector'!U24</f>
        <v>7.18</v>
      </c>
      <c r="S170" s="72" t="str">
        <f>'Industry-Sector'!W24</f>
        <v>12.88%</v>
      </c>
    </row>
    <row r="171" spans="3:19" ht="13.8" customHeight="1" x14ac:dyDescent="0.25">
      <c r="C171" s="74" t="str">
        <f>'Industry-Sector'!B38</f>
        <v>Drug Manufacturers - General</v>
      </c>
      <c r="D171" s="73">
        <f>'Industry-Sector'!C38</f>
        <v>3.4700000000000002E-2</v>
      </c>
      <c r="E171" s="73">
        <f>'Industry-Sector'!D38</f>
        <v>5.4199999999999998E-2</v>
      </c>
      <c r="F171" s="73">
        <f>'Industry-Sector'!E38</f>
        <v>-9.5799999999999996E-2</v>
      </c>
      <c r="G171" s="73">
        <f>'Industry-Sector'!F38</f>
        <v>-1.09E-2</v>
      </c>
      <c r="H171" s="73">
        <f>'Industry-Sector'!G38</f>
        <v>-0.1487</v>
      </c>
      <c r="I171" s="73">
        <f>'Industry-Sector'!H38</f>
        <v>-4.6399999999999997E-2</v>
      </c>
      <c r="J171" s="75">
        <f>'Industry-Sector'!L38</f>
        <v>1.22</v>
      </c>
      <c r="K171" s="72">
        <f>'Industry-Sector'!M38</f>
        <v>181.99</v>
      </c>
      <c r="L171" s="72">
        <f>'Industry-Sector'!N38</f>
        <v>3018.42</v>
      </c>
      <c r="M171" s="72" t="str">
        <f>'Industry-Sector'!O38</f>
        <v>27.97</v>
      </c>
      <c r="N171" s="72">
        <f>'Industry-Sector'!P38</f>
        <v>13.04</v>
      </c>
      <c r="O171" s="72" t="str">
        <f>'Industry-Sector'!Q38</f>
        <v>1.33</v>
      </c>
      <c r="P171" s="72">
        <f>'Industry-Sector'!R38</f>
        <v>4.47</v>
      </c>
      <c r="Q171" s="72">
        <f>'Industry-Sector'!S38</f>
        <v>6.21</v>
      </c>
      <c r="R171" s="72" t="str">
        <f>'Industry-Sector'!U38</f>
        <v>19.01</v>
      </c>
      <c r="S171" s="72" t="str">
        <f>'Industry-Sector'!W38</f>
        <v>21.03%</v>
      </c>
    </row>
    <row r="172" spans="3:19" ht="13.8" customHeight="1" x14ac:dyDescent="0.25">
      <c r="C172" s="74" t="str">
        <f>'Industry-Sector'!B39</f>
        <v>Drug Manufacturers - General</v>
      </c>
      <c r="D172" s="73">
        <f>'Industry-Sector'!C39</f>
        <v>3.4700000000000002E-2</v>
      </c>
      <c r="E172" s="73">
        <f>'Industry-Sector'!D39</f>
        <v>5.4199999999999998E-2</v>
      </c>
      <c r="F172" s="73">
        <f>'Industry-Sector'!E39</f>
        <v>-9.5799999999999996E-2</v>
      </c>
      <c r="G172" s="73">
        <f>'Industry-Sector'!F39</f>
        <v>-1.09E-2</v>
      </c>
      <c r="H172" s="73">
        <f>'Industry-Sector'!G39</f>
        <v>-0.1487</v>
      </c>
      <c r="I172" s="73">
        <f>'Industry-Sector'!H39</f>
        <v>-4.6399999999999997E-2</v>
      </c>
      <c r="J172" s="75">
        <f>'Industry-Sector'!L39</f>
        <v>1.22</v>
      </c>
      <c r="K172" s="72">
        <f>'Industry-Sector'!M39</f>
        <v>181.99</v>
      </c>
      <c r="L172" s="72">
        <f>'Industry-Sector'!N39</f>
        <v>274.49</v>
      </c>
      <c r="M172" s="72" t="str">
        <f>'Industry-Sector'!O39</f>
        <v>29.18</v>
      </c>
      <c r="N172" s="72">
        <f>'Industry-Sector'!P39</f>
        <v>12.62</v>
      </c>
      <c r="O172" s="72" t="str">
        <f>'Industry-Sector'!Q39</f>
        <v>2.30</v>
      </c>
      <c r="P172" s="72">
        <f>'Industry-Sector'!R39</f>
        <v>2.0499999999999998</v>
      </c>
      <c r="Q172" s="72">
        <f>'Industry-Sector'!S39</f>
        <v>2</v>
      </c>
      <c r="R172" s="72" t="str">
        <f>'Industry-Sector'!U39</f>
        <v>13.44</v>
      </c>
      <c r="S172" s="72" t="str">
        <f>'Industry-Sector'!W39</f>
        <v>12.69%</v>
      </c>
    </row>
    <row r="173" spans="3:19" ht="13.8" customHeight="1" x14ac:dyDescent="0.25">
      <c r="C173" s="74" t="str">
        <f>'Industry-Sector'!B34</f>
        <v>Credit Services</v>
      </c>
      <c r="D173" s="73">
        <f>'Industry-Sector'!C34</f>
        <v>2E-3</v>
      </c>
      <c r="E173" s="73">
        <f>'Industry-Sector'!D34</f>
        <v>2.12E-2</v>
      </c>
      <c r="F173" s="73">
        <f>'Industry-Sector'!E34</f>
        <v>-4.8599999999999997E-2</v>
      </c>
      <c r="G173" s="73">
        <f>'Industry-Sector'!F34</f>
        <v>-5.8900000000000001E-2</v>
      </c>
      <c r="H173" s="73">
        <f>'Industry-Sector'!G34</f>
        <v>4.36E-2</v>
      </c>
      <c r="I173" s="73">
        <f>'Industry-Sector'!H34</f>
        <v>0.1633</v>
      </c>
      <c r="J173" s="75">
        <f>'Industry-Sector'!L34</f>
        <v>0.91</v>
      </c>
      <c r="K173" s="72">
        <f>'Industry-Sector'!M34</f>
        <v>123.44</v>
      </c>
      <c r="L173" s="72">
        <f>'Industry-Sector'!N34</f>
        <v>1553.69</v>
      </c>
      <c r="M173" s="72" t="str">
        <f>'Industry-Sector'!O34</f>
        <v>25.24</v>
      </c>
      <c r="N173" s="72">
        <f>'Industry-Sector'!P34</f>
        <v>19.22</v>
      </c>
      <c r="O173" s="72" t="str">
        <f>'Industry-Sector'!Q34</f>
        <v>1.89</v>
      </c>
      <c r="P173" s="72">
        <f>'Industry-Sector'!R34</f>
        <v>4.4800000000000004</v>
      </c>
      <c r="Q173" s="72">
        <f>'Industry-Sector'!S34</f>
        <v>6.18</v>
      </c>
      <c r="R173" s="72" t="str">
        <f>'Industry-Sector'!U34</f>
        <v>15.18</v>
      </c>
      <c r="S173" s="72" t="str">
        <f>'Industry-Sector'!W34</f>
        <v>13.35%</v>
      </c>
    </row>
    <row r="174" spans="3:19" ht="13.8" customHeight="1" x14ac:dyDescent="0.25">
      <c r="C174" s="74" t="str">
        <f>'Industry-Sector'!B111</f>
        <v>REIT - Residential</v>
      </c>
      <c r="D174" s="73">
        <f>'Industry-Sector'!C111</f>
        <v>1.5599999999999999E-2</v>
      </c>
      <c r="E174" s="73">
        <f>'Industry-Sector'!D111</f>
        <v>4.6699999999999998E-2</v>
      </c>
      <c r="F174" s="73">
        <f>'Industry-Sector'!E111</f>
        <v>-4.0300000000000002E-2</v>
      </c>
      <c r="G174" s="73">
        <f>'Industry-Sector'!F111</f>
        <v>-3.0999999999999999E-3</v>
      </c>
      <c r="H174" s="73">
        <f>'Industry-Sector'!G111</f>
        <v>-5.0700000000000002E-2</v>
      </c>
      <c r="I174" s="73">
        <f>'Industry-Sector'!H111</f>
        <v>0.13150000000000001</v>
      </c>
      <c r="J174" s="75">
        <f>'Industry-Sector'!L111</f>
        <v>0.8</v>
      </c>
      <c r="K174" s="72">
        <f>'Industry-Sector'!M111</f>
        <v>18.75</v>
      </c>
      <c r="L174" s="72">
        <f>'Industry-Sector'!N111</f>
        <v>201.68</v>
      </c>
      <c r="M174" s="72" t="str">
        <f>'Industry-Sector'!O111</f>
        <v>42.86</v>
      </c>
      <c r="N174" s="72">
        <f>'Industry-Sector'!P111</f>
        <v>48.35</v>
      </c>
      <c r="O174" s="72" t="str">
        <f>'Industry-Sector'!Q111</f>
        <v>7.45</v>
      </c>
      <c r="P174" s="72">
        <f>'Industry-Sector'!R111</f>
        <v>8.15</v>
      </c>
      <c r="Q174" s="72">
        <f>'Industry-Sector'!S111</f>
        <v>2.5</v>
      </c>
      <c r="R174" s="72" t="str">
        <f>'Industry-Sector'!U111</f>
        <v>22.92</v>
      </c>
      <c r="S174" s="72" t="str">
        <f>'Industry-Sector'!W111</f>
        <v>5.75%</v>
      </c>
    </row>
    <row r="175" spans="3:19" ht="13.8" customHeight="1" x14ac:dyDescent="0.25">
      <c r="C175" s="74" t="str">
        <f>'Industry-Sector'!B108</f>
        <v>REIT - Industrial</v>
      </c>
      <c r="D175" s="73">
        <f>'Industry-Sector'!C108</f>
        <v>1.95E-2</v>
      </c>
      <c r="E175" s="73">
        <f>'Industry-Sector'!D108</f>
        <v>6.8699999999999997E-2</v>
      </c>
      <c r="F175" s="73">
        <f>'Industry-Sector'!E108</f>
        <v>-7.3599999999999999E-2</v>
      </c>
      <c r="G175" s="73">
        <f>'Industry-Sector'!F108</f>
        <v>-5.96E-2</v>
      </c>
      <c r="H175" s="73">
        <f>'Industry-Sector'!G108</f>
        <v>-0.1764</v>
      </c>
      <c r="I175" s="73">
        <f>'Industry-Sector'!H108</f>
        <v>-0.06</v>
      </c>
      <c r="J175" s="75">
        <f>'Industry-Sector'!L108</f>
        <v>1.06</v>
      </c>
      <c r="K175" s="72">
        <f>'Industry-Sector'!M108</f>
        <v>25.14</v>
      </c>
      <c r="L175" s="72">
        <f>'Industry-Sector'!N108</f>
        <v>252.35</v>
      </c>
      <c r="M175" s="72" t="str">
        <f>'Industry-Sector'!O108</f>
        <v>30.05</v>
      </c>
      <c r="N175" s="72">
        <f>'Industry-Sector'!P108</f>
        <v>33</v>
      </c>
      <c r="O175" s="72" t="str">
        <f>'Industry-Sector'!Q108</f>
        <v>40.67</v>
      </c>
      <c r="P175" s="72">
        <f>'Industry-Sector'!R108</f>
        <v>8.16</v>
      </c>
      <c r="Q175" s="72">
        <f>'Industry-Sector'!S108</f>
        <v>2.1800000000000002</v>
      </c>
      <c r="R175" s="72" t="str">
        <f>'Industry-Sector'!U108</f>
        <v>22.71</v>
      </c>
      <c r="S175" s="72" t="str">
        <f>'Industry-Sector'!W108</f>
        <v>0.74%</v>
      </c>
    </row>
    <row r="176" spans="3:19" ht="13.8" customHeight="1" x14ac:dyDescent="0.25">
      <c r="C176" s="74" t="str">
        <f>'Industry-Sector'!B31</f>
        <v>Consulting Services</v>
      </c>
      <c r="D176" s="73">
        <f>'Industry-Sector'!C31</f>
        <v>5.3E-3</v>
      </c>
      <c r="E176" s="73">
        <f>'Industry-Sector'!D31</f>
        <v>2.6599999999999999E-2</v>
      </c>
      <c r="F176" s="73">
        <f>'Industry-Sector'!E31</f>
        <v>-2.12E-2</v>
      </c>
      <c r="G176" s="73">
        <f>'Industry-Sector'!F31</f>
        <v>-5.6899999999999999E-2</v>
      </c>
      <c r="H176" s="73">
        <f>'Industry-Sector'!G31</f>
        <v>-0.1198</v>
      </c>
      <c r="I176" s="73">
        <f>'Industry-Sector'!H31</f>
        <v>6.7000000000000002E-3</v>
      </c>
      <c r="J176" s="75">
        <f>'Industry-Sector'!L31</f>
        <v>0.72</v>
      </c>
      <c r="K176" s="72">
        <f>'Industry-Sector'!M31</f>
        <v>5.05</v>
      </c>
      <c r="L176" s="72">
        <f>'Industry-Sector'!N31</f>
        <v>97.6</v>
      </c>
      <c r="M176" s="72" t="str">
        <f>'Industry-Sector'!O31</f>
        <v>32.37</v>
      </c>
      <c r="N176" s="72">
        <f>'Industry-Sector'!P31</f>
        <v>25.11</v>
      </c>
      <c r="O176" s="72" t="str">
        <f>'Industry-Sector'!Q31</f>
        <v>2.57</v>
      </c>
      <c r="P176" s="72">
        <f>'Industry-Sector'!R31</f>
        <v>3.32</v>
      </c>
      <c r="Q176" s="72">
        <f>'Industry-Sector'!S31</f>
        <v>8.9700000000000006</v>
      </c>
      <c r="R176" s="72" t="str">
        <f>'Industry-Sector'!U31</f>
        <v>28.98</v>
      </c>
      <c r="S176" s="72" t="str">
        <f>'Industry-Sector'!W31</f>
        <v>12.58%</v>
      </c>
    </row>
    <row r="177" spans="3:19" ht="13.8" customHeight="1" x14ac:dyDescent="0.25">
      <c r="C177" s="74" t="str">
        <f>'Industry-Sector'!B69</f>
        <v>Insurance - Specialty</v>
      </c>
      <c r="D177" s="73">
        <f>'Industry-Sector'!C69</f>
        <v>2.7000000000000001E-3</v>
      </c>
      <c r="E177" s="73">
        <f>'Industry-Sector'!D69</f>
        <v>1.6199999999999999E-2</v>
      </c>
      <c r="F177" s="73">
        <f>'Industry-Sector'!E69</f>
        <v>-2.3099999999999999E-2</v>
      </c>
      <c r="G177" s="73">
        <f>'Industry-Sector'!F69</f>
        <v>7.1000000000000004E-3</v>
      </c>
      <c r="H177" s="73">
        <f>'Industry-Sector'!G69</f>
        <v>-3.3099999999999997E-2</v>
      </c>
      <c r="I177" s="73">
        <f>'Industry-Sector'!H69</f>
        <v>0.21779999999999999</v>
      </c>
      <c r="J177" s="75">
        <f>'Industry-Sector'!L69</f>
        <v>1.17</v>
      </c>
      <c r="K177" s="72">
        <f>'Industry-Sector'!M69</f>
        <v>14.74</v>
      </c>
      <c r="L177" s="72">
        <f>'Industry-Sector'!N69</f>
        <v>81.34</v>
      </c>
      <c r="M177" s="72" t="str">
        <f>'Industry-Sector'!O69</f>
        <v>13.18</v>
      </c>
      <c r="N177" s="72">
        <f>'Industry-Sector'!P69</f>
        <v>10.72</v>
      </c>
      <c r="O177" s="72" t="str">
        <f>'Industry-Sector'!Q69</f>
        <v>0.78</v>
      </c>
      <c r="P177" s="72">
        <f>'Industry-Sector'!R69</f>
        <v>2.08</v>
      </c>
      <c r="Q177" s="72">
        <f>'Industry-Sector'!S69</f>
        <v>1.62</v>
      </c>
      <c r="R177" s="72" t="str">
        <f>'Industry-Sector'!U69</f>
        <v>6.10</v>
      </c>
      <c r="S177" s="72" t="str">
        <f>'Industry-Sector'!W69</f>
        <v>16.91%</v>
      </c>
    </row>
    <row r="178" spans="3:19" ht="13.8" customHeight="1" x14ac:dyDescent="0.25">
      <c r="C178" s="74" t="str">
        <f>'Industry-Sector'!B30</f>
        <v>Conglomerates</v>
      </c>
      <c r="D178" s="73">
        <f>'Industry-Sector'!C30</f>
        <v>8.9999999999999993E-3</v>
      </c>
      <c r="E178" s="73">
        <f>'Industry-Sector'!D30</f>
        <v>3.8999999999999998E-3</v>
      </c>
      <c r="F178" s="73">
        <f>'Industry-Sector'!E30</f>
        <v>-9.3100000000000002E-2</v>
      </c>
      <c r="G178" s="73">
        <f>'Industry-Sector'!F30</f>
        <v>-0.1021</v>
      </c>
      <c r="H178" s="73">
        <f>'Industry-Sector'!G30</f>
        <v>-7.9000000000000001E-2</v>
      </c>
      <c r="I178" s="73">
        <f>'Industry-Sector'!H30</f>
        <v>0.12659999999999999</v>
      </c>
      <c r="J178" s="75">
        <f>'Industry-Sector'!L30</f>
        <v>0.95</v>
      </c>
      <c r="K178" s="72">
        <f>'Industry-Sector'!M30</f>
        <v>14.63</v>
      </c>
      <c r="L178" s="72">
        <f>'Industry-Sector'!N30</f>
        <v>223.44</v>
      </c>
      <c r="M178" s="72" t="str">
        <f>'Industry-Sector'!O30</f>
        <v>19.73</v>
      </c>
      <c r="N178" s="72">
        <f>'Industry-Sector'!P30</f>
        <v>16.329999999999998</v>
      </c>
      <c r="O178" s="72" t="str">
        <f>'Industry-Sector'!Q30</f>
        <v>2.50</v>
      </c>
      <c r="P178" s="72">
        <f>'Industry-Sector'!R30</f>
        <v>1.62</v>
      </c>
      <c r="Q178" s="72">
        <f>'Industry-Sector'!S30</f>
        <v>5.43</v>
      </c>
      <c r="R178" s="72" t="str">
        <f>'Industry-Sector'!U30</f>
        <v>28.38</v>
      </c>
      <c r="S178" s="72" t="str">
        <f>'Industry-Sector'!W30</f>
        <v>7.89%</v>
      </c>
    </row>
    <row r="179" spans="3:19" ht="13.8" customHeight="1" x14ac:dyDescent="0.25">
      <c r="C179" s="74" t="str">
        <f>'Industry-Sector'!B26</f>
        <v>Coking Coal</v>
      </c>
      <c r="D179" s="73">
        <f>'Industry-Sector'!C26</f>
        <v>4.2500000000000003E-2</v>
      </c>
      <c r="E179" s="73">
        <f>'Industry-Sector'!D26</f>
        <v>0.14319999999999999</v>
      </c>
      <c r="F179" s="73">
        <f>'Industry-Sector'!E26</f>
        <v>2.18E-2</v>
      </c>
      <c r="G179" s="73">
        <f>'Industry-Sector'!F26</f>
        <v>-0.16830000000000001</v>
      </c>
      <c r="H179" s="73">
        <f>'Industry-Sector'!G26</f>
        <v>-0.2591</v>
      </c>
      <c r="I179" s="73">
        <f>'Industry-Sector'!H26</f>
        <v>-0.43819999999999998</v>
      </c>
      <c r="J179" s="75">
        <f>'Industry-Sector'!L26</f>
        <v>8.2799999999999994</v>
      </c>
      <c r="K179" s="72">
        <f>'Industry-Sector'!M26</f>
        <v>68.650000000000006</v>
      </c>
      <c r="L179" s="72">
        <f>'Industry-Sector'!N26</f>
        <v>5.62</v>
      </c>
      <c r="M179" s="72" t="str">
        <f>'Industry-Sector'!O26</f>
        <v>10.43</v>
      </c>
      <c r="N179" s="72">
        <f>'Industry-Sector'!P26</f>
        <v>6.11</v>
      </c>
      <c r="O179" s="72" t="str">
        <f>'Industry-Sector'!Q26</f>
        <v>0.56</v>
      </c>
      <c r="P179" s="72">
        <f>'Industry-Sector'!R26</f>
        <v>0.79</v>
      </c>
      <c r="Q179" s="72">
        <f>'Industry-Sector'!S26</f>
        <v>1.19</v>
      </c>
      <c r="R179" s="72" t="str">
        <f>'Industry-Sector'!U26</f>
        <v>10.80</v>
      </c>
      <c r="S179" s="72" t="str">
        <f>'Industry-Sector'!W26</f>
        <v>18.63%</v>
      </c>
    </row>
    <row r="180" spans="3:19" ht="13.8" customHeight="1" x14ac:dyDescent="0.25">
      <c r="C180" s="74" t="str">
        <f>'Industry-Sector'!B131</f>
        <v>Staffing &amp; Employment Services</v>
      </c>
      <c r="D180" s="73">
        <f>'Industry-Sector'!C131</f>
        <v>-4.7600000000000003E-2</v>
      </c>
      <c r="E180" s="73">
        <f>'Industry-Sector'!D131</f>
        <v>-5.4100000000000002E-2</v>
      </c>
      <c r="F180" s="73">
        <f>'Industry-Sector'!E131</f>
        <v>-0.1406</v>
      </c>
      <c r="G180" s="73">
        <f>'Industry-Sector'!F131</f>
        <v>-0.22070000000000001</v>
      </c>
      <c r="H180" s="73">
        <f>'Industry-Sector'!G131</f>
        <v>-0.2555</v>
      </c>
      <c r="I180" s="73">
        <f>'Industry-Sector'!H131</f>
        <v>-0.29659999999999997</v>
      </c>
      <c r="J180" s="75">
        <f>'Industry-Sector'!L131</f>
        <v>1.03</v>
      </c>
      <c r="K180" s="72">
        <f>'Industry-Sector'!M131</f>
        <v>9.73</v>
      </c>
      <c r="L180" s="72">
        <f>'Industry-Sector'!N131</f>
        <v>20.38</v>
      </c>
      <c r="M180" s="72" t="str">
        <f>'Industry-Sector'!O131</f>
        <v>20.29</v>
      </c>
      <c r="N180" s="72">
        <f>'Industry-Sector'!P131</f>
        <v>12.93</v>
      </c>
      <c r="O180" s="72" t="str">
        <f>'Industry-Sector'!Q131</f>
        <v>1.64</v>
      </c>
      <c r="P180" s="72">
        <f>'Industry-Sector'!R131</f>
        <v>0.42</v>
      </c>
      <c r="Q180" s="72">
        <f>'Industry-Sector'!S131</f>
        <v>2.52</v>
      </c>
      <c r="R180" s="72" t="str">
        <f>'Industry-Sector'!U131</f>
        <v>10.63</v>
      </c>
      <c r="S180" s="72" t="str">
        <f>'Industry-Sector'!W131</f>
        <v>12.37%</v>
      </c>
    </row>
    <row r="181" spans="3:19" ht="13.8" customHeight="1" x14ac:dyDescent="0.25">
      <c r="C181" s="74" t="str">
        <f>'Industry-Sector'!B56</f>
        <v>Gambling</v>
      </c>
      <c r="D181" s="73">
        <f>'Industry-Sector'!C56</f>
        <v>4.8999999999999998E-3</v>
      </c>
      <c r="E181" s="73">
        <f>'Industry-Sector'!D56</f>
        <v>-1.6000000000000001E-3</v>
      </c>
      <c r="F181" s="73">
        <f>'Industry-Sector'!E56</f>
        <v>-8.4900000000000003E-2</v>
      </c>
      <c r="G181" s="73">
        <f>'Industry-Sector'!F56</f>
        <v>-0.1111</v>
      </c>
      <c r="H181" s="73">
        <f>'Industry-Sector'!G56</f>
        <v>-5.5500000000000001E-2</v>
      </c>
      <c r="I181" s="73">
        <f>'Industry-Sector'!H56</f>
        <v>2.6200000000000001E-2</v>
      </c>
      <c r="J181" s="75">
        <f>'Industry-Sector'!L56</f>
        <v>0.53</v>
      </c>
      <c r="K181" s="72">
        <f>'Industry-Sector'!M56</f>
        <v>18.260000000000002</v>
      </c>
      <c r="L181" s="72">
        <f>'Industry-Sector'!N56</f>
        <v>98.08</v>
      </c>
      <c r="M181" s="72" t="str">
        <f>'Industry-Sector'!O56</f>
        <v>68.38</v>
      </c>
      <c r="N181" s="72">
        <f>'Industry-Sector'!P56</f>
        <v>19.329999999999998</v>
      </c>
      <c r="O181" s="72" t="str">
        <f>'Industry-Sector'!Q56</f>
        <v>2.40</v>
      </c>
      <c r="P181" s="72">
        <f>'Industry-Sector'!R56</f>
        <v>2.88</v>
      </c>
      <c r="Q181" s="72">
        <f>'Industry-Sector'!S56</f>
        <v>6.41</v>
      </c>
      <c r="R181" s="72" t="str">
        <f>'Industry-Sector'!U56</f>
        <v>26.40</v>
      </c>
      <c r="S181" s="72" t="str">
        <f>'Industry-Sector'!W56</f>
        <v>28.52%</v>
      </c>
    </row>
    <row r="182" spans="3:19" ht="13.8" customHeight="1" x14ac:dyDescent="0.25">
      <c r="C182" s="74" t="str">
        <f>'Industry-Sector'!B61</f>
        <v>Home Improvement Retail</v>
      </c>
      <c r="D182" s="73">
        <f>'Industry-Sector'!C61</f>
        <v>2.4899999999999999E-2</v>
      </c>
      <c r="E182" s="73">
        <f>'Industry-Sector'!D61</f>
        <v>-5.0000000000000001E-4</v>
      </c>
      <c r="F182" s="73">
        <f>'Industry-Sector'!E61</f>
        <v>-7.1000000000000004E-3</v>
      </c>
      <c r="G182" s="73">
        <f>'Industry-Sector'!F61</f>
        <v>-0.14080000000000001</v>
      </c>
      <c r="H182" s="73">
        <f>'Industry-Sector'!G61</f>
        <v>-0.17150000000000001</v>
      </c>
      <c r="I182" s="73">
        <f>'Industry-Sector'!H61</f>
        <v>2.23E-2</v>
      </c>
      <c r="J182" s="75">
        <f>'Industry-Sector'!L61</f>
        <v>0.84</v>
      </c>
      <c r="K182" s="72">
        <f>'Industry-Sector'!M61</f>
        <v>7.64</v>
      </c>
      <c r="L182" s="72">
        <f>'Industry-Sector'!N61</f>
        <v>483.63</v>
      </c>
      <c r="M182" s="72" t="str">
        <f>'Industry-Sector'!O61</f>
        <v>22.10</v>
      </c>
      <c r="N182" s="72">
        <f>'Industry-Sector'!P61</f>
        <v>19.95</v>
      </c>
      <c r="O182" s="72" t="str">
        <f>'Industry-Sector'!Q61</f>
        <v>3.49</v>
      </c>
      <c r="P182" s="72">
        <f>'Industry-Sector'!R61</f>
        <v>1.94</v>
      </c>
      <c r="Q182" s="72">
        <f>'Industry-Sector'!S61</f>
        <v>52.06</v>
      </c>
      <c r="R182" s="72" t="str">
        <f>'Industry-Sector'!U61</f>
        <v>19.96</v>
      </c>
      <c r="S182" s="72" t="str">
        <f>'Industry-Sector'!W61</f>
        <v>6.32%</v>
      </c>
    </row>
    <row r="183" spans="3:19" ht="13.8" customHeight="1" x14ac:dyDescent="0.25">
      <c r="C183" s="74" t="str">
        <f>'Industry-Sector'!B127</f>
        <v>Specialty Business Services</v>
      </c>
      <c r="D183" s="73">
        <f>'Industry-Sector'!C127</f>
        <v>0.01</v>
      </c>
      <c r="E183" s="73">
        <f>'Industry-Sector'!D127</f>
        <v>4.2599999999999999E-2</v>
      </c>
      <c r="F183" s="73">
        <f>'Industry-Sector'!E127</f>
        <v>4.4200000000000003E-2</v>
      </c>
      <c r="G183" s="73">
        <f>'Industry-Sector'!F127</f>
        <v>4.3200000000000002E-2</v>
      </c>
      <c r="H183" s="73">
        <f>'Industry-Sector'!G127</f>
        <v>8.0000000000000002E-3</v>
      </c>
      <c r="I183" s="73">
        <f>'Industry-Sector'!H127</f>
        <v>0.14330000000000001</v>
      </c>
      <c r="J183" s="75">
        <f>'Industry-Sector'!L127</f>
        <v>0.85</v>
      </c>
      <c r="K183" s="72">
        <f>'Industry-Sector'!M127</f>
        <v>27.62</v>
      </c>
      <c r="L183" s="72">
        <f>'Industry-Sector'!N127</f>
        <v>405.67</v>
      </c>
      <c r="M183" s="72" t="str">
        <f>'Industry-Sector'!O127</f>
        <v>38.31</v>
      </c>
      <c r="N183" s="72">
        <f>'Industry-Sector'!P127</f>
        <v>29.12</v>
      </c>
      <c r="O183" s="72" t="str">
        <f>'Industry-Sector'!Q127</f>
        <v>3.39</v>
      </c>
      <c r="P183" s="72">
        <f>'Industry-Sector'!R127</f>
        <v>3.95</v>
      </c>
      <c r="Q183" s="72">
        <f>'Industry-Sector'!S127</f>
        <v>6.5</v>
      </c>
      <c r="R183" s="72" t="str">
        <f>'Industry-Sector'!U127</f>
        <v>33.54</v>
      </c>
      <c r="S183" s="72" t="str">
        <f>'Industry-Sector'!W127</f>
        <v>11.30%</v>
      </c>
    </row>
    <row r="184" spans="3:19" ht="13.8" customHeight="1" x14ac:dyDescent="0.25">
      <c r="C184" s="74" t="str">
        <f>'Industry-Sector'!B48</f>
        <v>Entertainment</v>
      </c>
      <c r="D184" s="73">
        <f>'Industry-Sector'!C48</f>
        <v>1.54E-2</v>
      </c>
      <c r="E184" s="73">
        <f>'Industry-Sector'!D48</f>
        <v>3.0700000000000002E-2</v>
      </c>
      <c r="F184" s="73">
        <f>'Industry-Sector'!E48</f>
        <v>-4.8599999999999997E-2</v>
      </c>
      <c r="G184" s="73">
        <f>'Industry-Sector'!F48</f>
        <v>3.8999999999999998E-3</v>
      </c>
      <c r="H184" s="73">
        <f>'Industry-Sector'!G48</f>
        <v>0.1527</v>
      </c>
      <c r="I184" s="73">
        <f>'Industry-Sector'!H48</f>
        <v>0.19070000000000001</v>
      </c>
      <c r="J184" s="75">
        <f>'Industry-Sector'!L48</f>
        <v>0.93</v>
      </c>
      <c r="K184" s="72">
        <f>'Industry-Sector'!M48</f>
        <v>149.87</v>
      </c>
      <c r="L184" s="72">
        <f>'Industry-Sector'!N48</f>
        <v>833.37</v>
      </c>
      <c r="M184" s="72" t="str">
        <f>'Industry-Sector'!O48</f>
        <v>46.08</v>
      </c>
      <c r="N184" s="72">
        <f>'Industry-Sector'!P48</f>
        <v>26.14</v>
      </c>
      <c r="O184" s="72" t="str">
        <f>'Industry-Sector'!Q48</f>
        <v>2.35</v>
      </c>
      <c r="P184" s="72">
        <f>'Industry-Sector'!R48</f>
        <v>2.4900000000000002</v>
      </c>
      <c r="Q184" s="72">
        <f>'Industry-Sector'!S48</f>
        <v>3.65</v>
      </c>
      <c r="R184" s="72" t="str">
        <f>'Industry-Sector'!U48</f>
        <v>27.07</v>
      </c>
      <c r="S184" s="72" t="str">
        <f>'Industry-Sector'!W48</f>
        <v>19.61%</v>
      </c>
    </row>
    <row r="185" spans="3:19" ht="13.8" customHeight="1" x14ac:dyDescent="0.25">
      <c r="C185" s="74" t="str">
        <f>'Industry-Sector'!B128</f>
        <v>Specialty Chemicals</v>
      </c>
      <c r="D185" s="73">
        <f>'Industry-Sector'!C128</f>
        <v>9.7999999999999997E-3</v>
      </c>
      <c r="E185" s="73">
        <f>'Industry-Sector'!D128</f>
        <v>2.9399999999999999E-2</v>
      </c>
      <c r="F185" s="73">
        <f>'Industry-Sector'!E128</f>
        <v>-7.4899999999999994E-2</v>
      </c>
      <c r="G185" s="73">
        <f>'Industry-Sector'!F128</f>
        <v>-8.09E-2</v>
      </c>
      <c r="H185" s="73">
        <f>'Industry-Sector'!G128</f>
        <v>-0.16769999999999999</v>
      </c>
      <c r="I185" s="73">
        <f>'Industry-Sector'!H128</f>
        <v>-6.7199999999999996E-2</v>
      </c>
      <c r="J185" s="75">
        <f>'Industry-Sector'!L128</f>
        <v>0.64</v>
      </c>
      <c r="K185" s="72">
        <f>'Industry-Sector'!M128</f>
        <v>53.08</v>
      </c>
      <c r="L185" s="72">
        <f>'Industry-Sector'!N128</f>
        <v>616.15</v>
      </c>
      <c r="M185" s="72" t="str">
        <f>'Industry-Sector'!O128</f>
        <v>26.00</v>
      </c>
      <c r="N185" s="72">
        <f>'Industry-Sector'!P128</f>
        <v>18.05</v>
      </c>
      <c r="O185" s="72" t="str">
        <f>'Industry-Sector'!Q128</f>
        <v>2.72</v>
      </c>
      <c r="P185" s="72">
        <f>'Industry-Sector'!R128</f>
        <v>2.2000000000000002</v>
      </c>
      <c r="Q185" s="72">
        <f>'Industry-Sector'!S128</f>
        <v>3.19</v>
      </c>
      <c r="R185" s="72" t="str">
        <f>'Industry-Sector'!U128</f>
        <v>31.93</v>
      </c>
      <c r="S185" s="72" t="str">
        <f>'Industry-Sector'!W128</f>
        <v>9.57%</v>
      </c>
    </row>
    <row r="186" spans="3:19" ht="13.8" customHeight="1" x14ac:dyDescent="0.25">
      <c r="C186" s="74" t="str">
        <f>'Industry-Sector'!B51</f>
        <v>Financial Conglomerates</v>
      </c>
      <c r="D186" s="73">
        <f>'Industry-Sector'!C51</f>
        <v>2.6499999999999999E-2</v>
      </c>
      <c r="E186" s="73">
        <f>'Industry-Sector'!D51</f>
        <v>4.5499999999999999E-2</v>
      </c>
      <c r="F186" s="73">
        <f>'Industry-Sector'!E51</f>
        <v>-9.6600000000000005E-2</v>
      </c>
      <c r="G186" s="73">
        <f>'Industry-Sector'!F51</f>
        <v>-6.0999999999999999E-2</v>
      </c>
      <c r="H186" s="73">
        <f>'Industry-Sector'!G51</f>
        <v>-8.4400000000000003E-2</v>
      </c>
      <c r="I186" s="73">
        <f>'Industry-Sector'!H51</f>
        <v>3.8300000000000001E-2</v>
      </c>
      <c r="J186" s="75">
        <f>'Industry-Sector'!L51</f>
        <v>0.97</v>
      </c>
      <c r="K186" s="72">
        <f>'Industry-Sector'!M51</f>
        <v>3.92</v>
      </c>
      <c r="L186" s="72">
        <f>'Industry-Sector'!N51</f>
        <v>37.29</v>
      </c>
      <c r="M186" s="72" t="str">
        <f>'Industry-Sector'!O51</f>
        <v>10.24</v>
      </c>
      <c r="N186" s="72">
        <f>'Industry-Sector'!P51</f>
        <v>2.4700000000000002</v>
      </c>
      <c r="O186" s="72" t="str">
        <f>'Industry-Sector'!Q51</f>
        <v>0.80</v>
      </c>
      <c r="P186" s="72">
        <f>'Industry-Sector'!R51</f>
        <v>1.1299999999999999</v>
      </c>
      <c r="Q186" s="72">
        <f>'Industry-Sector'!S51</f>
        <v>1.1100000000000001</v>
      </c>
      <c r="R186" s="72" t="str">
        <f>'Industry-Sector'!U51</f>
        <v>3.62</v>
      </c>
      <c r="S186" s="72" t="str">
        <f>'Industry-Sector'!W51</f>
        <v>12.83%</v>
      </c>
    </row>
    <row r="187" spans="3:19" ht="13.8" customHeight="1" x14ac:dyDescent="0.25">
      <c r="C187" s="74" t="str">
        <f>'Industry-Sector'!B66</f>
        <v>Insurance - Life</v>
      </c>
      <c r="D187" s="73">
        <f>'Industry-Sector'!C66</f>
        <v>7.1000000000000004E-3</v>
      </c>
      <c r="E187" s="73">
        <f>'Industry-Sector'!D66</f>
        <v>3.2899999999999999E-2</v>
      </c>
      <c r="F187" s="73">
        <f>'Industry-Sector'!E66</f>
        <v>-6.8699999999999997E-2</v>
      </c>
      <c r="G187" s="73">
        <f>'Industry-Sector'!F66</f>
        <v>-5.1799999999999999E-2</v>
      </c>
      <c r="H187" s="73">
        <f>'Industry-Sector'!G66</f>
        <v>-7.1499999999999994E-2</v>
      </c>
      <c r="I187" s="73">
        <f>'Industry-Sector'!H66</f>
        <v>0.18060000000000001</v>
      </c>
      <c r="J187" s="75">
        <f>'Industry-Sector'!L66</f>
        <v>0.88</v>
      </c>
      <c r="K187" s="72">
        <f>'Industry-Sector'!M66</f>
        <v>22.3</v>
      </c>
      <c r="L187" s="72">
        <f>'Industry-Sector'!N66</f>
        <v>277.08999999999997</v>
      </c>
      <c r="M187" s="72" t="str">
        <f>'Industry-Sector'!O66</f>
        <v>10.43</v>
      </c>
      <c r="N187" s="72">
        <f>'Industry-Sector'!P66</f>
        <v>8.0500000000000007</v>
      </c>
      <c r="O187" s="72" t="str">
        <f>'Industry-Sector'!Q66</f>
        <v>1.33</v>
      </c>
      <c r="P187" s="72">
        <f>'Industry-Sector'!R66</f>
        <v>0.97</v>
      </c>
      <c r="Q187" s="72">
        <f>'Industry-Sector'!S66</f>
        <v>1.49</v>
      </c>
      <c r="R187" s="72" t="str">
        <f>'Industry-Sector'!U66</f>
        <v>4.35</v>
      </c>
      <c r="S187" s="72" t="str">
        <f>'Industry-Sector'!W66</f>
        <v>7.83%</v>
      </c>
    </row>
    <row r="188" spans="3:19" ht="13.8" customHeight="1" x14ac:dyDescent="0.25">
      <c r="C188" s="74" t="str">
        <f>'Industry-Sector'!B76</f>
        <v>Lumber &amp; Wood Production</v>
      </c>
      <c r="D188" s="73">
        <f>'Industry-Sector'!C76</f>
        <v>7.0000000000000001E-3</v>
      </c>
      <c r="E188" s="73">
        <f>'Industry-Sector'!D76</f>
        <v>-9.1999999999999998E-3</v>
      </c>
      <c r="F188" s="73">
        <f>'Industry-Sector'!E76</f>
        <v>-5.62E-2</v>
      </c>
      <c r="G188" s="73">
        <f>'Industry-Sector'!F76</f>
        <v>-0.15820000000000001</v>
      </c>
      <c r="H188" s="73">
        <f>'Industry-Sector'!G76</f>
        <v>-0.2636</v>
      </c>
      <c r="I188" s="73">
        <f>'Industry-Sector'!H76</f>
        <v>-0.15540000000000001</v>
      </c>
      <c r="J188" s="75">
        <f>'Industry-Sector'!L76</f>
        <v>0.59</v>
      </c>
      <c r="K188" s="72">
        <f>'Industry-Sector'!M76</f>
        <v>0</v>
      </c>
      <c r="L188" s="72">
        <f>'Industry-Sector'!N76</f>
        <v>21.98</v>
      </c>
      <c r="M188" s="72" t="str">
        <f>'Industry-Sector'!O76</f>
        <v>20.15</v>
      </c>
      <c r="N188" s="72">
        <f>'Industry-Sector'!P76</f>
        <v>12.54</v>
      </c>
      <c r="O188" s="72" t="str">
        <f>'Industry-Sector'!Q76</f>
        <v>3.50</v>
      </c>
      <c r="P188" s="72">
        <f>'Industry-Sector'!R76</f>
        <v>1.01</v>
      </c>
      <c r="Q188" s="72">
        <f>'Industry-Sector'!S76</f>
        <v>1.57</v>
      </c>
      <c r="R188" s="72" t="str">
        <f>'Industry-Sector'!U76</f>
        <v>22.83</v>
      </c>
      <c r="S188" s="72" t="str">
        <f>'Industry-Sector'!W76</f>
        <v>5.76%</v>
      </c>
    </row>
    <row r="189" spans="3:19" ht="13.8" customHeight="1" x14ac:dyDescent="0.25">
      <c r="C189" s="74" t="str">
        <f>'Industry-Sector'!B64</f>
        <v>Information Technology Services</v>
      </c>
      <c r="D189" s="73">
        <f>'Industry-Sector'!C64</f>
        <v>1E-3</v>
      </c>
      <c r="E189" s="73">
        <f>'Industry-Sector'!D64</f>
        <v>1.43E-2</v>
      </c>
      <c r="F189" s="73">
        <f>'Industry-Sector'!E64</f>
        <v>-8.6300000000000002E-2</v>
      </c>
      <c r="G189" s="73">
        <f>'Industry-Sector'!F64</f>
        <v>-0.1062</v>
      </c>
      <c r="H189" s="73">
        <f>'Industry-Sector'!G64</f>
        <v>-0.1091</v>
      </c>
      <c r="I189" s="73">
        <f>'Industry-Sector'!H64</f>
        <v>8.72E-2</v>
      </c>
      <c r="J189" s="75">
        <f>'Industry-Sector'!L64</f>
        <v>0.85</v>
      </c>
      <c r="K189" s="72">
        <f>'Industry-Sector'!M64</f>
        <v>192.78</v>
      </c>
      <c r="L189" s="72">
        <f>'Industry-Sector'!N64</f>
        <v>924.56</v>
      </c>
      <c r="M189" s="72" t="str">
        <f>'Industry-Sector'!O64</f>
        <v>27.60</v>
      </c>
      <c r="N189" s="72">
        <f>'Industry-Sector'!P64</f>
        <v>17.899999999999999</v>
      </c>
      <c r="O189" s="72" t="str">
        <f>'Industry-Sector'!Q64</f>
        <v>3.29</v>
      </c>
      <c r="P189" s="72">
        <f>'Industry-Sector'!R64</f>
        <v>2.4</v>
      </c>
      <c r="Q189" s="72">
        <f>'Industry-Sector'!S64</f>
        <v>4.6399999999999997</v>
      </c>
      <c r="R189" s="72" t="str">
        <f>'Industry-Sector'!U64</f>
        <v>18.20</v>
      </c>
      <c r="S189" s="72" t="str">
        <f>'Industry-Sector'!W64</f>
        <v>8.40%</v>
      </c>
    </row>
    <row r="190" spans="3:19" ht="13.8" customHeight="1" x14ac:dyDescent="0.25">
      <c r="C190" s="74" t="str">
        <f>'Industry-Sector'!B137</f>
        <v>Tools &amp; Accessories</v>
      </c>
      <c r="D190" s="73">
        <f>'Industry-Sector'!C137</f>
        <v>-1.95E-2</v>
      </c>
      <c r="E190" s="73">
        <f>'Industry-Sector'!D137</f>
        <v>-1.7399999999999999E-2</v>
      </c>
      <c r="F190" s="73">
        <f>'Industry-Sector'!E137</f>
        <v>-0.13020000000000001</v>
      </c>
      <c r="G190" s="73">
        <f>'Industry-Sector'!F137</f>
        <v>-0.1497</v>
      </c>
      <c r="H190" s="73">
        <f>'Industry-Sector'!G137</f>
        <v>-0.1618</v>
      </c>
      <c r="I190" s="73">
        <f>'Industry-Sector'!H137</f>
        <v>-0.13869999999999999</v>
      </c>
      <c r="J190" s="75">
        <f>'Industry-Sector'!L137</f>
        <v>1.1499999999999999</v>
      </c>
      <c r="K190" s="72">
        <f>'Industry-Sector'!M137</f>
        <v>8.76</v>
      </c>
      <c r="L190" s="72">
        <f>'Industry-Sector'!N137</f>
        <v>58.99</v>
      </c>
      <c r="M190" s="72" t="str">
        <f>'Industry-Sector'!O137</f>
        <v>20.57</v>
      </c>
      <c r="N190" s="72">
        <f>'Industry-Sector'!P137</f>
        <v>14.22</v>
      </c>
      <c r="O190" s="72" t="str">
        <f>'Industry-Sector'!Q137</f>
        <v>2.35</v>
      </c>
      <c r="P190" s="72">
        <f>'Industry-Sector'!R137</f>
        <v>1.51</v>
      </c>
      <c r="Q190" s="72">
        <f>'Industry-Sector'!S137</f>
        <v>2.34</v>
      </c>
      <c r="R190" s="72" t="str">
        <f>'Industry-Sector'!U137</f>
        <v>15.74</v>
      </c>
      <c r="S190" s="72" t="str">
        <f>'Industry-Sector'!W137</f>
        <v>8.76%</v>
      </c>
    </row>
    <row r="191" spans="3:19" ht="13.8" customHeight="1" x14ac:dyDescent="0.25">
      <c r="C191" s="74" t="str">
        <f>'Industry-Sector'!B40</f>
        <v>Drug Manufacturers - Specialty &amp; Generic</v>
      </c>
      <c r="D191" s="73">
        <f>'Industry-Sector'!C40</f>
        <v>1.0999999999999999E-2</v>
      </c>
      <c r="E191" s="73">
        <f>'Industry-Sector'!D40</f>
        <v>4.5499999999999999E-2</v>
      </c>
      <c r="F191" s="73">
        <f>'Industry-Sector'!E40</f>
        <v>-8.0600000000000005E-2</v>
      </c>
      <c r="G191" s="73">
        <f>'Industry-Sector'!F40</f>
        <v>-9.6699999999999994E-2</v>
      </c>
      <c r="H191" s="73">
        <f>'Industry-Sector'!G40</f>
        <v>-0.14949999999999999</v>
      </c>
      <c r="I191" s="73">
        <f>'Industry-Sector'!H40</f>
        <v>-3.1899999999999998E-2</v>
      </c>
      <c r="J191" s="75">
        <f>'Industry-Sector'!L40</f>
        <v>1.06</v>
      </c>
      <c r="K191" s="72">
        <f>'Industry-Sector'!M40</f>
        <v>214.47</v>
      </c>
      <c r="L191" s="72">
        <f>'Industry-Sector'!N40</f>
        <v>274.49</v>
      </c>
      <c r="M191" s="72" t="str">
        <f>'Industry-Sector'!O40</f>
        <v>29.18</v>
      </c>
      <c r="N191" s="72">
        <f>'Industry-Sector'!P40</f>
        <v>12.62</v>
      </c>
      <c r="O191" s="72" t="str">
        <f>'Industry-Sector'!Q40</f>
        <v>2.30</v>
      </c>
      <c r="P191" s="72">
        <f>'Industry-Sector'!R40</f>
        <v>2.0499999999999998</v>
      </c>
      <c r="Q191" s="72">
        <f>'Industry-Sector'!S40</f>
        <v>2</v>
      </c>
      <c r="R191" s="72" t="str">
        <f>'Industry-Sector'!U40</f>
        <v>13.44</v>
      </c>
      <c r="S191" s="72" t="str">
        <f>'Industry-Sector'!W40</f>
        <v>12.69%</v>
      </c>
    </row>
    <row r="192" spans="3:19" ht="13.8" customHeight="1" x14ac:dyDescent="0.25">
      <c r="C192" s="74" t="str">
        <f>'Industry-Sector'!B41</f>
        <v>Drug Manufacturers - Specialty &amp; Generic</v>
      </c>
      <c r="D192" s="73">
        <f>'Industry-Sector'!C41</f>
        <v>1.0999999999999999E-2</v>
      </c>
      <c r="E192" s="73">
        <f>'Industry-Sector'!D41</f>
        <v>4.5499999999999999E-2</v>
      </c>
      <c r="F192" s="73">
        <f>'Industry-Sector'!E41</f>
        <v>-8.0600000000000005E-2</v>
      </c>
      <c r="G192" s="73">
        <f>'Industry-Sector'!F41</f>
        <v>-9.6699999999999994E-2</v>
      </c>
      <c r="H192" s="73">
        <f>'Industry-Sector'!G41</f>
        <v>-0.14949999999999999</v>
      </c>
      <c r="I192" s="73">
        <f>'Industry-Sector'!H41</f>
        <v>-3.1899999999999998E-2</v>
      </c>
      <c r="J192" s="75">
        <f>'Industry-Sector'!L41</f>
        <v>1.06</v>
      </c>
      <c r="K192" s="72">
        <f>'Industry-Sector'!M41</f>
        <v>214.47</v>
      </c>
      <c r="L192" s="72">
        <f>'Industry-Sector'!N41</f>
        <v>3018.42</v>
      </c>
      <c r="M192" s="72" t="str">
        <f>'Industry-Sector'!O41</f>
        <v>27.97</v>
      </c>
      <c r="N192" s="72">
        <f>'Industry-Sector'!P41</f>
        <v>13.04</v>
      </c>
      <c r="O192" s="72" t="str">
        <f>'Industry-Sector'!Q41</f>
        <v>1.33</v>
      </c>
      <c r="P192" s="72">
        <f>'Industry-Sector'!R41</f>
        <v>4.47</v>
      </c>
      <c r="Q192" s="72">
        <f>'Industry-Sector'!S41</f>
        <v>6.21</v>
      </c>
      <c r="R192" s="72" t="str">
        <f>'Industry-Sector'!U41</f>
        <v>19.01</v>
      </c>
      <c r="S192" s="72" t="str">
        <f>'Industry-Sector'!W41</f>
        <v>21.03%</v>
      </c>
    </row>
    <row r="193" spans="3:19" ht="13.8" customHeight="1" x14ac:dyDescent="0.25">
      <c r="C193" s="74" t="str">
        <f>'Industry-Sector'!B42</f>
        <v>Education &amp; Training Services</v>
      </c>
      <c r="D193" s="73">
        <f>'Industry-Sector'!C42</f>
        <v>1.6999999999999999E-3</v>
      </c>
      <c r="E193" s="73">
        <f>'Industry-Sector'!D42</f>
        <v>2.3400000000000001E-2</v>
      </c>
      <c r="F193" s="73">
        <f>'Industry-Sector'!E42</f>
        <v>-7.9500000000000001E-2</v>
      </c>
      <c r="G193" s="73">
        <f>'Industry-Sector'!F42</f>
        <v>-0.2387</v>
      </c>
      <c r="H193" s="73">
        <f>'Industry-Sector'!G42</f>
        <v>-0.1696</v>
      </c>
      <c r="I193" s="73">
        <f>'Industry-Sector'!H42</f>
        <v>-0.45329999999999998</v>
      </c>
      <c r="J193" s="75">
        <f>'Industry-Sector'!L42</f>
        <v>0.32</v>
      </c>
      <c r="K193" s="72">
        <f>'Industry-Sector'!M42</f>
        <v>17.649999999999999</v>
      </c>
      <c r="L193" s="72">
        <f>'Industry-Sector'!N42</f>
        <v>47</v>
      </c>
      <c r="M193" s="72" t="str">
        <f>'Industry-Sector'!O42</f>
        <v>18.90</v>
      </c>
      <c r="N193" s="72">
        <f>'Industry-Sector'!P42</f>
        <v>15.21</v>
      </c>
      <c r="O193" s="72" t="str">
        <f>'Industry-Sector'!Q42</f>
        <v>0.79</v>
      </c>
      <c r="P193" s="72">
        <f>'Industry-Sector'!R42</f>
        <v>1.49</v>
      </c>
      <c r="Q193" s="72">
        <f>'Industry-Sector'!S42</f>
        <v>2.08</v>
      </c>
      <c r="R193" s="72" t="str">
        <f>'Industry-Sector'!U42</f>
        <v>22.10</v>
      </c>
      <c r="S193" s="72" t="str">
        <f>'Industry-Sector'!W42</f>
        <v>23.78%</v>
      </c>
    </row>
    <row r="194" spans="3:19" ht="13.8" customHeight="1" x14ac:dyDescent="0.25">
      <c r="C194" s="74" t="str">
        <f>'Industry-Sector'!B52</f>
        <v>Financial Data &amp; Stock Exchanges</v>
      </c>
      <c r="D194" s="73">
        <f>'Industry-Sector'!C52</f>
        <v>1.8E-3</v>
      </c>
      <c r="E194" s="73">
        <f>'Industry-Sector'!D52</f>
        <v>1.8100000000000002E-2</v>
      </c>
      <c r="F194" s="73">
        <f>'Industry-Sector'!E52</f>
        <v>-5.8900000000000001E-2</v>
      </c>
      <c r="G194" s="73">
        <f>'Industry-Sector'!F52</f>
        <v>-6.9599999999999995E-2</v>
      </c>
      <c r="H194" s="73">
        <f>'Industry-Sector'!G52</f>
        <v>-6.5600000000000006E-2</v>
      </c>
      <c r="I194" s="73">
        <f>'Industry-Sector'!H52</f>
        <v>0.13150000000000001</v>
      </c>
      <c r="J194" s="75">
        <f>'Industry-Sector'!L52</f>
        <v>0.49</v>
      </c>
      <c r="K194" s="72">
        <f>'Industry-Sector'!M52</f>
        <v>33.42</v>
      </c>
      <c r="L194" s="72">
        <f>'Industry-Sector'!N52</f>
        <v>605.34</v>
      </c>
      <c r="M194" s="72" t="str">
        <f>'Industry-Sector'!O52</f>
        <v>33.07</v>
      </c>
      <c r="N194" s="72">
        <f>'Industry-Sector'!P52</f>
        <v>23.23</v>
      </c>
      <c r="O194" s="72" t="str">
        <f>'Industry-Sector'!Q52</f>
        <v>3.58</v>
      </c>
      <c r="P194" s="72">
        <f>'Industry-Sector'!R52</f>
        <v>8.4499999999999993</v>
      </c>
      <c r="Q194" s="72">
        <f>'Industry-Sector'!S52</f>
        <v>4.8</v>
      </c>
      <c r="R194" s="72" t="str">
        <f>'Industry-Sector'!U52</f>
        <v>24.09</v>
      </c>
      <c r="S194" s="72" t="str">
        <f>'Industry-Sector'!W52</f>
        <v>9.24%</v>
      </c>
    </row>
    <row r="195" spans="3:19" ht="13.8" customHeight="1" x14ac:dyDescent="0.25">
      <c r="C195" s="74" t="str">
        <f>'Industry-Sector'!B58</f>
        <v>Grocery Stores</v>
      </c>
      <c r="D195" s="73">
        <f>'Industry-Sector'!C58</f>
        <v>2.4500000000000001E-2</v>
      </c>
      <c r="E195" s="73">
        <f>'Industry-Sector'!D58</f>
        <v>3.9100000000000003E-2</v>
      </c>
      <c r="F195" s="73">
        <f>'Industry-Sector'!E58</f>
        <v>7.6700000000000004E-2</v>
      </c>
      <c r="G195" s="73">
        <f>'Industry-Sector'!F58</f>
        <v>0.14829999999999999</v>
      </c>
      <c r="H195" s="73">
        <f>'Industry-Sector'!G58</f>
        <v>0.2334</v>
      </c>
      <c r="I195" s="73">
        <f>'Industry-Sector'!H58</f>
        <v>0.31190000000000001</v>
      </c>
      <c r="J195" s="75">
        <f>'Industry-Sector'!L58</f>
        <v>1.34</v>
      </c>
      <c r="K195" s="72">
        <f>'Industry-Sector'!M58</f>
        <v>30.66</v>
      </c>
      <c r="L195" s="72">
        <f>'Industry-Sector'!N58</f>
        <v>82.89</v>
      </c>
      <c r="M195" s="72" t="str">
        <f>'Industry-Sector'!O58</f>
        <v>20.36</v>
      </c>
      <c r="N195" s="72">
        <f>'Industry-Sector'!P58</f>
        <v>15.24</v>
      </c>
      <c r="O195" s="72" t="str">
        <f>'Industry-Sector'!Q58</f>
        <v>2.01</v>
      </c>
      <c r="P195" s="72">
        <f>'Industry-Sector'!R58</f>
        <v>0.32</v>
      </c>
      <c r="Q195" s="72">
        <f>'Industry-Sector'!S58</f>
        <v>4.45</v>
      </c>
      <c r="R195" s="72" t="str">
        <f>'Industry-Sector'!U58</f>
        <v>26.34</v>
      </c>
      <c r="S195" s="72" t="str">
        <f>'Industry-Sector'!W58</f>
        <v>10.11%</v>
      </c>
    </row>
    <row r="196" spans="3:19" ht="13.8" customHeight="1" x14ac:dyDescent="0.25">
      <c r="C196" s="74" t="str">
        <f>'Industry-Sector'!B110</f>
        <v>REIT - Office</v>
      </c>
      <c r="D196" s="73">
        <f>'Industry-Sector'!C110</f>
        <v>9.2999999999999992E-3</v>
      </c>
      <c r="E196" s="73">
        <f>'Industry-Sector'!D110</f>
        <v>5.2699999999999997E-2</v>
      </c>
      <c r="F196" s="73">
        <f>'Industry-Sector'!E110</f>
        <v>-0.1188</v>
      </c>
      <c r="G196" s="73">
        <f>'Industry-Sector'!F110</f>
        <v>-0.1666</v>
      </c>
      <c r="H196" s="73">
        <f>'Industry-Sector'!G110</f>
        <v>-0.28499999999999998</v>
      </c>
      <c r="I196" s="73">
        <f>'Industry-Sector'!H110</f>
        <v>-0.25009999999999999</v>
      </c>
      <c r="J196" s="75">
        <f>'Industry-Sector'!L110</f>
        <v>1.1100000000000001</v>
      </c>
      <c r="K196" s="72">
        <f>'Industry-Sector'!M110</f>
        <v>29.95</v>
      </c>
      <c r="L196" s="72">
        <f>'Industry-Sector'!N110</f>
        <v>70.680000000000007</v>
      </c>
      <c r="M196" s="72" t="str">
        <f>'Industry-Sector'!O110</f>
        <v>76.75</v>
      </c>
      <c r="N196" s="72">
        <f>'Industry-Sector'!P110</f>
        <v>49.44</v>
      </c>
      <c r="O196" s="72" t="str">
        <f>'Industry-Sector'!Q110</f>
        <v>0.99</v>
      </c>
      <c r="P196" s="72">
        <f>'Industry-Sector'!R110</f>
        <v>3.59</v>
      </c>
      <c r="Q196" s="72">
        <f>'Industry-Sector'!S110</f>
        <v>1.08</v>
      </c>
      <c r="R196" s="72" t="str">
        <f>'Industry-Sector'!U110</f>
        <v>12.89</v>
      </c>
      <c r="S196" s="72" t="str">
        <f>'Industry-Sector'!W110</f>
        <v>77.30%</v>
      </c>
    </row>
    <row r="197" spans="3:19" ht="13.8" customHeight="1" x14ac:dyDescent="0.25">
      <c r="C197" s="74" t="str">
        <f>'Industry-Sector'!B46</f>
        <v>Electronics &amp; Computer Distribution</v>
      </c>
      <c r="D197" s="73">
        <f>'Industry-Sector'!C46</f>
        <v>1.15E-2</v>
      </c>
      <c r="E197" s="73">
        <f>'Industry-Sector'!D46</f>
        <v>3.27E-2</v>
      </c>
      <c r="F197" s="73">
        <f>'Industry-Sector'!E46</f>
        <v>-0.12909999999999999</v>
      </c>
      <c r="G197" s="73">
        <f>'Industry-Sector'!F46</f>
        <v>-0.182</v>
      </c>
      <c r="H197" s="73">
        <f>'Industry-Sector'!G46</f>
        <v>-0.21690000000000001</v>
      </c>
      <c r="I197" s="73">
        <f>'Industry-Sector'!H46</f>
        <v>-0.12870000000000001</v>
      </c>
      <c r="J197" s="75">
        <f>'Industry-Sector'!L46</f>
        <v>0.89</v>
      </c>
      <c r="K197" s="72">
        <f>'Industry-Sector'!M46</f>
        <v>3.13</v>
      </c>
      <c r="L197" s="72">
        <f>'Industry-Sector'!N46</f>
        <v>25.38</v>
      </c>
      <c r="M197" s="72" t="str">
        <f>'Industry-Sector'!O46</f>
        <v>14.82</v>
      </c>
      <c r="N197" s="72">
        <f>'Industry-Sector'!P46</f>
        <v>8.61</v>
      </c>
      <c r="O197" s="72" t="str">
        <f>'Industry-Sector'!Q46</f>
        <v>1.39</v>
      </c>
      <c r="P197" s="72">
        <f>'Industry-Sector'!R46</f>
        <v>0.2</v>
      </c>
      <c r="Q197" s="72">
        <f>'Industry-Sector'!S46</f>
        <v>1.1399999999999999</v>
      </c>
      <c r="R197" s="72" t="str">
        <f>'Industry-Sector'!U46</f>
        <v>8.05</v>
      </c>
      <c r="S197" s="72" t="str">
        <f>'Industry-Sector'!W46</f>
        <v>10.68%</v>
      </c>
    </row>
    <row r="198" spans="3:19" ht="13.8" customHeight="1" x14ac:dyDescent="0.25">
      <c r="C198" s="74" t="str">
        <f>'Industry-Sector'!B132</f>
        <v>Steel</v>
      </c>
      <c r="D198" s="73">
        <f>'Industry-Sector'!C132</f>
        <v>1.17E-2</v>
      </c>
      <c r="E198" s="73">
        <f>'Industry-Sector'!D132</f>
        <v>2.53E-2</v>
      </c>
      <c r="F198" s="73">
        <f>'Industry-Sector'!E132</f>
        <v>-0.12540000000000001</v>
      </c>
      <c r="G198" s="73">
        <f>'Industry-Sector'!F132</f>
        <v>-2.7400000000000001E-2</v>
      </c>
      <c r="H198" s="73">
        <f>'Industry-Sector'!G132</f>
        <v>-0.14799999999999999</v>
      </c>
      <c r="I198" s="73">
        <f>'Industry-Sector'!H132</f>
        <v>-0.26569999999999999</v>
      </c>
      <c r="J198" s="75">
        <f>'Industry-Sector'!L132</f>
        <v>0.62</v>
      </c>
      <c r="K198" s="72">
        <f>'Industry-Sector'!M132</f>
        <v>33.81</v>
      </c>
      <c r="L198" s="72">
        <f>'Industry-Sector'!N132</f>
        <v>129.36000000000001</v>
      </c>
      <c r="M198" s="72" t="str">
        <f>'Industry-Sector'!O132</f>
        <v>16.25</v>
      </c>
      <c r="N198" s="72">
        <f>'Industry-Sector'!P132</f>
        <v>9.17</v>
      </c>
      <c r="O198" s="72" t="str">
        <f>'Industry-Sector'!Q132</f>
        <v>0.77</v>
      </c>
      <c r="P198" s="72">
        <f>'Industry-Sector'!R132</f>
        <v>0.48</v>
      </c>
      <c r="Q198" s="72">
        <f>'Industry-Sector'!S132</f>
        <v>0.75</v>
      </c>
      <c r="R198" s="72" t="str">
        <f>'Industry-Sector'!U132</f>
        <v>28.93</v>
      </c>
      <c r="S198" s="72" t="str">
        <f>'Industry-Sector'!W132</f>
        <v>21.18%</v>
      </c>
    </row>
    <row r="199" spans="3:19" ht="13.8" customHeight="1" x14ac:dyDescent="0.25">
      <c r="C199" s="74" t="str">
        <f>'Industry-Sector'!B6</f>
        <v>Airports &amp; Air Services</v>
      </c>
      <c r="D199" s="73">
        <f>'Industry-Sector'!C6</f>
        <v>2.1299999999999999E-2</v>
      </c>
      <c r="E199" s="73">
        <f>'Industry-Sector'!D6</f>
        <v>5.8400000000000001E-2</v>
      </c>
      <c r="F199" s="73">
        <f>'Industry-Sector'!E6</f>
        <v>-1.6299999999999999E-2</v>
      </c>
      <c r="G199" s="73">
        <f>'Industry-Sector'!F6</f>
        <v>-4.99E-2</v>
      </c>
      <c r="H199" s="73">
        <f>'Industry-Sector'!G6</f>
        <v>4.9200000000000001E-2</v>
      </c>
      <c r="I199" s="73">
        <f>'Industry-Sector'!H6</f>
        <v>5.7099999999999998E-2</v>
      </c>
      <c r="J199" s="75">
        <f>'Industry-Sector'!L6</f>
        <v>0.88</v>
      </c>
      <c r="K199" s="72">
        <f>'Industry-Sector'!M6</f>
        <v>12.96</v>
      </c>
      <c r="L199" s="72">
        <f>'Industry-Sector'!N6</f>
        <v>28.72</v>
      </c>
      <c r="M199" s="72" t="str">
        <f>'Industry-Sector'!O6</f>
        <v>18.39</v>
      </c>
      <c r="N199" s="72">
        <f>'Industry-Sector'!P6</f>
        <v>14.64</v>
      </c>
      <c r="O199" s="72" t="str">
        <f>'Industry-Sector'!Q6</f>
        <v>1.56</v>
      </c>
      <c r="P199" s="72">
        <f>'Industry-Sector'!R6</f>
        <v>3.77</v>
      </c>
      <c r="Q199" s="72">
        <f>'Industry-Sector'!S6</f>
        <v>4.1900000000000004</v>
      </c>
      <c r="R199" s="72" t="str">
        <f>'Industry-Sector'!U6</f>
        <v>19.99</v>
      </c>
      <c r="S199" s="72" t="str">
        <f>'Industry-Sector'!W6</f>
        <v>11.76%</v>
      </c>
    </row>
    <row r="200" spans="3:19" ht="13.8" customHeight="1" x14ac:dyDescent="0.25">
      <c r="C200" s="74" t="str">
        <f>'Industry-Sector'!B35</f>
        <v>Department Stores</v>
      </c>
      <c r="D200" s="73">
        <f>'Industry-Sector'!C35</f>
        <v>1.44E-2</v>
      </c>
      <c r="E200" s="73">
        <f>'Industry-Sector'!D35</f>
        <v>-5.4999999999999997E-3</v>
      </c>
      <c r="F200" s="73">
        <f>'Industry-Sector'!E35</f>
        <v>-0.1217</v>
      </c>
      <c r="G200" s="73">
        <f>'Industry-Sector'!F35</f>
        <v>-0.2084</v>
      </c>
      <c r="H200" s="73">
        <f>'Industry-Sector'!G35</f>
        <v>-0.21590000000000001</v>
      </c>
      <c r="I200" s="73">
        <f>'Industry-Sector'!H35</f>
        <v>-0.2432</v>
      </c>
      <c r="J200" s="75">
        <f>'Industry-Sector'!L35</f>
        <v>0.79</v>
      </c>
      <c r="K200" s="72">
        <f>'Industry-Sector'!M35</f>
        <v>17.18</v>
      </c>
      <c r="L200" s="72">
        <f>'Industry-Sector'!N35</f>
        <v>12.86</v>
      </c>
      <c r="M200" s="72" t="str">
        <f>'Industry-Sector'!O35</f>
        <v>9.16</v>
      </c>
      <c r="N200" s="72">
        <f>'Industry-Sector'!P35</f>
        <v>10.32</v>
      </c>
      <c r="O200" s="72" t="str">
        <f>'Industry-Sector'!Q35</f>
        <v>-</v>
      </c>
      <c r="P200" s="72">
        <f>'Industry-Sector'!R35</f>
        <v>0.21</v>
      </c>
      <c r="Q200" s="72">
        <f>'Industry-Sector'!S35</f>
        <v>1.19</v>
      </c>
      <c r="R200" s="72" t="str">
        <f>'Industry-Sector'!U35</f>
        <v>6.64</v>
      </c>
      <c r="S200" s="72" t="str">
        <f>'Industry-Sector'!W35</f>
        <v>-12.00%</v>
      </c>
    </row>
    <row r="201" spans="3:19" ht="13.8" customHeight="1" x14ac:dyDescent="0.25">
      <c r="C201" s="74" t="str">
        <f>'Industry-Sector'!B10</f>
        <v>Asset Management</v>
      </c>
      <c r="D201" s="73">
        <f>'Industry-Sector'!C10</f>
        <v>1.14E-2</v>
      </c>
      <c r="E201" s="73">
        <f>'Industry-Sector'!D10</f>
        <v>2.7300000000000001E-2</v>
      </c>
      <c r="F201" s="73">
        <f>'Industry-Sector'!E10</f>
        <v>-9.3299999999999994E-2</v>
      </c>
      <c r="G201" s="73">
        <f>'Industry-Sector'!F10</f>
        <v>-0.18440000000000001</v>
      </c>
      <c r="H201" s="73">
        <f>'Industry-Sector'!G10</f>
        <v>-0.1207</v>
      </c>
      <c r="I201" s="73">
        <f>'Industry-Sector'!H10</f>
        <v>9.0200000000000002E-2</v>
      </c>
      <c r="J201" s="75">
        <f>'Industry-Sector'!L10</f>
        <v>0.8</v>
      </c>
      <c r="K201" s="72">
        <f>'Industry-Sector'!M10</f>
        <v>131.03</v>
      </c>
      <c r="L201" s="72">
        <f>'Industry-Sector'!N10</f>
        <v>1075.79</v>
      </c>
      <c r="M201" s="72" t="str">
        <f>'Industry-Sector'!O10</f>
        <v>22.06</v>
      </c>
      <c r="N201" s="72">
        <f>'Industry-Sector'!P10</f>
        <v>14.52</v>
      </c>
      <c r="O201" s="72" t="str">
        <f>'Industry-Sector'!Q10</f>
        <v>1.57</v>
      </c>
      <c r="P201" s="72">
        <f>'Industry-Sector'!R10</f>
        <v>2.89</v>
      </c>
      <c r="Q201" s="72">
        <f>'Industry-Sector'!S10</f>
        <v>2.93</v>
      </c>
      <c r="R201" s="72" t="str">
        <f>'Industry-Sector'!U10</f>
        <v>20.67</v>
      </c>
      <c r="S201" s="72" t="str">
        <f>'Industry-Sector'!W10</f>
        <v>14.01%</v>
      </c>
    </row>
    <row r="202" spans="3:19" ht="13.8" customHeight="1" x14ac:dyDescent="0.25">
      <c r="C202" s="74" t="str">
        <f>'Industry-Sector'!B21</f>
        <v>Building Materials</v>
      </c>
      <c r="D202" s="73">
        <f>'Industry-Sector'!C21</f>
        <v>5.4999999999999997E-3</v>
      </c>
      <c r="E202" s="73">
        <f>'Industry-Sector'!D21</f>
        <v>2.9700000000000001E-2</v>
      </c>
      <c r="F202" s="73">
        <f>'Industry-Sector'!E21</f>
        <v>-8.5199999999999998E-2</v>
      </c>
      <c r="G202" s="73">
        <f>'Industry-Sector'!F21</f>
        <v>-0.1242</v>
      </c>
      <c r="H202" s="73">
        <f>'Industry-Sector'!G21</f>
        <v>-0.1208</v>
      </c>
      <c r="I202" s="73">
        <f>'Industry-Sector'!H21</f>
        <v>-8.0199999999999994E-2</v>
      </c>
      <c r="J202" s="75">
        <f>'Industry-Sector'!L21</f>
        <v>0.71</v>
      </c>
      <c r="K202" s="72">
        <f>'Industry-Sector'!M21</f>
        <v>22.42</v>
      </c>
      <c r="L202" s="72">
        <f>'Industry-Sector'!N21</f>
        <v>159.76</v>
      </c>
      <c r="M202" s="72" t="str">
        <f>'Industry-Sector'!O21</f>
        <v>18.09</v>
      </c>
      <c r="N202" s="72">
        <f>'Industry-Sector'!P21</f>
        <v>15.45</v>
      </c>
      <c r="O202" s="72" t="str">
        <f>'Industry-Sector'!Q21</f>
        <v>1.69</v>
      </c>
      <c r="P202" s="72">
        <f>'Industry-Sector'!R21</f>
        <v>2.06</v>
      </c>
      <c r="Q202" s="72">
        <f>'Industry-Sector'!S21</f>
        <v>2.76</v>
      </c>
      <c r="R202" s="72" t="str">
        <f>'Industry-Sector'!U21</f>
        <v>27.71</v>
      </c>
      <c r="S202" s="72" t="str">
        <f>'Industry-Sector'!W21</f>
        <v>10.73%</v>
      </c>
    </row>
    <row r="203" spans="3:19" ht="13.8" customHeight="1" x14ac:dyDescent="0.25">
      <c r="C203" s="74" t="str">
        <f>'Industry-Sector'!B84</f>
        <v>Mortgage Finance</v>
      </c>
      <c r="D203" s="73">
        <f>'Industry-Sector'!C84</f>
        <v>-1.6000000000000001E-3</v>
      </c>
      <c r="E203" s="73">
        <f>'Industry-Sector'!D84</f>
        <v>3.8800000000000001E-2</v>
      </c>
      <c r="F203" s="73">
        <f>'Industry-Sector'!E84</f>
        <v>-3.9600000000000003E-2</v>
      </c>
      <c r="G203" s="73">
        <f>'Industry-Sector'!F84</f>
        <v>-4.6199999999999998E-2</v>
      </c>
      <c r="H203" s="73">
        <f>'Industry-Sector'!G84</f>
        <v>-0.12039999999999999</v>
      </c>
      <c r="I203" s="73">
        <f>'Industry-Sector'!H84</f>
        <v>0.1169</v>
      </c>
      <c r="J203" s="75">
        <f>'Industry-Sector'!L84</f>
        <v>0.72</v>
      </c>
      <c r="K203" s="72">
        <f>'Industry-Sector'!M84</f>
        <v>12</v>
      </c>
      <c r="L203" s="72">
        <f>'Industry-Sector'!N84</f>
        <v>48.71</v>
      </c>
      <c r="M203" s="72" t="str">
        <f>'Industry-Sector'!O84</f>
        <v>38.61</v>
      </c>
      <c r="N203" s="72">
        <f>'Industry-Sector'!P84</f>
        <v>19.989999999999998</v>
      </c>
      <c r="O203" s="72" t="str">
        <f>'Industry-Sector'!Q84</f>
        <v>0.73</v>
      </c>
      <c r="P203" s="72">
        <f>'Industry-Sector'!R84</f>
        <v>2.66</v>
      </c>
      <c r="Q203" s="72">
        <f>'Industry-Sector'!S84</f>
        <v>3.61</v>
      </c>
      <c r="R203" s="72" t="str">
        <f>'Industry-Sector'!U84</f>
        <v>214.56</v>
      </c>
      <c r="S203" s="72" t="str">
        <f>'Industry-Sector'!W84</f>
        <v>52.59%</v>
      </c>
    </row>
    <row r="204" spans="3:19" ht="13.8" customHeight="1" x14ac:dyDescent="0.25">
      <c r="C204" s="74" t="str">
        <f>'Industry-Sector'!B49</f>
        <v>Farm &amp; Heavy Construction Machinery</v>
      </c>
      <c r="D204" s="73">
        <f>'Industry-Sector'!C49</f>
        <v>7.9000000000000008E-3</v>
      </c>
      <c r="E204" s="73">
        <f>'Industry-Sector'!D49</f>
        <v>1.15E-2</v>
      </c>
      <c r="F204" s="73">
        <f>'Industry-Sector'!E49</f>
        <v>-0.10390000000000001</v>
      </c>
      <c r="G204" s="73">
        <f>'Industry-Sector'!F49</f>
        <v>-0.13700000000000001</v>
      </c>
      <c r="H204" s="73">
        <f>'Industry-Sector'!G49</f>
        <v>-0.1148</v>
      </c>
      <c r="I204" s="73">
        <f>'Industry-Sector'!H49</f>
        <v>-0.1037</v>
      </c>
      <c r="J204" s="75">
        <f>'Industry-Sector'!L49</f>
        <v>1.01</v>
      </c>
      <c r="K204" s="72">
        <f>'Industry-Sector'!M49</f>
        <v>38.090000000000003</v>
      </c>
      <c r="L204" s="72">
        <f>'Industry-Sector'!N49</f>
        <v>347.02</v>
      </c>
      <c r="M204" s="72" t="str">
        <f>'Industry-Sector'!O49</f>
        <v>14.65</v>
      </c>
      <c r="N204" s="72">
        <f>'Industry-Sector'!P49</f>
        <v>14.41</v>
      </c>
      <c r="O204" s="72" t="str">
        <f>'Industry-Sector'!Q49</f>
        <v>12.48</v>
      </c>
      <c r="P204" s="72">
        <f>'Industry-Sector'!R49</f>
        <v>1.62</v>
      </c>
      <c r="Q204" s="72">
        <f>'Industry-Sector'!S49</f>
        <v>4.18</v>
      </c>
      <c r="R204" s="72" t="str">
        <f>'Industry-Sector'!U49</f>
        <v>18.98</v>
      </c>
      <c r="S204" s="72" t="str">
        <f>'Industry-Sector'!W49</f>
        <v>1.17%</v>
      </c>
    </row>
    <row r="205" spans="3:19" ht="13.8" customHeight="1" x14ac:dyDescent="0.25">
      <c r="C205" s="74" t="str">
        <f>'Industry-Sector'!B102</f>
        <v>Real Estate - Diversified</v>
      </c>
      <c r="D205" s="73">
        <f>'Industry-Sector'!C102</f>
        <v>1.1900000000000001E-2</v>
      </c>
      <c r="E205" s="73">
        <f>'Industry-Sector'!D102</f>
        <v>0.03</v>
      </c>
      <c r="F205" s="73">
        <f>'Industry-Sector'!E102</f>
        <v>-9.2899999999999996E-2</v>
      </c>
      <c r="G205" s="73">
        <f>'Industry-Sector'!F102</f>
        <v>-0.1275</v>
      </c>
      <c r="H205" s="73">
        <f>'Industry-Sector'!G102</f>
        <v>-0.20050000000000001</v>
      </c>
      <c r="I205" s="73">
        <f>'Industry-Sector'!H102</f>
        <v>-4.4499999999999998E-2</v>
      </c>
      <c r="J205" s="75">
        <f>'Industry-Sector'!L102</f>
        <v>0.62</v>
      </c>
      <c r="K205" s="72">
        <f>'Industry-Sector'!M102</f>
        <v>0</v>
      </c>
      <c r="L205" s="72">
        <f>'Industry-Sector'!N102</f>
        <v>6.08</v>
      </c>
      <c r="M205" s="72" t="str">
        <f>'Industry-Sector'!O102</f>
        <v>21.09</v>
      </c>
      <c r="N205" s="72">
        <f>'Industry-Sector'!P102</f>
        <v>25.33</v>
      </c>
      <c r="O205" s="72" t="str">
        <f>'Industry-Sector'!Q102</f>
        <v>-</v>
      </c>
      <c r="P205" s="72">
        <f>'Industry-Sector'!R102</f>
        <v>2.64</v>
      </c>
      <c r="Q205" s="72">
        <f>'Industry-Sector'!S102</f>
        <v>1.62</v>
      </c>
      <c r="R205" s="72" t="str">
        <f>'Industry-Sector'!U102</f>
        <v>13.16</v>
      </c>
      <c r="S205" s="72" t="str">
        <f>'Industry-Sector'!W102</f>
        <v>-</v>
      </c>
    </row>
    <row r="206" spans="3:19" ht="13.8" customHeight="1" x14ac:dyDescent="0.25">
      <c r="C206" s="74" t="str">
        <f>'Industry-Sector'!B27</f>
        <v>Communication Equipment</v>
      </c>
      <c r="D206" s="73">
        <f>'Industry-Sector'!C27</f>
        <v>2.5000000000000001E-3</v>
      </c>
      <c r="E206" s="73">
        <f>'Industry-Sector'!D27</f>
        <v>1.0200000000000001E-2</v>
      </c>
      <c r="F206" s="73">
        <f>'Industry-Sector'!E27</f>
        <v>-7.5999999999999998E-2</v>
      </c>
      <c r="G206" s="73">
        <f>'Industry-Sector'!F27</f>
        <v>-0.1193</v>
      </c>
      <c r="H206" s="73">
        <f>'Industry-Sector'!G27</f>
        <v>-4.0599999999999997E-2</v>
      </c>
      <c r="I206" s="73">
        <f>'Industry-Sector'!H27</f>
        <v>0.21529999999999999</v>
      </c>
      <c r="J206" s="75">
        <f>'Industry-Sector'!L27</f>
        <v>0.78</v>
      </c>
      <c r="K206" s="72">
        <f>'Industry-Sector'!M27</f>
        <v>118.99</v>
      </c>
      <c r="L206" s="72">
        <f>'Industry-Sector'!N27</f>
        <v>447.34</v>
      </c>
      <c r="M206" s="72" t="str">
        <f>'Industry-Sector'!O27</f>
        <v>27.23</v>
      </c>
      <c r="N206" s="72">
        <f>'Industry-Sector'!P27</f>
        <v>15.32</v>
      </c>
      <c r="O206" s="72" t="str">
        <f>'Industry-Sector'!Q27</f>
        <v>3.77</v>
      </c>
      <c r="P206" s="72">
        <f>'Industry-Sector'!R27</f>
        <v>2.2999999999999998</v>
      </c>
      <c r="Q206" s="72">
        <f>'Industry-Sector'!S27</f>
        <v>3.27</v>
      </c>
      <c r="R206" s="72" t="str">
        <f>'Industry-Sector'!U27</f>
        <v>16.86</v>
      </c>
      <c r="S206" s="72" t="str">
        <f>'Industry-Sector'!W27</f>
        <v>7.23%</v>
      </c>
    </row>
    <row r="207" spans="3:19" ht="13.8" customHeight="1" x14ac:dyDescent="0.25">
      <c r="C207" s="74" t="str">
        <f>'Industry-Sector'!B142</f>
        <v>Utilities - Independent Power Producers</v>
      </c>
      <c r="D207" s="73">
        <f>'Industry-Sector'!C142</f>
        <v>-2.9999999999999997E-4</v>
      </c>
      <c r="E207" s="73">
        <f>'Industry-Sector'!D142</f>
        <v>5.4300000000000001E-2</v>
      </c>
      <c r="F207" s="73">
        <f>'Industry-Sector'!E142</f>
        <v>-7.1800000000000003E-2</v>
      </c>
      <c r="G207" s="73">
        <f>'Industry-Sector'!F142</f>
        <v>-0.24759999999999999</v>
      </c>
      <c r="H207" s="73">
        <f>'Industry-Sector'!G142</f>
        <v>-4.7000000000000002E-3</v>
      </c>
      <c r="I207" s="73">
        <f>'Industry-Sector'!H142</f>
        <v>0.61229999999999996</v>
      </c>
      <c r="J207" s="75">
        <f>'Industry-Sector'!L142</f>
        <v>0.51</v>
      </c>
      <c r="K207" s="72">
        <f>'Industry-Sector'!M142</f>
        <v>8.59</v>
      </c>
      <c r="L207" s="72">
        <f>'Industry-Sector'!N142</f>
        <v>76.83</v>
      </c>
      <c r="M207" s="72" t="str">
        <f>'Industry-Sector'!O142</f>
        <v>13.77</v>
      </c>
      <c r="N207" s="72">
        <f>'Industry-Sector'!P142</f>
        <v>13.67</v>
      </c>
      <c r="O207" s="72" t="str">
        <f>'Industry-Sector'!Q142</f>
        <v>1.72</v>
      </c>
      <c r="P207" s="72">
        <f>'Industry-Sector'!R142</f>
        <v>1.41</v>
      </c>
      <c r="Q207" s="72">
        <f>'Industry-Sector'!S142</f>
        <v>6.49</v>
      </c>
      <c r="R207" s="72" t="str">
        <f>'Industry-Sector'!U142</f>
        <v>21.99</v>
      </c>
      <c r="S207" s="72" t="str">
        <f>'Industry-Sector'!W142</f>
        <v>8.00%</v>
      </c>
    </row>
    <row r="208" spans="3:19" ht="13.8" customHeight="1" x14ac:dyDescent="0.25">
      <c r="C208" s="74" t="str">
        <f>'Industry-Sector'!B33</f>
        <v>Copper</v>
      </c>
      <c r="D208" s="73">
        <f>'Industry-Sector'!C33</f>
        <v>-4.7999999999999996E-3</v>
      </c>
      <c r="E208" s="73">
        <f>'Industry-Sector'!D33</f>
        <v>5.5599999999999997E-2</v>
      </c>
      <c r="F208" s="73">
        <f>'Industry-Sector'!E33</f>
        <v>-0.155</v>
      </c>
      <c r="G208" s="73">
        <f>'Industry-Sector'!F33</f>
        <v>-0.13850000000000001</v>
      </c>
      <c r="H208" s="73">
        <f>'Industry-Sector'!G33</f>
        <v>-0.255</v>
      </c>
      <c r="I208" s="73">
        <f>'Industry-Sector'!H33</f>
        <v>-0.26819999999999999</v>
      </c>
      <c r="J208" s="75">
        <f>'Industry-Sector'!L33</f>
        <v>1</v>
      </c>
      <c r="K208" s="72">
        <f>'Industry-Sector'!M33</f>
        <v>41.79</v>
      </c>
      <c r="L208" s="72">
        <f>'Industry-Sector'!N33</f>
        <v>121.76</v>
      </c>
      <c r="M208" s="72" t="str">
        <f>'Industry-Sector'!O33</f>
        <v>22.86</v>
      </c>
      <c r="N208" s="72">
        <f>'Industry-Sector'!P33</f>
        <v>16.079999999999998</v>
      </c>
      <c r="O208" s="72" t="str">
        <f>'Industry-Sector'!Q33</f>
        <v>1.68</v>
      </c>
      <c r="P208" s="72">
        <f>'Industry-Sector'!R33</f>
        <v>3.06</v>
      </c>
      <c r="Q208" s="72">
        <f>'Industry-Sector'!S33</f>
        <v>3.92</v>
      </c>
      <c r="R208" s="72" t="str">
        <f>'Industry-Sector'!U33</f>
        <v>20.11</v>
      </c>
      <c r="S208" s="72" t="str">
        <f>'Industry-Sector'!W33</f>
        <v>13.63%</v>
      </c>
    </row>
    <row r="209" spans="3:19" ht="13.8" customHeight="1" x14ac:dyDescent="0.25">
      <c r="C209" s="74" t="str">
        <f>'Industry-Sector'!B32</f>
        <v>Consumer Electronics</v>
      </c>
      <c r="D209" s="73">
        <f>'Industry-Sector'!C32</f>
        <v>1.46E-2</v>
      </c>
      <c r="E209" s="73">
        <f>'Industry-Sector'!D32</f>
        <v>3.5000000000000003E-2</v>
      </c>
      <c r="F209" s="73">
        <f>'Industry-Sector'!E32</f>
        <v>-8.3000000000000004E-2</v>
      </c>
      <c r="G209" s="73">
        <f>'Industry-Sector'!F32</f>
        <v>-0.1263</v>
      </c>
      <c r="H209" s="73">
        <f>'Industry-Sector'!G32</f>
        <v>-0.14419999999999999</v>
      </c>
      <c r="I209" s="73">
        <f>'Industry-Sector'!H32</f>
        <v>0.17169999999999999</v>
      </c>
      <c r="J209" s="75">
        <f>'Industry-Sector'!L32</f>
        <v>0.79</v>
      </c>
      <c r="K209" s="72">
        <f>'Industry-Sector'!M32</f>
        <v>61.43</v>
      </c>
      <c r="L209" s="72">
        <f>'Industry-Sector'!N32</f>
        <v>3108.12</v>
      </c>
      <c r="M209" s="72" t="str">
        <f>'Industry-Sector'!O32</f>
        <v>30.46</v>
      </c>
      <c r="N209" s="72">
        <f>'Industry-Sector'!P32</f>
        <v>24.16</v>
      </c>
      <c r="O209" s="72" t="str">
        <f>'Industry-Sector'!Q32</f>
        <v>3.28</v>
      </c>
      <c r="P209" s="72">
        <f>'Industry-Sector'!R32</f>
        <v>6.1</v>
      </c>
      <c r="Q209" s="72">
        <f>'Industry-Sector'!S32</f>
        <v>24.94</v>
      </c>
      <c r="R209" s="72" t="str">
        <f>'Industry-Sector'!U32</f>
        <v>26.26</v>
      </c>
      <c r="S209" s="72" t="str">
        <f>'Industry-Sector'!W32</f>
        <v>9.29%</v>
      </c>
    </row>
    <row r="210" spans="3:19" ht="13.8" customHeight="1" x14ac:dyDescent="0.25">
      <c r="C210" s="74" t="str">
        <f>'Industry-Sector'!B71</f>
        <v>Integrated Freight &amp; Logistics</v>
      </c>
      <c r="D210" s="73">
        <f>'Industry-Sector'!C71</f>
        <v>2.0299999999999999E-2</v>
      </c>
      <c r="E210" s="73">
        <f>'Industry-Sector'!D71</f>
        <v>8.9999999999999998E-4</v>
      </c>
      <c r="F210" s="73">
        <f>'Industry-Sector'!E71</f>
        <v>-0.1552</v>
      </c>
      <c r="G210" s="73">
        <f>'Industry-Sector'!F71</f>
        <v>-0.2286</v>
      </c>
      <c r="H210" s="73">
        <f>'Industry-Sector'!G71</f>
        <v>-0.24990000000000001</v>
      </c>
      <c r="I210" s="73">
        <f>'Industry-Sector'!H71</f>
        <v>-0.24179999999999999</v>
      </c>
      <c r="J210" s="75">
        <f>'Industry-Sector'!L71</f>
        <v>0.6</v>
      </c>
      <c r="K210" s="72">
        <f>'Industry-Sector'!M71</f>
        <v>17.5</v>
      </c>
      <c r="L210" s="72">
        <f>'Industry-Sector'!N71</f>
        <v>195.02</v>
      </c>
      <c r="M210" s="72" t="str">
        <f>'Industry-Sector'!O71</f>
        <v>15.37</v>
      </c>
      <c r="N210" s="72">
        <f>'Industry-Sector'!P71</f>
        <v>11.95</v>
      </c>
      <c r="O210" s="72" t="str">
        <f>'Industry-Sector'!Q71</f>
        <v>1.98</v>
      </c>
      <c r="P210" s="72">
        <f>'Industry-Sector'!R71</f>
        <v>0.77</v>
      </c>
      <c r="Q210" s="72">
        <f>'Industry-Sector'!S71</f>
        <v>3.02</v>
      </c>
      <c r="R210" s="72" t="str">
        <f>'Industry-Sector'!U71</f>
        <v>16.00</v>
      </c>
      <c r="S210" s="72" t="str">
        <f>'Industry-Sector'!W71</f>
        <v>7.77%</v>
      </c>
    </row>
    <row r="211" spans="3:19" ht="13.8" customHeight="1" x14ac:dyDescent="0.25">
      <c r="C211" s="74" t="str">
        <f>'Industry-Sector'!B146</f>
        <v>Utilities - Renewable</v>
      </c>
      <c r="D211" s="73">
        <f>'Industry-Sector'!C146</f>
        <v>2.3999999999999998E-3</v>
      </c>
      <c r="E211" s="73">
        <f>'Industry-Sector'!D146</f>
        <v>3.1099999999999999E-2</v>
      </c>
      <c r="F211" s="73">
        <f>'Industry-Sector'!E146</f>
        <v>-4.3499999999999997E-2</v>
      </c>
      <c r="G211" s="73">
        <f>'Industry-Sector'!F146</f>
        <v>-0.21149999999999999</v>
      </c>
      <c r="H211" s="73">
        <f>'Industry-Sector'!G146</f>
        <v>-3.9399999999999998E-2</v>
      </c>
      <c r="I211" s="73">
        <f>'Industry-Sector'!H146</f>
        <v>0.43930000000000002</v>
      </c>
      <c r="J211" s="75">
        <f>'Industry-Sector'!L146</f>
        <v>0.87</v>
      </c>
      <c r="K211" s="72">
        <f>'Industry-Sector'!M146</f>
        <v>28.44</v>
      </c>
      <c r="L211" s="72">
        <f>'Industry-Sector'!N146</f>
        <v>200.95</v>
      </c>
      <c r="M211" s="72" t="str">
        <f>'Industry-Sector'!O146</f>
        <v>27.52</v>
      </c>
      <c r="N211" s="72">
        <f>'Industry-Sector'!P146</f>
        <v>22.42</v>
      </c>
      <c r="O211" s="72" t="str">
        <f>'Industry-Sector'!Q146</f>
        <v>1.50</v>
      </c>
      <c r="P211" s="72">
        <f>'Industry-Sector'!R146</f>
        <v>2.33</v>
      </c>
      <c r="Q211" s="72">
        <f>'Industry-Sector'!S146</f>
        <v>3.68</v>
      </c>
      <c r="R211" s="72" t="str">
        <f>'Industry-Sector'!U146</f>
        <v>40.53</v>
      </c>
      <c r="S211" s="72" t="str">
        <f>'Industry-Sector'!W146</f>
        <v>18.38%</v>
      </c>
    </row>
    <row r="212" spans="3:19" ht="13.8" customHeight="1" x14ac:dyDescent="0.25">
      <c r="C212" s="74" t="str">
        <f>'Industry-Sector'!B45</f>
        <v>Electronic Gaming &amp; Multimedia</v>
      </c>
      <c r="D212" s="73">
        <f>'Industry-Sector'!C45</f>
        <v>1.2E-2</v>
      </c>
      <c r="E212" s="73">
        <f>'Industry-Sector'!D45</f>
        <v>4.7699999999999999E-2</v>
      </c>
      <c r="F212" s="73">
        <f>'Industry-Sector'!E45</f>
        <v>2.2000000000000001E-3</v>
      </c>
      <c r="G212" s="73">
        <f>'Industry-Sector'!F45</f>
        <v>-2.3999999999999998E-3</v>
      </c>
      <c r="H212" s="73">
        <f>'Industry-Sector'!G45</f>
        <v>0.19289999999999999</v>
      </c>
      <c r="I212" s="73">
        <f>'Industry-Sector'!H45</f>
        <v>0.22589999999999999</v>
      </c>
      <c r="J212" s="75">
        <f>'Industry-Sector'!L45</f>
        <v>1.85</v>
      </c>
      <c r="K212" s="72">
        <f>'Industry-Sector'!M45</f>
        <v>49.61</v>
      </c>
      <c r="L212" s="72">
        <f>'Industry-Sector'!N45</f>
        <v>180.99</v>
      </c>
      <c r="M212" s="72" t="str">
        <f>'Industry-Sector'!O45</f>
        <v>33.03</v>
      </c>
      <c r="N212" s="72">
        <f>'Industry-Sector'!P45</f>
        <v>17.670000000000002</v>
      </c>
      <c r="O212" s="72" t="str">
        <f>'Industry-Sector'!Q45</f>
        <v>1.74</v>
      </c>
      <c r="P212" s="72">
        <f>'Industry-Sector'!R45</f>
        <v>5.01</v>
      </c>
      <c r="Q212" s="72">
        <f>'Industry-Sector'!S45</f>
        <v>5.08</v>
      </c>
      <c r="R212" s="72" t="str">
        <f>'Industry-Sector'!U45</f>
        <v>21.27</v>
      </c>
      <c r="S212" s="72" t="str">
        <f>'Industry-Sector'!W45</f>
        <v>19.04%</v>
      </c>
    </row>
    <row r="213" spans="3:19" ht="13.8" customHeight="1" x14ac:dyDescent="0.25">
      <c r="C213" s="74" t="str">
        <f>'Industry-Sector'!B63</f>
        <v>Industrial Distribution</v>
      </c>
      <c r="D213" s="73">
        <f>'Industry-Sector'!C63</f>
        <v>1.61E-2</v>
      </c>
      <c r="E213" s="73">
        <f>'Industry-Sector'!D63</f>
        <v>3.5099999999999999E-2</v>
      </c>
      <c r="F213" s="73">
        <f>'Industry-Sector'!E63</f>
        <v>5.0000000000000001E-3</v>
      </c>
      <c r="G213" s="73">
        <f>'Industry-Sector'!F63</f>
        <v>-5.4800000000000001E-2</v>
      </c>
      <c r="H213" s="73">
        <f>'Industry-Sector'!G63</f>
        <v>-5.5599999999999997E-2</v>
      </c>
      <c r="I213" s="73">
        <f>'Industry-Sector'!H63</f>
        <v>-1.3899999999999999E-2</v>
      </c>
      <c r="J213" s="75">
        <f>'Industry-Sector'!L63</f>
        <v>1.1100000000000001</v>
      </c>
      <c r="K213" s="72">
        <f>'Industry-Sector'!M63</f>
        <v>18.559999999999999</v>
      </c>
      <c r="L213" s="72">
        <f>'Industry-Sector'!N63</f>
        <v>211.8</v>
      </c>
      <c r="M213" s="72" t="str">
        <f>'Industry-Sector'!O63</f>
        <v>26.39</v>
      </c>
      <c r="N213" s="72">
        <f>'Industry-Sector'!P63</f>
        <v>21.17</v>
      </c>
      <c r="O213" s="72" t="str">
        <f>'Industry-Sector'!Q63</f>
        <v>3.09</v>
      </c>
      <c r="P213" s="72">
        <f>'Industry-Sector'!R63</f>
        <v>1.52</v>
      </c>
      <c r="Q213" s="72">
        <f>'Industry-Sector'!S63</f>
        <v>5.8</v>
      </c>
      <c r="R213" s="72" t="str">
        <f>'Industry-Sector'!U63</f>
        <v>23.66</v>
      </c>
      <c r="S213" s="72" t="str">
        <f>'Industry-Sector'!W63</f>
        <v>8.54%</v>
      </c>
    </row>
    <row r="214" spans="3:19" ht="13.8" customHeight="1" x14ac:dyDescent="0.25">
      <c r="C214" s="74" t="str">
        <f>'Industry-Sector'!B125</f>
        <v>Software - Infrastructure</v>
      </c>
      <c r="D214" s="73">
        <f>'Industry-Sector'!C125</f>
        <v>-8.6999999999999994E-3</v>
      </c>
      <c r="E214" s="73">
        <f>'Industry-Sector'!D125</f>
        <v>-2.3199999999999998E-2</v>
      </c>
      <c r="F214" s="73">
        <f>'Industry-Sector'!E125</f>
        <v>-6.3399999999999998E-2</v>
      </c>
      <c r="G214" s="73">
        <f>'Industry-Sector'!F125</f>
        <v>-0.1211</v>
      </c>
      <c r="H214" s="73">
        <f>'Industry-Sector'!G125</f>
        <v>-9.6100000000000005E-2</v>
      </c>
      <c r="I214" s="73">
        <f>'Industry-Sector'!H125</f>
        <v>-3.5400000000000001E-2</v>
      </c>
      <c r="J214" s="75">
        <f>'Industry-Sector'!L125</f>
        <v>0.69</v>
      </c>
      <c r="K214" s="72">
        <f>'Industry-Sector'!M125</f>
        <v>340.61</v>
      </c>
      <c r="L214" s="72">
        <f>'Industry-Sector'!N125</f>
        <v>4301.7</v>
      </c>
      <c r="M214" s="72" t="str">
        <f>'Industry-Sector'!O125</f>
        <v>34.27</v>
      </c>
      <c r="N214" s="72">
        <f>'Industry-Sector'!P125</f>
        <v>24.86</v>
      </c>
      <c r="O214" s="72" t="str">
        <f>'Industry-Sector'!Q125</f>
        <v>2.20</v>
      </c>
      <c r="P214" s="72">
        <f>'Industry-Sector'!R125</f>
        <v>8.2799999999999994</v>
      </c>
      <c r="Q214" s="72">
        <f>'Industry-Sector'!S125</f>
        <v>8.82</v>
      </c>
      <c r="R214" s="72" t="str">
        <f>'Industry-Sector'!U125</f>
        <v>37.70</v>
      </c>
      <c r="S214" s="72" t="str">
        <f>'Industry-Sector'!W125</f>
        <v>15.59%</v>
      </c>
    </row>
    <row r="215" spans="3:19" ht="13.8" customHeight="1" x14ac:dyDescent="0.25">
      <c r="C215" s="74" t="str">
        <f>'Industry-Sector'!B7</f>
        <v>Aluminum</v>
      </c>
      <c r="D215" s="73">
        <f>'Industry-Sector'!C7</f>
        <v>-4.6800000000000001E-2</v>
      </c>
      <c r="E215" s="73">
        <f>'Industry-Sector'!D7</f>
        <v>1.06E-2</v>
      </c>
      <c r="F215" s="73">
        <f>'Industry-Sector'!E7</f>
        <v>-0.30659999999999998</v>
      </c>
      <c r="G215" s="73">
        <f>'Industry-Sector'!F7</f>
        <v>-0.35049999999999998</v>
      </c>
      <c r="H215" s="73">
        <f>'Industry-Sector'!G7</f>
        <v>-0.3831</v>
      </c>
      <c r="I215" s="73">
        <f>'Industry-Sector'!H7</f>
        <v>-0.37890000000000001</v>
      </c>
      <c r="J215" s="75">
        <f>'Industry-Sector'!L7</f>
        <v>1.7</v>
      </c>
      <c r="K215" s="72">
        <f>'Industry-Sector'!M7</f>
        <v>16.37</v>
      </c>
      <c r="L215" s="72">
        <f>'Industry-Sector'!N7</f>
        <v>9.58</v>
      </c>
      <c r="M215" s="72" t="str">
        <f>'Industry-Sector'!O7</f>
        <v>24.50</v>
      </c>
      <c r="N215" s="72">
        <f>'Industry-Sector'!P7</f>
        <v>7.47</v>
      </c>
      <c r="O215" s="72" t="str">
        <f>'Industry-Sector'!Q7</f>
        <v>0.59</v>
      </c>
      <c r="P215" s="72">
        <f>'Industry-Sector'!R7</f>
        <v>0.39</v>
      </c>
      <c r="Q215" s="72">
        <f>'Industry-Sector'!S7</f>
        <v>1.33</v>
      </c>
      <c r="R215" s="72" t="str">
        <f>'Industry-Sector'!U7</f>
        <v>228.04</v>
      </c>
      <c r="S215" s="72" t="str">
        <f>'Industry-Sector'!W7</f>
        <v>41.84%</v>
      </c>
    </row>
    <row r="216" spans="3:19" ht="13.8" customHeight="1" x14ac:dyDescent="0.25">
      <c r="C216" s="74" t="str">
        <f>'Industry-Sector'!B15</f>
        <v>Banks - Regional</v>
      </c>
      <c r="D216" s="73">
        <f>'Industry-Sector'!C15</f>
        <v>1.5599999999999999E-2</v>
      </c>
      <c r="E216" s="73">
        <f>'Industry-Sector'!D15</f>
        <v>6.0100000000000001E-2</v>
      </c>
      <c r="F216" s="73">
        <f>'Industry-Sector'!E15</f>
        <v>-4.5999999999999999E-2</v>
      </c>
      <c r="G216" s="73">
        <f>'Industry-Sector'!F15</f>
        <v>-4.3799999999999999E-2</v>
      </c>
      <c r="H216" s="73">
        <f>'Industry-Sector'!G15</f>
        <v>-3.49E-2</v>
      </c>
      <c r="I216" s="73">
        <f>'Industry-Sector'!H15</f>
        <v>0.1792</v>
      </c>
      <c r="J216" s="75">
        <f>'Industry-Sector'!L15</f>
        <v>1</v>
      </c>
      <c r="K216" s="72">
        <f>'Industry-Sector'!M15</f>
        <v>381.87</v>
      </c>
      <c r="L216" s="72">
        <f>'Industry-Sector'!N15</f>
        <v>1445.31</v>
      </c>
      <c r="M216" s="72" t="str">
        <f>'Industry-Sector'!O15</f>
        <v>12.76</v>
      </c>
      <c r="N216" s="72">
        <f>'Industry-Sector'!P15</f>
        <v>9.49</v>
      </c>
      <c r="O216" s="72" t="str">
        <f>'Industry-Sector'!Q15</f>
        <v>0.94</v>
      </c>
      <c r="P216" s="72">
        <f>'Industry-Sector'!R15</f>
        <v>1.45</v>
      </c>
      <c r="Q216" s="72">
        <f>'Industry-Sector'!S15</f>
        <v>1.22</v>
      </c>
      <c r="R216" s="72" t="str">
        <f>'Industry-Sector'!U15</f>
        <v>8.38</v>
      </c>
      <c r="S216" s="72" t="str">
        <f>'Industry-Sector'!W15</f>
        <v>13.54%</v>
      </c>
    </row>
    <row r="217" spans="3:19" ht="13.8" customHeight="1" x14ac:dyDescent="0.25">
      <c r="C217" s="74" t="str">
        <f>'Industry-Sector'!B126</f>
        <v>Solar</v>
      </c>
      <c r="D217" s="73">
        <f>'Industry-Sector'!C126</f>
        <v>2.3300000000000001E-2</v>
      </c>
      <c r="E217" s="73">
        <f>'Industry-Sector'!D126</f>
        <v>5.8099999999999999E-2</v>
      </c>
      <c r="F217" s="73">
        <f>'Industry-Sector'!E126</f>
        <v>-0.1017</v>
      </c>
      <c r="G217" s="73">
        <f>'Industry-Sector'!F126</f>
        <v>-0.26519999999999999</v>
      </c>
      <c r="H217" s="73">
        <f>'Industry-Sector'!G126</f>
        <v>-0.34350000000000003</v>
      </c>
      <c r="I217" s="73">
        <f>'Industry-Sector'!H126</f>
        <v>-0.43169999999999997</v>
      </c>
      <c r="J217" s="75">
        <f>'Industry-Sector'!L126</f>
        <v>2.09</v>
      </c>
      <c r="K217" s="72">
        <f>'Industry-Sector'!M126</f>
        <v>367.07</v>
      </c>
      <c r="L217" s="72">
        <f>'Industry-Sector'!N126</f>
        <v>33.07</v>
      </c>
      <c r="M217" s="72" t="str">
        <f>'Industry-Sector'!O126</f>
        <v>16.57</v>
      </c>
      <c r="N217" s="72">
        <f>'Industry-Sector'!P126</f>
        <v>7.81</v>
      </c>
      <c r="O217" s="72" t="str">
        <f>'Industry-Sector'!Q126</f>
        <v>0.57</v>
      </c>
      <c r="P217" s="72">
        <f>'Industry-Sector'!R126</f>
        <v>0.96</v>
      </c>
      <c r="Q217" s="72">
        <f>'Industry-Sector'!S126</f>
        <v>1.23</v>
      </c>
      <c r="R217" s="72" t="str">
        <f>'Industry-Sector'!U126</f>
        <v>27.59</v>
      </c>
      <c r="S217" s="72" t="str">
        <f>'Industry-Sector'!W126</f>
        <v>28.97%</v>
      </c>
    </row>
    <row r="218" spans="3:19" ht="13.8" customHeight="1" x14ac:dyDescent="0.25">
      <c r="C218" s="74" t="str">
        <f>'Industry-Sector'!B119</f>
        <v>Security &amp; Protection Services</v>
      </c>
      <c r="D218" s="73">
        <f>'Industry-Sector'!C119</f>
        <v>9.5999999999999992E-3</v>
      </c>
      <c r="E218" s="73">
        <f>'Industry-Sector'!D119</f>
        <v>3.8100000000000002E-2</v>
      </c>
      <c r="F218" s="73">
        <f>'Industry-Sector'!E119</f>
        <v>-9.9000000000000008E-3</v>
      </c>
      <c r="G218" s="73">
        <f>'Industry-Sector'!F119</f>
        <v>-6.0499999999999998E-2</v>
      </c>
      <c r="H218" s="73">
        <f>'Industry-Sector'!G119</f>
        <v>-4.2099999999999999E-2</v>
      </c>
      <c r="I218" s="73">
        <f>'Industry-Sector'!H119</f>
        <v>4.9299999999999997E-2</v>
      </c>
      <c r="J218" s="75">
        <f>'Industry-Sector'!L119</f>
        <v>0.89</v>
      </c>
      <c r="K218" s="72">
        <f>'Industry-Sector'!M119</f>
        <v>22.8</v>
      </c>
      <c r="L218" s="72">
        <f>'Industry-Sector'!N119</f>
        <v>39.47</v>
      </c>
      <c r="M218" s="72" t="str">
        <f>'Industry-Sector'!O119</f>
        <v>20.87</v>
      </c>
      <c r="N218" s="72">
        <f>'Industry-Sector'!P119</f>
        <v>13.24</v>
      </c>
      <c r="O218" s="72" t="str">
        <f>'Industry-Sector'!Q119</f>
        <v>2.32</v>
      </c>
      <c r="P218" s="72">
        <f>'Industry-Sector'!R119</f>
        <v>1.73</v>
      </c>
      <c r="Q218" s="72">
        <f>'Industry-Sector'!S119</f>
        <v>3.44</v>
      </c>
      <c r="R218" s="72" t="str">
        <f>'Industry-Sector'!U119</f>
        <v>13.61</v>
      </c>
      <c r="S218" s="72" t="str">
        <f>'Industry-Sector'!W119</f>
        <v>9.01%</v>
      </c>
    </row>
    <row r="219" spans="3:19" ht="13.8" customHeight="1" x14ac:dyDescent="0.25">
      <c r="C219" s="74" t="str">
        <f>'Industry-Sector'!B11</f>
        <v>Auto &amp; Truck Dealerships</v>
      </c>
      <c r="D219" s="73">
        <f>'Industry-Sector'!C11</f>
        <v>1.0800000000000001E-2</v>
      </c>
      <c r="E219" s="73">
        <f>'Industry-Sector'!D11</f>
        <v>1.1599999999999999E-2</v>
      </c>
      <c r="F219" s="73">
        <f>'Industry-Sector'!E11</f>
        <v>9.5999999999999992E-3</v>
      </c>
      <c r="G219" s="73">
        <f>'Industry-Sector'!F11</f>
        <v>-0.12330000000000001</v>
      </c>
      <c r="H219" s="73">
        <f>'Industry-Sector'!G11</f>
        <v>-1.41E-2</v>
      </c>
      <c r="I219" s="73">
        <f>'Industry-Sector'!H11</f>
        <v>0.254</v>
      </c>
      <c r="J219" s="75">
        <f>'Industry-Sector'!L11</f>
        <v>0.78</v>
      </c>
      <c r="K219" s="72">
        <f>'Industry-Sector'!M11</f>
        <v>17.77</v>
      </c>
      <c r="L219" s="72">
        <f>'Industry-Sector'!N11</f>
        <v>115.59</v>
      </c>
      <c r="M219" s="72" t="str">
        <f>'Industry-Sector'!O11</f>
        <v>23.87</v>
      </c>
      <c r="N219" s="72">
        <f>'Industry-Sector'!P11</f>
        <v>16.36</v>
      </c>
      <c r="O219" s="72" t="str">
        <f>'Industry-Sector'!Q11</f>
        <v>0.60</v>
      </c>
      <c r="P219" s="72">
        <f>'Industry-Sector'!R11</f>
        <v>0.55000000000000004</v>
      </c>
      <c r="Q219" s="72">
        <f>'Industry-Sector'!S11</f>
        <v>3.12</v>
      </c>
      <c r="R219" s="72" t="str">
        <f>'Industry-Sector'!U11</f>
        <v>37.58</v>
      </c>
      <c r="S219" s="72" t="str">
        <f>'Industry-Sector'!W11</f>
        <v>40.03%</v>
      </c>
    </row>
    <row r="220" spans="3:19" ht="13.8" customHeight="1" x14ac:dyDescent="0.25">
      <c r="C220" s="74" t="str">
        <f>'Industry-Sector'!B107</f>
        <v>REIT - Hotel &amp; Motel</v>
      </c>
      <c r="D220" s="73">
        <f>'Industry-Sector'!C107</f>
        <v>2.0400000000000001E-2</v>
      </c>
      <c r="E220" s="73">
        <f>'Industry-Sector'!D107</f>
        <v>2.2499999999999999E-2</v>
      </c>
      <c r="F220" s="73">
        <f>'Industry-Sector'!E107</f>
        <v>-0.13789999999999999</v>
      </c>
      <c r="G220" s="73">
        <f>'Industry-Sector'!F107</f>
        <v>-0.23369999999999999</v>
      </c>
      <c r="H220" s="73">
        <f>'Industry-Sector'!G107</f>
        <v>-0.25190000000000001</v>
      </c>
      <c r="I220" s="73">
        <f>'Industry-Sector'!H107</f>
        <v>-0.29010000000000002</v>
      </c>
      <c r="J220" s="75">
        <f>'Industry-Sector'!L107</f>
        <v>0.85</v>
      </c>
      <c r="K220" s="72">
        <f>'Industry-Sector'!M107</f>
        <v>28.21</v>
      </c>
      <c r="L220" s="72">
        <f>'Industry-Sector'!N107</f>
        <v>27.01</v>
      </c>
      <c r="M220" s="72" t="str">
        <f>'Industry-Sector'!O107</f>
        <v>17.96</v>
      </c>
      <c r="N220" s="72">
        <f>'Industry-Sector'!P107</f>
        <v>19.47</v>
      </c>
      <c r="O220" s="72" t="str">
        <f>'Industry-Sector'!Q107</f>
        <v>2.62</v>
      </c>
      <c r="P220" s="72">
        <f>'Industry-Sector'!R107</f>
        <v>1.17</v>
      </c>
      <c r="Q220" s="72">
        <f>'Industry-Sector'!S107</f>
        <v>1.03</v>
      </c>
      <c r="R220" s="72" t="str">
        <f>'Industry-Sector'!U107</f>
        <v>10.03</v>
      </c>
      <c r="S220" s="72" t="str">
        <f>'Industry-Sector'!W107</f>
        <v>6.86%</v>
      </c>
    </row>
    <row r="221" spans="3:19" ht="13.8" customHeight="1" x14ac:dyDescent="0.25">
      <c r="C221" s="74" t="str">
        <f>'Industry-Sector'!B101</f>
        <v>Real Estate - Development</v>
      </c>
      <c r="D221" s="73">
        <f>'Industry-Sector'!C101</f>
        <v>2.2200000000000001E-2</v>
      </c>
      <c r="E221" s="73">
        <f>'Industry-Sector'!D101</f>
        <v>2.8400000000000002E-2</v>
      </c>
      <c r="F221" s="73">
        <f>'Industry-Sector'!E101</f>
        <v>-9.0300000000000005E-2</v>
      </c>
      <c r="G221" s="73">
        <f>'Industry-Sector'!F101</f>
        <v>-0.15740000000000001</v>
      </c>
      <c r="H221" s="73">
        <f>'Industry-Sector'!G101</f>
        <v>-0.29010000000000002</v>
      </c>
      <c r="I221" s="73">
        <f>'Industry-Sector'!H101</f>
        <v>-0.29780000000000001</v>
      </c>
      <c r="J221" s="75">
        <f>'Industry-Sector'!L101</f>
        <v>0.69</v>
      </c>
      <c r="K221" s="72">
        <f>'Industry-Sector'!M101</f>
        <v>1.37</v>
      </c>
      <c r="L221" s="72">
        <f>'Industry-Sector'!N101</f>
        <v>7.13</v>
      </c>
      <c r="M221" s="72" t="str">
        <f>'Industry-Sector'!O101</f>
        <v>8.22</v>
      </c>
      <c r="N221" s="72">
        <f>'Industry-Sector'!P101</f>
        <v>9.93</v>
      </c>
      <c r="O221" s="72" t="str">
        <f>'Industry-Sector'!Q101</f>
        <v>-</v>
      </c>
      <c r="P221" s="72">
        <f>'Industry-Sector'!R101</f>
        <v>0.74</v>
      </c>
      <c r="Q221" s="72">
        <f>'Industry-Sector'!S101</f>
        <v>0.78</v>
      </c>
      <c r="R221" s="72" t="str">
        <f>'Industry-Sector'!U101</f>
        <v>29.81</v>
      </c>
      <c r="S221" s="72" t="str">
        <f>'Industry-Sector'!W101</f>
        <v>-4.77%</v>
      </c>
    </row>
    <row r="222" spans="3:19" ht="13.8" customHeight="1" x14ac:dyDescent="0.25">
      <c r="C222" s="74" t="str">
        <f>'Industry-Sector'!B25</f>
        <v>Chemicals</v>
      </c>
      <c r="D222" s="73">
        <f>'Industry-Sector'!C25</f>
        <v>2.64E-2</v>
      </c>
      <c r="E222" s="73">
        <f>'Industry-Sector'!D25</f>
        <v>3.32E-2</v>
      </c>
      <c r="F222" s="73">
        <f>'Industry-Sector'!E25</f>
        <v>-0.2329</v>
      </c>
      <c r="G222" s="73">
        <f>'Industry-Sector'!F25</f>
        <v>-0.33989999999999998</v>
      </c>
      <c r="H222" s="73">
        <f>'Industry-Sector'!G25</f>
        <v>-0.50700000000000001</v>
      </c>
      <c r="I222" s="73">
        <f>'Industry-Sector'!H25</f>
        <v>-0.5504</v>
      </c>
      <c r="J222" s="75">
        <f>'Industry-Sector'!L25</f>
        <v>0.9</v>
      </c>
      <c r="K222" s="72">
        <f>'Industry-Sector'!M25</f>
        <v>25.71</v>
      </c>
      <c r="L222" s="72">
        <f>'Industry-Sector'!N25</f>
        <v>36.11</v>
      </c>
      <c r="M222" s="72" t="str">
        <f>'Industry-Sector'!O25</f>
        <v>22.13</v>
      </c>
      <c r="N222" s="72">
        <f>'Industry-Sector'!P25</f>
        <v>10.63</v>
      </c>
      <c r="O222" s="72" t="str">
        <f>'Industry-Sector'!Q25</f>
        <v>1.55</v>
      </c>
      <c r="P222" s="72">
        <f>'Industry-Sector'!R25</f>
        <v>0.37</v>
      </c>
      <c r="Q222" s="72">
        <f>'Industry-Sector'!S25</f>
        <v>0.98</v>
      </c>
      <c r="R222" s="72" t="str">
        <f>'Industry-Sector'!U25</f>
        <v>18.78</v>
      </c>
      <c r="S222" s="72" t="str">
        <f>'Industry-Sector'!W25</f>
        <v>14.30%</v>
      </c>
    </row>
    <row r="223" spans="3:19" ht="13.8" customHeight="1" x14ac:dyDescent="0.25">
      <c r="C223" s="74" t="str">
        <f>'Industry-Sector'!B118</f>
        <v>Scientific &amp; Technical Instruments</v>
      </c>
      <c r="D223" s="73">
        <f>'Industry-Sector'!C118</f>
        <v>8.0000000000000002E-3</v>
      </c>
      <c r="E223" s="73">
        <f>'Industry-Sector'!D118</f>
        <v>1.84E-2</v>
      </c>
      <c r="F223" s="73">
        <f>'Industry-Sector'!E118</f>
        <v>-0.12959999999999999</v>
      </c>
      <c r="G223" s="73">
        <f>'Industry-Sector'!F118</f>
        <v>-0.17660000000000001</v>
      </c>
      <c r="H223" s="73">
        <f>'Industry-Sector'!G118</f>
        <v>-0.1164</v>
      </c>
      <c r="I223" s="73">
        <f>'Industry-Sector'!H118</f>
        <v>-2.7699999999999999E-2</v>
      </c>
      <c r="J223" s="75">
        <f>'Industry-Sector'!L118</f>
        <v>0.66</v>
      </c>
      <c r="K223" s="72">
        <f>'Industry-Sector'!M118</f>
        <v>20.51</v>
      </c>
      <c r="L223" s="72">
        <f>'Industry-Sector'!N118</f>
        <v>164.21</v>
      </c>
      <c r="M223" s="72" t="str">
        <f>'Industry-Sector'!O118</f>
        <v>25.05</v>
      </c>
      <c r="N223" s="72">
        <f>'Industry-Sector'!P118</f>
        <v>16.82</v>
      </c>
      <c r="O223" s="72" t="str">
        <f>'Industry-Sector'!Q118</f>
        <v>2.22</v>
      </c>
      <c r="P223" s="72">
        <f>'Industry-Sector'!R118</f>
        <v>3.26</v>
      </c>
      <c r="Q223" s="72">
        <f>'Industry-Sector'!S118</f>
        <v>2.89</v>
      </c>
      <c r="R223" s="72" t="str">
        <f>'Industry-Sector'!U118</f>
        <v>22.09</v>
      </c>
      <c r="S223" s="72" t="str">
        <f>'Industry-Sector'!W118</f>
        <v>11.27%</v>
      </c>
    </row>
    <row r="224" spans="3:19" ht="13.8" customHeight="1" x14ac:dyDescent="0.25">
      <c r="C224" s="74" t="str">
        <f>'Industry-Sector'!B23</f>
        <v>Business Equipment &amp; Supplies</v>
      </c>
      <c r="D224" s="73">
        <f>'Industry-Sector'!C23</f>
        <v>-2.3E-3</v>
      </c>
      <c r="E224" s="73">
        <f>'Industry-Sector'!D23</f>
        <v>-3.5000000000000001E-3</v>
      </c>
      <c r="F224" s="73">
        <f>'Industry-Sector'!E23</f>
        <v>-0.15759999999999999</v>
      </c>
      <c r="G224" s="73">
        <f>'Industry-Sector'!F23</f>
        <v>-0.2346</v>
      </c>
      <c r="H224" s="73">
        <f>'Industry-Sector'!G23</f>
        <v>-0.25130000000000002</v>
      </c>
      <c r="I224" s="73">
        <f>'Industry-Sector'!H23</f>
        <v>-0.2167</v>
      </c>
      <c r="J224" s="75">
        <f>'Industry-Sector'!L23</f>
        <v>0.81</v>
      </c>
      <c r="K224" s="72">
        <f>'Industry-Sector'!M23</f>
        <v>1.1499999999999999</v>
      </c>
      <c r="L224" s="72">
        <f>'Industry-Sector'!N23</f>
        <v>1.1200000000000001</v>
      </c>
      <c r="M224" s="72" t="str">
        <f>'Industry-Sector'!O23</f>
        <v>27.19</v>
      </c>
      <c r="N224" s="72">
        <f>'Industry-Sector'!P23</f>
        <v>10.41</v>
      </c>
      <c r="O224" s="72" t="str">
        <f>'Industry-Sector'!Q23</f>
        <v>-</v>
      </c>
      <c r="P224" s="72">
        <f>'Industry-Sector'!R23</f>
        <v>0.51</v>
      </c>
      <c r="Q224" s="72">
        <f>'Industry-Sector'!S23</f>
        <v>0.71</v>
      </c>
      <c r="R224" s="72" t="str">
        <f>'Industry-Sector'!U23</f>
        <v>5.65</v>
      </c>
      <c r="S224" s="72" t="str">
        <f>'Industry-Sector'!W23</f>
        <v>-</v>
      </c>
    </row>
    <row r="225" spans="3:19" ht="13.8" customHeight="1" x14ac:dyDescent="0.25">
      <c r="C225" s="74" t="str">
        <f>'Industry-Sector'!B28</f>
        <v>Computer Hardware</v>
      </c>
      <c r="D225" s="73">
        <f>'Industry-Sector'!C28</f>
        <v>6.1999999999999998E-3</v>
      </c>
      <c r="E225" s="73">
        <f>'Industry-Sector'!D28</f>
        <v>4.8999999999999998E-3</v>
      </c>
      <c r="F225" s="73">
        <f>'Industry-Sector'!E28</f>
        <v>-0.16950000000000001</v>
      </c>
      <c r="G225" s="73">
        <f>'Industry-Sector'!F28</f>
        <v>-0.30509999999999998</v>
      </c>
      <c r="H225" s="73">
        <f>'Industry-Sector'!G28</f>
        <v>-0.26790000000000003</v>
      </c>
      <c r="I225" s="73">
        <f>'Industry-Sector'!H28</f>
        <v>-0.19109999999999999</v>
      </c>
      <c r="J225" s="75">
        <f>'Industry-Sector'!L28</f>
        <v>0.35</v>
      </c>
      <c r="K225" s="72">
        <f>'Industry-Sector'!M28</f>
        <v>129.36000000000001</v>
      </c>
      <c r="L225" s="72">
        <f>'Industry-Sector'!N28</f>
        <v>278.74</v>
      </c>
      <c r="M225" s="72" t="str">
        <f>'Industry-Sector'!O28</f>
        <v>20.65</v>
      </c>
      <c r="N225" s="72">
        <f>'Industry-Sector'!P28</f>
        <v>13.96</v>
      </c>
      <c r="O225" s="72" t="str">
        <f>'Industry-Sector'!Q28</f>
        <v>1.10</v>
      </c>
      <c r="P225" s="72">
        <f>'Industry-Sector'!R28</f>
        <v>1.27</v>
      </c>
      <c r="Q225" s="72">
        <f>'Industry-Sector'!S28</f>
        <v>5.68</v>
      </c>
      <c r="R225" s="72" t="str">
        <f>'Industry-Sector'!U28</f>
        <v>21.27</v>
      </c>
      <c r="S225" s="72" t="str">
        <f>'Industry-Sector'!W28</f>
        <v>18.70%</v>
      </c>
    </row>
    <row r="226" spans="3:19" ht="13.8" customHeight="1" x14ac:dyDescent="0.25">
      <c r="C226" s="74" t="str">
        <f>'Industry-Sector'!B73</f>
        <v>Internet Retail</v>
      </c>
      <c r="D226" s="73">
        <f>'Industry-Sector'!C73</f>
        <v>-3.0000000000000001E-3</v>
      </c>
      <c r="E226" s="73">
        <f>'Industry-Sector'!D73</f>
        <v>-2.2499999999999999E-2</v>
      </c>
      <c r="F226" s="73">
        <f>'Industry-Sector'!E73</f>
        <v>-0.13339999999999999</v>
      </c>
      <c r="G226" s="73">
        <f>'Industry-Sector'!F73</f>
        <v>-0.15010000000000001</v>
      </c>
      <c r="H226" s="73">
        <f>'Industry-Sector'!G73</f>
        <v>-7.2300000000000003E-2</v>
      </c>
      <c r="I226" s="73">
        <f>'Industry-Sector'!H73</f>
        <v>1.3599999999999999E-2</v>
      </c>
      <c r="J226" s="75">
        <f>'Industry-Sector'!L73</f>
        <v>0.79</v>
      </c>
      <c r="K226" s="72">
        <f>'Industry-Sector'!M73</f>
        <v>136.52000000000001</v>
      </c>
      <c r="L226" s="72">
        <f>'Industry-Sector'!N73</f>
        <v>2560.63</v>
      </c>
      <c r="M226" s="72" t="str">
        <f>'Industry-Sector'!O73</f>
        <v>25.35</v>
      </c>
      <c r="N226" s="72">
        <f>'Industry-Sector'!P73</f>
        <v>17.88</v>
      </c>
      <c r="O226" s="72" t="str">
        <f>'Industry-Sector'!Q73</f>
        <v>1.24</v>
      </c>
      <c r="P226" s="72">
        <f>'Industry-Sector'!R73</f>
        <v>2.2599999999999998</v>
      </c>
      <c r="Q226" s="72">
        <f>'Industry-Sector'!S73</f>
        <v>4.83</v>
      </c>
      <c r="R226" s="72" t="str">
        <f>'Industry-Sector'!U73</f>
        <v>44.24</v>
      </c>
      <c r="S226" s="72" t="str">
        <f>'Industry-Sector'!W73</f>
        <v>20.52%</v>
      </c>
    </row>
    <row r="227" spans="3:19" ht="13.8" customHeight="1" x14ac:dyDescent="0.25">
      <c r="C227" s="74" t="str">
        <f>'Industry-Sector'!B72</f>
        <v>Internet Content &amp; Information</v>
      </c>
      <c r="D227" s="73">
        <f>'Industry-Sector'!C72</f>
        <v>-7.0000000000000001E-3</v>
      </c>
      <c r="E227" s="73">
        <f>'Industry-Sector'!D72</f>
        <v>-3.4299999999999997E-2</v>
      </c>
      <c r="F227" s="73">
        <f>'Industry-Sector'!E72</f>
        <v>-0.10150000000000001</v>
      </c>
      <c r="G227" s="73">
        <f>'Industry-Sector'!F72</f>
        <v>-0.187</v>
      </c>
      <c r="H227" s="73">
        <f>'Industry-Sector'!G72</f>
        <v>-9.1700000000000004E-2</v>
      </c>
      <c r="I227" s="73">
        <f>'Industry-Sector'!H72</f>
        <v>7.7999999999999996E-3</v>
      </c>
      <c r="J227" s="75">
        <f>'Industry-Sector'!L72</f>
        <v>0.66</v>
      </c>
      <c r="K227" s="72">
        <f>'Industry-Sector'!M72</f>
        <v>188.04</v>
      </c>
      <c r="L227" s="72">
        <f>'Industry-Sector'!N72</f>
        <v>5336.97</v>
      </c>
      <c r="M227" s="72" t="str">
        <f>'Industry-Sector'!O72</f>
        <v>35.23</v>
      </c>
      <c r="N227" s="72">
        <f>'Industry-Sector'!P72</f>
        <v>28.15</v>
      </c>
      <c r="O227" s="72" t="str">
        <f>'Industry-Sector'!Q72</f>
        <v>2.27</v>
      </c>
      <c r="P227" s="72">
        <f>'Industry-Sector'!R72</f>
        <v>5.51</v>
      </c>
      <c r="Q227" s="72">
        <f>'Industry-Sector'!S72</f>
        <v>9.5500000000000007</v>
      </c>
      <c r="R227" s="72" t="str">
        <f>'Industry-Sector'!U72</f>
        <v>25.58</v>
      </c>
      <c r="S227" s="72" t="str">
        <f>'Industry-Sector'!W72</f>
        <v>15.50%</v>
      </c>
    </row>
    <row r="228" spans="3:19" ht="13.8" customHeight="1" x14ac:dyDescent="0.25">
      <c r="C228" s="74" t="str">
        <f>'Industry-Sector'!B103</f>
        <v>Real Estate Services</v>
      </c>
      <c r="D228" s="73">
        <f>'Industry-Sector'!C103</f>
        <v>6.9999999999999999E-4</v>
      </c>
      <c r="E228" s="73">
        <f>'Industry-Sector'!D103</f>
        <v>2.9700000000000001E-2</v>
      </c>
      <c r="F228" s="73">
        <f>'Industry-Sector'!E103</f>
        <v>-8.6699999999999999E-2</v>
      </c>
      <c r="G228" s="73">
        <f>'Industry-Sector'!F103</f>
        <v>-5.0200000000000002E-2</v>
      </c>
      <c r="H228" s="73">
        <f>'Industry-Sector'!G103</f>
        <v>-9.0399999999999994E-2</v>
      </c>
      <c r="I228" s="73">
        <f>'Industry-Sector'!H103</f>
        <v>0.1484</v>
      </c>
      <c r="J228" s="75">
        <f>'Industry-Sector'!L103</f>
        <v>0.69</v>
      </c>
      <c r="K228" s="72">
        <f>'Industry-Sector'!M103</f>
        <v>71.099999999999994</v>
      </c>
      <c r="L228" s="72">
        <f>'Industry-Sector'!N103</f>
        <v>132.30000000000001</v>
      </c>
      <c r="M228" s="72" t="str">
        <f>'Industry-Sector'!O103</f>
        <v>48.18</v>
      </c>
      <c r="N228" s="72">
        <f>'Industry-Sector'!P103</f>
        <v>20.21</v>
      </c>
      <c r="O228" s="72" t="str">
        <f>'Industry-Sector'!Q103</f>
        <v>2.09</v>
      </c>
      <c r="P228" s="72">
        <f>'Industry-Sector'!R103</f>
        <v>1.05</v>
      </c>
      <c r="Q228" s="72">
        <f>'Industry-Sector'!S103</f>
        <v>2.78</v>
      </c>
      <c r="R228" s="72" t="str">
        <f>'Industry-Sector'!U103</f>
        <v>33.79</v>
      </c>
      <c r="S228" s="72" t="str">
        <f>'Industry-Sector'!W103</f>
        <v>23.01%</v>
      </c>
    </row>
    <row r="229" spans="3:19" ht="13.8" customHeight="1" x14ac:dyDescent="0.25">
      <c r="C229" s="74" t="str">
        <f>'Industry-Sector'!B22</f>
        <v>Building Products &amp; Equipment</v>
      </c>
      <c r="D229" s="73">
        <f>'Industry-Sector'!C22</f>
        <v>1.0800000000000001E-2</v>
      </c>
      <c r="E229" s="73">
        <f>'Industry-Sector'!D22</f>
        <v>3.5999999999999999E-3</v>
      </c>
      <c r="F229" s="73">
        <f>'Industry-Sector'!E22</f>
        <v>-7.3400000000000007E-2</v>
      </c>
      <c r="G229" s="73">
        <f>'Industry-Sector'!F22</f>
        <v>-0.15579999999999999</v>
      </c>
      <c r="H229" s="73">
        <f>'Industry-Sector'!G22</f>
        <v>-0.2034</v>
      </c>
      <c r="I229" s="73">
        <f>'Industry-Sector'!H22</f>
        <v>-1.61E-2</v>
      </c>
      <c r="J229" s="75">
        <f>'Industry-Sector'!L22</f>
        <v>0.82</v>
      </c>
      <c r="K229" s="72">
        <f>'Industry-Sector'!M22</f>
        <v>36.590000000000003</v>
      </c>
      <c r="L229" s="72">
        <f>'Industry-Sector'!N22</f>
        <v>313.04000000000002</v>
      </c>
      <c r="M229" s="72" t="str">
        <f>'Industry-Sector'!O22</f>
        <v>19.64</v>
      </c>
      <c r="N229" s="72">
        <f>'Industry-Sector'!P22</f>
        <v>17.04</v>
      </c>
      <c r="O229" s="72" t="str">
        <f>'Industry-Sector'!Q22</f>
        <v>1.84</v>
      </c>
      <c r="P229" s="72">
        <f>'Industry-Sector'!R22</f>
        <v>2.09</v>
      </c>
      <c r="Q229" s="72">
        <f>'Industry-Sector'!S22</f>
        <v>4.59</v>
      </c>
      <c r="R229" s="72" t="str">
        <f>'Industry-Sector'!U22</f>
        <v>24.12</v>
      </c>
      <c r="S229" s="72" t="str">
        <f>'Industry-Sector'!W22</f>
        <v>10.68%</v>
      </c>
    </row>
    <row r="230" spans="3:19" ht="13.8" customHeight="1" x14ac:dyDescent="0.25">
      <c r="C230" s="74" t="str">
        <f>'Industry-Sector'!B2</f>
        <v>Advertising Agencies</v>
      </c>
      <c r="D230" s="73">
        <f>'Industry-Sector'!C2</f>
        <v>2.07E-2</v>
      </c>
      <c r="E230" s="73">
        <f>'Industry-Sector'!D2</f>
        <v>2.8999999999999998E-3</v>
      </c>
      <c r="F230" s="73">
        <f>'Industry-Sector'!E2</f>
        <v>-0.1305</v>
      </c>
      <c r="G230" s="73">
        <f>'Industry-Sector'!F2</f>
        <v>-0.21460000000000001</v>
      </c>
      <c r="H230" s="73">
        <f>'Industry-Sector'!G2</f>
        <v>-0.2853</v>
      </c>
      <c r="I230" s="73">
        <f>'Industry-Sector'!H2</f>
        <v>-0.24940000000000001</v>
      </c>
      <c r="J230" s="75">
        <f>'Industry-Sector'!L2</f>
        <v>0.99</v>
      </c>
      <c r="K230" s="72">
        <f>'Industry-Sector'!M2</f>
        <v>30.72</v>
      </c>
      <c r="L230" s="72">
        <f>'Industry-Sector'!N2</f>
        <v>43.58</v>
      </c>
      <c r="M230" s="72" t="str">
        <f>'Industry-Sector'!O2</f>
        <v>13.87</v>
      </c>
      <c r="N230" s="72">
        <f>'Industry-Sector'!P2</f>
        <v>8.24</v>
      </c>
      <c r="O230" s="72" t="str">
        <f>'Industry-Sector'!Q2</f>
        <v>1.50</v>
      </c>
      <c r="P230" s="72">
        <f>'Industry-Sector'!R2</f>
        <v>0.7</v>
      </c>
      <c r="Q230" s="72">
        <f>'Industry-Sector'!S2</f>
        <v>2.1</v>
      </c>
      <c r="R230" s="72" t="str">
        <f>'Industry-Sector'!U2</f>
        <v>8.27</v>
      </c>
      <c r="S230" s="72" t="str">
        <f>'Industry-Sector'!W2</f>
        <v>9.23%</v>
      </c>
    </row>
    <row r="231" spans="3:19" ht="13.8" customHeight="1" x14ac:dyDescent="0.25">
      <c r="C231" s="74" t="str">
        <f>'Industry-Sector'!B109</f>
        <v>REIT - Mortgage</v>
      </c>
      <c r="D231" s="73">
        <f>'Industry-Sector'!C109</f>
        <v>1.67E-2</v>
      </c>
      <c r="E231" s="73">
        <f>'Industry-Sector'!D109</f>
        <v>4.2099999999999999E-2</v>
      </c>
      <c r="F231" s="73">
        <f>'Industry-Sector'!E109</f>
        <v>-0.15759999999999999</v>
      </c>
      <c r="G231" s="73">
        <f>'Industry-Sector'!F109</f>
        <v>-9.9500000000000005E-2</v>
      </c>
      <c r="H231" s="73">
        <f>'Industry-Sector'!G109</f>
        <v>-0.1447</v>
      </c>
      <c r="I231" s="73">
        <f>'Industry-Sector'!H109</f>
        <v>-6.4100000000000004E-2</v>
      </c>
      <c r="J231" s="75">
        <f>'Industry-Sector'!L109</f>
        <v>1.03</v>
      </c>
      <c r="K231" s="72">
        <f>'Industry-Sector'!M109</f>
        <v>84.73</v>
      </c>
      <c r="L231" s="72">
        <f>'Industry-Sector'!N109</f>
        <v>53.62</v>
      </c>
      <c r="M231" s="72" t="str">
        <f>'Industry-Sector'!O109</f>
        <v>11.52</v>
      </c>
      <c r="N231" s="72">
        <f>'Industry-Sector'!P109</f>
        <v>6.46</v>
      </c>
      <c r="O231" s="72" t="str">
        <f>'Industry-Sector'!Q109</f>
        <v>1.98</v>
      </c>
      <c r="P231" s="72">
        <f>'Industry-Sector'!R109</f>
        <v>1.57</v>
      </c>
      <c r="Q231" s="72">
        <f>'Industry-Sector'!S109</f>
        <v>0.77</v>
      </c>
      <c r="R231" s="72" t="str">
        <f>'Industry-Sector'!U109</f>
        <v>7.63</v>
      </c>
      <c r="S231" s="72" t="str">
        <f>'Industry-Sector'!W109</f>
        <v>5.81%</v>
      </c>
    </row>
    <row r="232" spans="3:19" ht="13.8" customHeight="1" x14ac:dyDescent="0.25">
      <c r="C232" s="74" t="str">
        <f>'Industry-Sector'!B114</f>
        <v>Rental &amp; Leasing Services</v>
      </c>
      <c r="D232" s="73">
        <f>'Industry-Sector'!C114</f>
        <v>2.06E-2</v>
      </c>
      <c r="E232" s="73">
        <f>'Industry-Sector'!D114</f>
        <v>3.0499999999999999E-2</v>
      </c>
      <c r="F232" s="73">
        <f>'Industry-Sector'!E114</f>
        <v>-6.5500000000000003E-2</v>
      </c>
      <c r="G232" s="73">
        <f>'Industry-Sector'!F114</f>
        <v>-0.1706</v>
      </c>
      <c r="H232" s="73">
        <f>'Industry-Sector'!G114</f>
        <v>-0.189</v>
      </c>
      <c r="I232" s="73">
        <f>'Industry-Sector'!H114</f>
        <v>-4.2900000000000001E-2</v>
      </c>
      <c r="J232" s="75">
        <f>'Industry-Sector'!L114</f>
        <v>9.3000000000000007</v>
      </c>
      <c r="K232" s="72">
        <f>'Industry-Sector'!M114</f>
        <v>282.33</v>
      </c>
      <c r="L232" s="72">
        <f>'Industry-Sector'!N114</f>
        <v>126.67</v>
      </c>
      <c r="M232" s="72" t="str">
        <f>'Industry-Sector'!O114</f>
        <v>18.33</v>
      </c>
      <c r="N232" s="72">
        <f>'Industry-Sector'!P114</f>
        <v>12.7</v>
      </c>
      <c r="O232" s="72" t="str">
        <f>'Industry-Sector'!Q114</f>
        <v>2.08</v>
      </c>
      <c r="P232" s="72">
        <f>'Industry-Sector'!R114</f>
        <v>1.38</v>
      </c>
      <c r="Q232" s="72">
        <f>'Industry-Sector'!S114</f>
        <v>2.35</v>
      </c>
      <c r="R232" s="72" t="str">
        <f>'Industry-Sector'!U114</f>
        <v>92.81</v>
      </c>
      <c r="S232" s="72" t="str">
        <f>'Industry-Sector'!W114</f>
        <v>8.79%</v>
      </c>
    </row>
    <row r="233" spans="3:19" ht="13.8" customHeight="1" x14ac:dyDescent="0.25">
      <c r="C233" s="74" t="str">
        <f>'Industry-Sector'!B124</f>
        <v>Software - Application</v>
      </c>
      <c r="D233" s="73">
        <f>'Industry-Sector'!C124</f>
        <v>-1.6000000000000001E-3</v>
      </c>
      <c r="E233" s="73">
        <f>'Industry-Sector'!D124</f>
        <v>5.8999999999999999E-3</v>
      </c>
      <c r="F233" s="73">
        <f>'Industry-Sector'!E124</f>
        <v>-7.0199999999999999E-2</v>
      </c>
      <c r="G233" s="73">
        <f>'Industry-Sector'!F124</f>
        <v>-0.14030000000000001</v>
      </c>
      <c r="H233" s="73">
        <f>'Industry-Sector'!G124</f>
        <v>-6.1499999999999999E-2</v>
      </c>
      <c r="I233" s="73">
        <f>'Industry-Sector'!H124</f>
        <v>3.5299999999999998E-2</v>
      </c>
      <c r="J233" s="75">
        <f>'Industry-Sector'!L124</f>
        <v>1.37</v>
      </c>
      <c r="K233" s="72">
        <f>'Industry-Sector'!M124</f>
        <v>695.16</v>
      </c>
      <c r="L233" s="72">
        <f>'Industry-Sector'!N124</f>
        <v>2690.04</v>
      </c>
      <c r="M233" s="72" t="str">
        <f>'Industry-Sector'!O124</f>
        <v>46.63</v>
      </c>
      <c r="N233" s="72">
        <f>'Industry-Sector'!P124</f>
        <v>28</v>
      </c>
      <c r="O233" s="72" t="str">
        <f>'Industry-Sector'!Q124</f>
        <v>2.51</v>
      </c>
      <c r="P233" s="72">
        <f>'Industry-Sector'!R124</f>
        <v>7.15</v>
      </c>
      <c r="Q233" s="72">
        <f>'Industry-Sector'!S124</f>
        <v>6.99</v>
      </c>
      <c r="R233" s="72" t="str">
        <f>'Industry-Sector'!U124</f>
        <v>31.58</v>
      </c>
      <c r="S233" s="72" t="str">
        <f>'Industry-Sector'!W124</f>
        <v>18.60%</v>
      </c>
    </row>
    <row r="234" spans="3:19" ht="13.8" customHeight="1" x14ac:dyDescent="0.25">
      <c r="C234" s="74" t="str">
        <f>'Industry-Sector'!B134</f>
        <v>Textile Manufacturing</v>
      </c>
      <c r="D234" s="73">
        <f>'Industry-Sector'!C134</f>
        <v>-1.6000000000000001E-3</v>
      </c>
      <c r="E234" s="73">
        <f>'Industry-Sector'!D134</f>
        <v>-6.7999999999999996E-3</v>
      </c>
      <c r="F234" s="73">
        <f>'Industry-Sector'!E134</f>
        <v>-0.14799999999999999</v>
      </c>
      <c r="G234" s="73">
        <f>'Industry-Sector'!F134</f>
        <v>-0.21929999999999999</v>
      </c>
      <c r="H234" s="73">
        <f>'Industry-Sector'!G134</f>
        <v>-0.1535</v>
      </c>
      <c r="I234" s="73">
        <f>'Industry-Sector'!H134</f>
        <v>-0.27300000000000002</v>
      </c>
      <c r="J234" s="75">
        <f>'Industry-Sector'!L134</f>
        <v>1.38</v>
      </c>
      <c r="K234" s="72">
        <f>'Industry-Sector'!M134</f>
        <v>0</v>
      </c>
      <c r="L234" s="72">
        <f>'Industry-Sector'!N134</f>
        <v>2.09</v>
      </c>
      <c r="M234" s="72" t="str">
        <f>'Industry-Sector'!O134</f>
        <v>24.01</v>
      </c>
      <c r="N234" s="72">
        <f>'Industry-Sector'!P134</f>
        <v>14.97</v>
      </c>
      <c r="O234" s="72" t="str">
        <f>'Industry-Sector'!Q134</f>
        <v>-</v>
      </c>
      <c r="P234" s="72">
        <f>'Industry-Sector'!R134</f>
        <v>1.02</v>
      </c>
      <c r="Q234" s="72">
        <f>'Industry-Sector'!S134</f>
        <v>1.68</v>
      </c>
      <c r="R234" s="72" t="str">
        <f>'Industry-Sector'!U134</f>
        <v>15.20</v>
      </c>
      <c r="S234" s="72" t="str">
        <f>'Industry-Sector'!W134</f>
        <v>-</v>
      </c>
    </row>
    <row r="235" spans="3:19" ht="13.8" customHeight="1" x14ac:dyDescent="0.25">
      <c r="C235" s="74" t="str">
        <f>'Industry-Sector'!B47</f>
        <v>Engineering &amp; Construction</v>
      </c>
      <c r="D235" s="73">
        <f>'Industry-Sector'!C47</f>
        <v>2.0000000000000001E-4</v>
      </c>
      <c r="E235" s="73">
        <f>'Industry-Sector'!D47</f>
        <v>1.9400000000000001E-2</v>
      </c>
      <c r="F235" s="73">
        <f>'Industry-Sector'!E47</f>
        <v>-3.4299999999999997E-2</v>
      </c>
      <c r="G235" s="73">
        <f>'Industry-Sector'!F47</f>
        <v>-0.20150000000000001</v>
      </c>
      <c r="H235" s="73">
        <f>'Industry-Sector'!G47</f>
        <v>-0.15740000000000001</v>
      </c>
      <c r="I235" s="73">
        <f>'Industry-Sector'!H47</f>
        <v>2.5700000000000001E-2</v>
      </c>
      <c r="J235" s="75">
        <f>'Industry-Sector'!L47</f>
        <v>0.81</v>
      </c>
      <c r="K235" s="72">
        <f>'Industry-Sector'!M47</f>
        <v>29.59</v>
      </c>
      <c r="L235" s="72">
        <f>'Industry-Sector'!N47</f>
        <v>199.82</v>
      </c>
      <c r="M235" s="72" t="str">
        <f>'Industry-Sector'!O47</f>
        <v>22.39</v>
      </c>
      <c r="N235" s="72">
        <f>'Industry-Sector'!P47</f>
        <v>17.010000000000002</v>
      </c>
      <c r="O235" s="72" t="str">
        <f>'Industry-Sector'!Q47</f>
        <v>1.42</v>
      </c>
      <c r="P235" s="72">
        <f>'Industry-Sector'!R47</f>
        <v>1.1000000000000001</v>
      </c>
      <c r="Q235" s="72">
        <f>'Industry-Sector'!S47</f>
        <v>3.89</v>
      </c>
      <c r="R235" s="72" t="str">
        <f>'Industry-Sector'!U47</f>
        <v>16.95</v>
      </c>
      <c r="S235" s="72" t="str">
        <f>'Industry-Sector'!W47</f>
        <v>15.73%</v>
      </c>
    </row>
    <row r="236" spans="3:19" ht="13.8" customHeight="1" x14ac:dyDescent="0.25">
      <c r="C236" s="74" t="str">
        <f>'Industry-Sector'!B129</f>
        <v>Specialty Industrial Machinery</v>
      </c>
      <c r="D236" s="73">
        <f>'Industry-Sector'!C129</f>
        <v>4.0000000000000001E-3</v>
      </c>
      <c r="E236" s="73">
        <f>'Industry-Sector'!D129</f>
        <v>7.0000000000000001E-3</v>
      </c>
      <c r="F236" s="73">
        <f>'Industry-Sector'!E129</f>
        <v>-0.1081</v>
      </c>
      <c r="G236" s="73">
        <f>'Industry-Sector'!F129</f>
        <v>-0.1716</v>
      </c>
      <c r="H236" s="73">
        <f>'Industry-Sector'!G129</f>
        <v>-0.157</v>
      </c>
      <c r="I236" s="73">
        <f>'Industry-Sector'!H129</f>
        <v>-0.1036</v>
      </c>
      <c r="J236" s="75">
        <f>'Industry-Sector'!L129</f>
        <v>0.52</v>
      </c>
      <c r="K236" s="72">
        <f>'Industry-Sector'!M129</f>
        <v>62.87</v>
      </c>
      <c r="L236" s="72">
        <f>'Industry-Sector'!N129</f>
        <v>711.79</v>
      </c>
      <c r="M236" s="72" t="str">
        <f>'Industry-Sector'!O129</f>
        <v>22.33</v>
      </c>
      <c r="N236" s="72">
        <f>'Industry-Sector'!P129</f>
        <v>18.07</v>
      </c>
      <c r="O236" s="72" t="str">
        <f>'Industry-Sector'!Q129</f>
        <v>2.28</v>
      </c>
      <c r="P236" s="72">
        <f>'Industry-Sector'!R129</f>
        <v>2.87</v>
      </c>
      <c r="Q236" s="72">
        <f>'Industry-Sector'!S129</f>
        <v>4.1900000000000004</v>
      </c>
      <c r="R236" s="72" t="str">
        <f>'Industry-Sector'!U129</f>
        <v>24.53</v>
      </c>
      <c r="S236" s="72" t="str">
        <f>'Industry-Sector'!W129</f>
        <v>9.78%</v>
      </c>
    </row>
    <row r="237" spans="3:19" ht="13.8" customHeight="1" x14ac:dyDescent="0.25">
      <c r="C237" s="74" t="str">
        <f>'Industry-Sector'!B75</f>
        <v>Lodging</v>
      </c>
      <c r="D237" s="73">
        <f>'Industry-Sector'!C75</f>
        <v>4.5999999999999999E-3</v>
      </c>
      <c r="E237" s="73">
        <f>'Industry-Sector'!D75</f>
        <v>-8.0000000000000004E-4</v>
      </c>
      <c r="F237" s="73">
        <f>'Industry-Sector'!E75</f>
        <v>-0.106</v>
      </c>
      <c r="G237" s="73">
        <f>'Industry-Sector'!F75</f>
        <v>-0.1671</v>
      </c>
      <c r="H237" s="73">
        <f>'Industry-Sector'!G75</f>
        <v>-0.12559999999999999</v>
      </c>
      <c r="I237" s="73">
        <f>'Industry-Sector'!H75</f>
        <v>-3.56E-2</v>
      </c>
      <c r="J237" s="75">
        <f>'Industry-Sector'!L75</f>
        <v>1.02</v>
      </c>
      <c r="K237" s="72">
        <f>'Industry-Sector'!M75</f>
        <v>11.43</v>
      </c>
      <c r="L237" s="72">
        <f>'Industry-Sector'!N75</f>
        <v>164.1</v>
      </c>
      <c r="M237" s="72" t="str">
        <f>'Industry-Sector'!O75</f>
        <v>27.04</v>
      </c>
      <c r="N237" s="72">
        <f>'Industry-Sector'!P75</f>
        <v>20.09</v>
      </c>
      <c r="O237" s="72" t="str">
        <f>'Industry-Sector'!Q75</f>
        <v>2.12</v>
      </c>
      <c r="P237" s="72">
        <f>'Industry-Sector'!R75</f>
        <v>2.83</v>
      </c>
      <c r="Q237" s="72">
        <f>'Industry-Sector'!S75</f>
        <v>35.119999999999997</v>
      </c>
      <c r="R237" s="72" t="str">
        <f>'Industry-Sector'!U75</f>
        <v>23.91</v>
      </c>
      <c r="S237" s="72" t="str">
        <f>'Industry-Sector'!W75</f>
        <v>12.78%</v>
      </c>
    </row>
    <row r="238" spans="3:19" ht="13.8" customHeight="1" x14ac:dyDescent="0.25">
      <c r="C238" s="74" t="str">
        <f>'Industry-Sector'!B13</f>
        <v>Auto Parts</v>
      </c>
      <c r="D238" s="73">
        <f>'Industry-Sector'!C13</f>
        <v>1.4800000000000001E-2</v>
      </c>
      <c r="E238" s="73">
        <f>'Industry-Sector'!D13</f>
        <v>1.2999999999999999E-2</v>
      </c>
      <c r="F238" s="73">
        <f>'Industry-Sector'!E13</f>
        <v>-4.0899999999999999E-2</v>
      </c>
      <c r="G238" s="73">
        <f>'Industry-Sector'!F13</f>
        <v>-1.89E-2</v>
      </c>
      <c r="H238" s="73">
        <f>'Industry-Sector'!G13</f>
        <v>-1.66E-2</v>
      </c>
      <c r="I238" s="73">
        <f>'Industry-Sector'!H13</f>
        <v>-2.98E-2</v>
      </c>
      <c r="J238" s="75">
        <f>'Industry-Sector'!L13</f>
        <v>0.55000000000000004</v>
      </c>
      <c r="K238" s="72">
        <f>'Industry-Sector'!M13</f>
        <v>67.25</v>
      </c>
      <c r="L238" s="72">
        <f>'Industry-Sector'!N13</f>
        <v>257.79000000000002</v>
      </c>
      <c r="M238" s="72" t="str">
        <f>'Industry-Sector'!O13</f>
        <v>19.82</v>
      </c>
      <c r="N238" s="72">
        <f>'Industry-Sector'!P13</f>
        <v>14.02</v>
      </c>
      <c r="O238" s="72" t="str">
        <f>'Industry-Sector'!Q13</f>
        <v>1.80</v>
      </c>
      <c r="P238" s="72">
        <f>'Industry-Sector'!R13</f>
        <v>0.9</v>
      </c>
      <c r="Q238" s="72">
        <f>'Industry-Sector'!S13</f>
        <v>3.51</v>
      </c>
      <c r="R238" s="72" t="str">
        <f>'Industry-Sector'!U13</f>
        <v>18.70</v>
      </c>
      <c r="S238" s="72" t="str">
        <f>'Industry-Sector'!W13</f>
        <v>11.00%</v>
      </c>
    </row>
    <row r="239" spans="3:19" ht="13.8" customHeight="1" x14ac:dyDescent="0.25">
      <c r="C239" s="74" t="str">
        <f>'Industry-Sector'!B116</f>
        <v>Resorts &amp; Casinos</v>
      </c>
      <c r="D239" s="73">
        <f>'Industry-Sector'!C116</f>
        <v>1.7299999999999999E-2</v>
      </c>
      <c r="E239" s="73">
        <f>'Industry-Sector'!D116</f>
        <v>1.4999999999999999E-2</v>
      </c>
      <c r="F239" s="73">
        <f>'Industry-Sector'!E116</f>
        <v>-0.16839999999999999</v>
      </c>
      <c r="G239" s="73">
        <f>'Industry-Sector'!F116</f>
        <v>-0.1971</v>
      </c>
      <c r="H239" s="73">
        <f>'Industry-Sector'!G116</f>
        <v>-0.27410000000000001</v>
      </c>
      <c r="I239" s="73">
        <f>'Industry-Sector'!H116</f>
        <v>-0.29580000000000001</v>
      </c>
      <c r="J239" s="75">
        <f>'Industry-Sector'!L116</f>
        <v>0.73</v>
      </c>
      <c r="K239" s="72">
        <f>'Industry-Sector'!M116</f>
        <v>28.12</v>
      </c>
      <c r="L239" s="72">
        <f>'Industry-Sector'!N116</f>
        <v>73.94</v>
      </c>
      <c r="M239" s="72" t="str">
        <f>'Industry-Sector'!O116</f>
        <v>18.61</v>
      </c>
      <c r="N239" s="72">
        <f>'Industry-Sector'!P116</f>
        <v>11.72</v>
      </c>
      <c r="O239" s="72" t="str">
        <f>'Industry-Sector'!Q116</f>
        <v>1.33</v>
      </c>
      <c r="P239" s="72">
        <f>'Industry-Sector'!R116</f>
        <v>0.89</v>
      </c>
      <c r="Q239" s="72">
        <f>'Industry-Sector'!S116</f>
        <v>3.43</v>
      </c>
      <c r="R239" s="72" t="str">
        <f>'Industry-Sector'!U116</f>
        <v>13.28</v>
      </c>
      <c r="S239" s="72" t="str">
        <f>'Industry-Sector'!W116</f>
        <v>13.95%</v>
      </c>
    </row>
    <row r="240" spans="3:19" ht="13.8" customHeight="1" x14ac:dyDescent="0.25">
      <c r="C240" s="74" t="str">
        <f>'Industry-Sector'!B98</f>
        <v>Pollution &amp; Treatment Controls</v>
      </c>
      <c r="D240" s="73">
        <f>'Industry-Sector'!C98</f>
        <v>3.3E-3</v>
      </c>
      <c r="E240" s="73">
        <f>'Industry-Sector'!D98</f>
        <v>1.14E-2</v>
      </c>
      <c r="F240" s="73">
        <f>'Industry-Sector'!E98</f>
        <v>-0.1042</v>
      </c>
      <c r="G240" s="73">
        <f>'Industry-Sector'!F98</f>
        <v>-0.17979999999999999</v>
      </c>
      <c r="H240" s="73">
        <f>'Industry-Sector'!G98</f>
        <v>-0.20799999999999999</v>
      </c>
      <c r="I240" s="73">
        <f>'Industry-Sector'!H98</f>
        <v>-3.4000000000000002E-2</v>
      </c>
      <c r="J240" s="75">
        <f>'Industry-Sector'!L98</f>
        <v>0.98</v>
      </c>
      <c r="K240" s="72">
        <f>'Industry-Sector'!M98</f>
        <v>8.76</v>
      </c>
      <c r="L240" s="72">
        <f>'Industry-Sector'!N98</f>
        <v>37.659999999999997</v>
      </c>
      <c r="M240" s="72" t="str">
        <f>'Industry-Sector'!O98</f>
        <v>26.58</v>
      </c>
      <c r="N240" s="72">
        <f>'Industry-Sector'!P98</f>
        <v>20.68</v>
      </c>
      <c r="O240" s="72" t="str">
        <f>'Industry-Sector'!Q98</f>
        <v>2.82</v>
      </c>
      <c r="P240" s="72">
        <f>'Industry-Sector'!R98</f>
        <v>3.37</v>
      </c>
      <c r="Q240" s="72">
        <f>'Industry-Sector'!S98</f>
        <v>6.23</v>
      </c>
      <c r="R240" s="72" t="str">
        <f>'Industry-Sector'!U98</f>
        <v>27.57</v>
      </c>
      <c r="S240" s="72" t="str">
        <f>'Industry-Sector'!W98</f>
        <v>9.42%</v>
      </c>
    </row>
    <row r="241" spans="3:19" ht="13.8" customHeight="1" x14ac:dyDescent="0.25">
      <c r="C241" s="74" t="str">
        <f>'Industry-Sector'!B12</f>
        <v>Auto Manufacturers</v>
      </c>
      <c r="D241" s="73">
        <f>'Industry-Sector'!C12</f>
        <v>4.1999999999999997E-3</v>
      </c>
      <c r="E241" s="73">
        <f>'Industry-Sector'!D12</f>
        <v>-8.3999999999999995E-3</v>
      </c>
      <c r="F241" s="73">
        <f>'Industry-Sector'!E12</f>
        <v>-2.9499999999999998E-2</v>
      </c>
      <c r="G241" s="73">
        <f>'Industry-Sector'!F12</f>
        <v>-0.30730000000000002</v>
      </c>
      <c r="H241" s="73">
        <f>'Industry-Sector'!G12</f>
        <v>3.6600000000000001E-2</v>
      </c>
      <c r="I241" s="73">
        <f>'Industry-Sector'!H12</f>
        <v>0.1094</v>
      </c>
      <c r="J241" s="75">
        <f>'Industry-Sector'!L12</f>
        <v>1.07</v>
      </c>
      <c r="K241" s="72">
        <f>'Industry-Sector'!M12</f>
        <v>742.26</v>
      </c>
      <c r="L241" s="72">
        <f>'Industry-Sector'!N12</f>
        <v>1315.07</v>
      </c>
      <c r="M241" s="72" t="str">
        <f>'Industry-Sector'!O12</f>
        <v>19.82</v>
      </c>
      <c r="N241" s="72">
        <f>'Industry-Sector'!P12</f>
        <v>17.350000000000001</v>
      </c>
      <c r="O241" s="72" t="str">
        <f>'Industry-Sector'!Q12</f>
        <v>1.19</v>
      </c>
      <c r="P241" s="72">
        <f>'Industry-Sector'!R12</f>
        <v>1.1399999999999999</v>
      </c>
      <c r="Q241" s="72">
        <f>'Industry-Sector'!S12</f>
        <v>2.17</v>
      </c>
      <c r="R241" s="72" t="str">
        <f>'Industry-Sector'!U12</f>
        <v>108.50</v>
      </c>
      <c r="S241" s="72" t="str">
        <f>'Industry-Sector'!W12</f>
        <v>16.62%</v>
      </c>
    </row>
    <row r="242" spans="3:19" ht="13.8" customHeight="1" x14ac:dyDescent="0.25">
      <c r="C242" s="74" t="str">
        <f>'Industry-Sector'!B5</f>
        <v>Airlines</v>
      </c>
      <c r="D242" s="73">
        <f>'Industry-Sector'!C5</f>
        <v>2.3999999999999998E-3</v>
      </c>
      <c r="E242" s="73">
        <f>'Industry-Sector'!D5</f>
        <v>3.49E-2</v>
      </c>
      <c r="F242" s="73">
        <f>'Industry-Sector'!E5</f>
        <v>-0.1361</v>
      </c>
      <c r="G242" s="73">
        <f>'Industry-Sector'!F5</f>
        <v>-0.27300000000000002</v>
      </c>
      <c r="H242" s="73">
        <f>'Industry-Sector'!G5</f>
        <v>-0.1008</v>
      </c>
      <c r="I242" s="73">
        <f>'Industry-Sector'!H5</f>
        <v>-0.20480000000000001</v>
      </c>
      <c r="J242" s="75">
        <f>'Industry-Sector'!L5</f>
        <v>1.05</v>
      </c>
      <c r="K242" s="72">
        <f>'Industry-Sector'!M5</f>
        <v>138.44999999999999</v>
      </c>
      <c r="L242" s="72">
        <f>'Industry-Sector'!N5</f>
        <v>120.72</v>
      </c>
      <c r="M242" s="72" t="str">
        <f>'Industry-Sector'!O5</f>
        <v>9.94</v>
      </c>
      <c r="N242" s="72">
        <f>'Industry-Sector'!P5</f>
        <v>6.95</v>
      </c>
      <c r="O242" s="72" t="str">
        <f>'Industry-Sector'!Q5</f>
        <v>0.58</v>
      </c>
      <c r="P242" s="72">
        <f>'Industry-Sector'!R5</f>
        <v>0.44</v>
      </c>
      <c r="Q242" s="72">
        <f>'Industry-Sector'!S5</f>
        <v>1.89</v>
      </c>
      <c r="R242" s="72" t="str">
        <f>'Industry-Sector'!U5</f>
        <v>9.35</v>
      </c>
      <c r="S242" s="72" t="str">
        <f>'Industry-Sector'!W5</f>
        <v>17.13%</v>
      </c>
    </row>
    <row r="243" spans="3:19" ht="13.8" customHeight="1" x14ac:dyDescent="0.25">
      <c r="C243" s="74" t="str">
        <f>'Industry-Sector'!B44</f>
        <v>Electronic Components</v>
      </c>
      <c r="D243" s="73">
        <f>'Industry-Sector'!C44</f>
        <v>9.4999999999999998E-3</v>
      </c>
      <c r="E243" s="73">
        <f>'Industry-Sector'!D44</f>
        <v>1.9300000000000001E-2</v>
      </c>
      <c r="F243" s="73">
        <f>'Industry-Sector'!E44</f>
        <v>-9.9099999999999994E-2</v>
      </c>
      <c r="G243" s="73">
        <f>'Industry-Sector'!F44</f>
        <v>-0.14299999999999999</v>
      </c>
      <c r="H243" s="73">
        <f>'Industry-Sector'!G44</f>
        <v>-7.3899999999999993E-2</v>
      </c>
      <c r="I243" s="73">
        <f>'Industry-Sector'!H44</f>
        <v>5.1200000000000002E-2</v>
      </c>
      <c r="J243" s="75">
        <f>'Industry-Sector'!L44</f>
        <v>0.79</v>
      </c>
      <c r="K243" s="72">
        <f>'Industry-Sector'!M44</f>
        <v>76.75</v>
      </c>
      <c r="L243" s="72">
        <f>'Industry-Sector'!N44</f>
        <v>229.04</v>
      </c>
      <c r="M243" s="72" t="str">
        <f>'Industry-Sector'!O44</f>
        <v>28.92</v>
      </c>
      <c r="N243" s="72">
        <f>'Industry-Sector'!P44</f>
        <v>17.07</v>
      </c>
      <c r="O243" s="72" t="str">
        <f>'Industry-Sector'!Q44</f>
        <v>2.14</v>
      </c>
      <c r="P243" s="72">
        <f>'Industry-Sector'!R44</f>
        <v>1.66</v>
      </c>
      <c r="Q243" s="72">
        <f>'Industry-Sector'!S44</f>
        <v>3.79</v>
      </c>
      <c r="R243" s="72" t="str">
        <f>'Industry-Sector'!U44</f>
        <v>20.66</v>
      </c>
      <c r="S243" s="72" t="str">
        <f>'Industry-Sector'!W44</f>
        <v>13.49%</v>
      </c>
    </row>
    <row r="244" spans="3:19" ht="13.8" customHeight="1" x14ac:dyDescent="0.25">
      <c r="C244" s="74" t="str">
        <f>'Industry-Sector'!B83</f>
        <v>Metal Fabrication</v>
      </c>
      <c r="D244" s="73">
        <f>'Industry-Sector'!C83</f>
        <v>-5.0000000000000001E-4</v>
      </c>
      <c r="E244" s="73">
        <f>'Industry-Sector'!D83</f>
        <v>-1E-4</v>
      </c>
      <c r="F244" s="73">
        <f>'Industry-Sector'!E83</f>
        <v>-9.1800000000000007E-2</v>
      </c>
      <c r="G244" s="73">
        <f>'Industry-Sector'!F83</f>
        <v>-0.1242</v>
      </c>
      <c r="H244" s="73">
        <f>'Industry-Sector'!G83</f>
        <v>-4.0599999999999997E-2</v>
      </c>
      <c r="I244" s="73">
        <f>'Industry-Sector'!H83</f>
        <v>0.19950000000000001</v>
      </c>
      <c r="J244" s="75">
        <f>'Industry-Sector'!L83</f>
        <v>0.98</v>
      </c>
      <c r="K244" s="72">
        <f>'Industry-Sector'!M83</f>
        <v>8.58</v>
      </c>
      <c r="L244" s="72">
        <f>'Industry-Sector'!N83</f>
        <v>36.340000000000003</v>
      </c>
      <c r="M244" s="72" t="str">
        <f>'Industry-Sector'!O83</f>
        <v>21.75</v>
      </c>
      <c r="N244" s="72">
        <f>'Industry-Sector'!P83</f>
        <v>14.46</v>
      </c>
      <c r="O244" s="72" t="str">
        <f>'Industry-Sector'!Q83</f>
        <v>1.15</v>
      </c>
      <c r="P244" s="72">
        <f>'Industry-Sector'!R83</f>
        <v>1.56</v>
      </c>
      <c r="Q244" s="72">
        <f>'Industry-Sector'!S83</f>
        <v>3.07</v>
      </c>
      <c r="R244" s="72" t="str">
        <f>'Industry-Sector'!U83</f>
        <v>18.94</v>
      </c>
      <c r="S244" s="72" t="str">
        <f>'Industry-Sector'!W83</f>
        <v>18.96%</v>
      </c>
    </row>
    <row r="245" spans="3:19" ht="13.8" customHeight="1" x14ac:dyDescent="0.25">
      <c r="C245" s="74" t="str">
        <f>'Industry-Sector'!B138</f>
        <v>Travel Services</v>
      </c>
      <c r="D245" s="73">
        <f>'Industry-Sector'!C138</f>
        <v>3.0000000000000001E-3</v>
      </c>
      <c r="E245" s="73">
        <f>'Industry-Sector'!D138</f>
        <v>1.11E-2</v>
      </c>
      <c r="F245" s="73">
        <f>'Industry-Sector'!E138</f>
        <v>-7.5499999999999998E-2</v>
      </c>
      <c r="G245" s="73">
        <f>'Industry-Sector'!F138</f>
        <v>-0.1384</v>
      </c>
      <c r="H245" s="73">
        <f>'Industry-Sector'!G138</f>
        <v>-3.6200000000000003E-2</v>
      </c>
      <c r="I245" s="73">
        <f>'Industry-Sector'!H138</f>
        <v>0.16889999999999999</v>
      </c>
      <c r="J245" s="75">
        <f>'Industry-Sector'!L138</f>
        <v>0.71</v>
      </c>
      <c r="K245" s="72">
        <f>'Industry-Sector'!M138</f>
        <v>49.66</v>
      </c>
      <c r="L245" s="72">
        <f>'Industry-Sector'!N138</f>
        <v>399.78</v>
      </c>
      <c r="M245" s="72" t="str">
        <f>'Industry-Sector'!O138</f>
        <v>23.42</v>
      </c>
      <c r="N245" s="72">
        <f>'Industry-Sector'!P138</f>
        <v>15.58</v>
      </c>
      <c r="O245" s="72" t="str">
        <f>'Industry-Sector'!Q138</f>
        <v>1.48</v>
      </c>
      <c r="P245" s="72">
        <f>'Industry-Sector'!R138</f>
        <v>2.67</v>
      </c>
      <c r="Q245" s="72">
        <f>'Industry-Sector'!S138</f>
        <v>8.35</v>
      </c>
      <c r="R245" s="72" t="str">
        <f>'Industry-Sector'!U138</f>
        <v>17.32</v>
      </c>
      <c r="S245" s="72" t="str">
        <f>'Industry-Sector'!W138</f>
        <v>15.80%</v>
      </c>
    </row>
    <row r="246" spans="3:19" ht="13.8" customHeight="1" x14ac:dyDescent="0.25">
      <c r="C246" s="74" t="str">
        <f>'Industry-Sector'!B120</f>
        <v>Semiconductor Equipment &amp; Materials</v>
      </c>
      <c r="D246" s="73">
        <f>'Industry-Sector'!C120</f>
        <v>-1.9E-3</v>
      </c>
      <c r="E246" s="73">
        <f>'Industry-Sector'!D120</f>
        <v>-1.8800000000000001E-2</v>
      </c>
      <c r="F246" s="73">
        <f>'Industry-Sector'!E120</f>
        <v>-0.1404</v>
      </c>
      <c r="G246" s="73">
        <f>'Industry-Sector'!F120</f>
        <v>-0.2087</v>
      </c>
      <c r="H246" s="73">
        <f>'Industry-Sector'!G120</f>
        <v>-0.19059999999999999</v>
      </c>
      <c r="I246" s="73">
        <f>'Industry-Sector'!H120</f>
        <v>-0.32050000000000001</v>
      </c>
      <c r="J246" s="75">
        <f>'Industry-Sector'!L120</f>
        <v>0.83</v>
      </c>
      <c r="K246" s="72">
        <f>'Industry-Sector'!M120</f>
        <v>42.66</v>
      </c>
      <c r="L246" s="72">
        <f>'Industry-Sector'!N120</f>
        <v>584.4</v>
      </c>
      <c r="M246" s="72" t="str">
        <f>'Industry-Sector'!O120</f>
        <v>24.29</v>
      </c>
      <c r="N246" s="72">
        <f>'Industry-Sector'!P120</f>
        <v>17.52</v>
      </c>
      <c r="O246" s="72" t="str">
        <f>'Industry-Sector'!Q120</f>
        <v>1.40</v>
      </c>
      <c r="P246" s="72">
        <f>'Industry-Sector'!R120</f>
        <v>5.32</v>
      </c>
      <c r="Q246" s="72">
        <f>'Industry-Sector'!S120</f>
        <v>7.7</v>
      </c>
      <c r="R246" s="72" t="str">
        <f>'Industry-Sector'!U120</f>
        <v>22.88</v>
      </c>
      <c r="S246" s="72" t="str">
        <f>'Industry-Sector'!W120</f>
        <v>17.31%</v>
      </c>
    </row>
    <row r="247" spans="3:19" ht="13.8" customHeight="1" x14ac:dyDescent="0.25">
      <c r="C247" s="74" t="str">
        <f>'Industry-Sector'!B121</f>
        <v>Semiconductors</v>
      </c>
      <c r="D247" s="73">
        <f>'Industry-Sector'!C121</f>
        <v>-1.7100000000000001E-2</v>
      </c>
      <c r="E247" s="73">
        <f>'Industry-Sector'!D121</f>
        <v>-3.04E-2</v>
      </c>
      <c r="F247" s="73">
        <f>'Industry-Sector'!E121</f>
        <v>-0.14580000000000001</v>
      </c>
      <c r="G247" s="73">
        <f>'Industry-Sector'!F121</f>
        <v>-0.25480000000000003</v>
      </c>
      <c r="H247" s="73">
        <f>'Industry-Sector'!G121</f>
        <v>-0.21590000000000001</v>
      </c>
      <c r="I247" s="73">
        <f>'Industry-Sector'!H121</f>
        <v>2.01E-2</v>
      </c>
      <c r="J247" s="75">
        <f>'Industry-Sector'!L121</f>
        <v>0.83</v>
      </c>
      <c r="K247" s="72">
        <f>'Industry-Sector'!M121</f>
        <v>614.51</v>
      </c>
      <c r="L247" s="72">
        <f>'Industry-Sector'!N121</f>
        <v>5153.03</v>
      </c>
      <c r="M247" s="72" t="str">
        <f>'Industry-Sector'!O121</f>
        <v>33.52</v>
      </c>
      <c r="N247" s="72">
        <f>'Industry-Sector'!P121</f>
        <v>16.899999999999999</v>
      </c>
      <c r="O247" s="72" t="str">
        <f>'Industry-Sector'!Q121</f>
        <v>1.24</v>
      </c>
      <c r="P247" s="72">
        <f>'Industry-Sector'!R121</f>
        <v>9.19</v>
      </c>
      <c r="Q247" s="72">
        <f>'Industry-Sector'!S121</f>
        <v>7.39</v>
      </c>
      <c r="R247" s="72" t="str">
        <f>'Industry-Sector'!U121</f>
        <v>36.04</v>
      </c>
      <c r="S247" s="72" t="str">
        <f>'Industry-Sector'!W121</f>
        <v>26.97%</v>
      </c>
    </row>
    <row r="248" spans="3:19" ht="13.8" customHeight="1" x14ac:dyDescent="0.25">
      <c r="C248" s="74" t="str">
        <f>'Industry-Sector'!B139</f>
        <v>Trucking</v>
      </c>
      <c r="D248" s="73">
        <f>'Industry-Sector'!C139</f>
        <v>3.6799999999999999E-2</v>
      </c>
      <c r="E248" s="73">
        <f>'Industry-Sector'!D139</f>
        <v>-2.3800000000000002E-2</v>
      </c>
      <c r="F248" s="73">
        <f>'Industry-Sector'!E139</f>
        <v>-8.2799999999999999E-2</v>
      </c>
      <c r="G248" s="73">
        <f>'Industry-Sector'!F139</f>
        <v>-0.28139999999999998</v>
      </c>
      <c r="H248" s="73">
        <f>'Industry-Sector'!G139</f>
        <v>-0.27150000000000002</v>
      </c>
      <c r="I248" s="73">
        <f>'Industry-Sector'!H139</f>
        <v>-0.31990000000000002</v>
      </c>
      <c r="J248" s="75">
        <f>'Industry-Sector'!L139</f>
        <v>1.07</v>
      </c>
      <c r="K248" s="72">
        <f>'Industry-Sector'!M139</f>
        <v>13.68</v>
      </c>
      <c r="L248" s="72">
        <f>'Industry-Sector'!N139</f>
        <v>78.53</v>
      </c>
      <c r="M248" s="72" t="str">
        <f>'Industry-Sector'!O139</f>
        <v>27.22</v>
      </c>
      <c r="N248" s="72">
        <f>'Industry-Sector'!P139</f>
        <v>18.5</v>
      </c>
      <c r="O248" s="72" t="str">
        <f>'Industry-Sector'!Q139</f>
        <v>1.30</v>
      </c>
      <c r="P248" s="72">
        <f>'Industry-Sector'!R139</f>
        <v>1.41</v>
      </c>
      <c r="Q248" s="72">
        <f>'Industry-Sector'!S139</f>
        <v>2.92</v>
      </c>
      <c r="R248" s="72" t="str">
        <f>'Industry-Sector'!U139</f>
        <v>43.96</v>
      </c>
      <c r="S248" s="72" t="str">
        <f>'Industry-Sector'!W139</f>
        <v>20.94%</v>
      </c>
    </row>
    <row r="249" spans="3:19" ht="13.8" customHeight="1" x14ac:dyDescent="0.25">
      <c r="C249" s="74" t="str">
        <f>'Industry-Sector'!B97</f>
        <v>Pharmaceutical Retailers</v>
      </c>
      <c r="D249" s="73">
        <f>'Industry-Sector'!C97</f>
        <v>6.6E-3</v>
      </c>
      <c r="E249" s="73">
        <f>'Industry-Sector'!D97</f>
        <v>1.7100000000000001E-2</v>
      </c>
      <c r="F249" s="73">
        <f>'Industry-Sector'!E97</f>
        <v>-2.87E-2</v>
      </c>
      <c r="G249" s="73">
        <f>'Industry-Sector'!F97</f>
        <v>-0.1678</v>
      </c>
      <c r="H249" s="73">
        <f>'Industry-Sector'!G97</f>
        <v>3.32E-2</v>
      </c>
      <c r="I249" s="73">
        <f>'Industry-Sector'!H97</f>
        <v>-0.38190000000000002</v>
      </c>
      <c r="J249" s="75">
        <f>'Industry-Sector'!L97</f>
        <v>0.32</v>
      </c>
      <c r="K249" s="72">
        <f>'Industry-Sector'!M97</f>
        <v>8.7100000000000009</v>
      </c>
      <c r="L249" s="72">
        <f>'Industry-Sector'!N97</f>
        <v>9.8699999999999992</v>
      </c>
      <c r="M249" s="72" t="str">
        <f>'Industry-Sector'!O97</f>
        <v>-</v>
      </c>
      <c r="N249" s="72">
        <f>'Industry-Sector'!P97</f>
        <v>7.68</v>
      </c>
      <c r="O249" s="72" t="str">
        <f>'Industry-Sector'!Q97</f>
        <v>-</v>
      </c>
      <c r="P249" s="72">
        <f>'Industry-Sector'!R97</f>
        <v>0.06</v>
      </c>
      <c r="Q249" s="72">
        <f>'Industry-Sector'!S97</f>
        <v>1.33</v>
      </c>
      <c r="R249" s="72" t="str">
        <f>'Industry-Sector'!U97</f>
        <v>16.83</v>
      </c>
      <c r="S249" s="72" t="str">
        <f>'Industry-Sector'!W97</f>
        <v>-15.01%</v>
      </c>
    </row>
    <row r="250" spans="3:19" ht="13.8" customHeight="1" x14ac:dyDescent="0.25">
      <c r="C250" s="74" t="str">
        <f>'Industry-Sector'!B43</f>
        <v>Electrical Equipment &amp; Parts</v>
      </c>
      <c r="D250" s="73">
        <f>'Industry-Sector'!C43</f>
        <v>8.3000000000000001E-3</v>
      </c>
      <c r="E250" s="73">
        <f>'Industry-Sector'!D43</f>
        <v>2.5499999999999998E-2</v>
      </c>
      <c r="F250" s="73">
        <f>'Industry-Sector'!E43</f>
        <v>-0.14149999999999999</v>
      </c>
      <c r="G250" s="73">
        <f>'Industry-Sector'!F43</f>
        <v>-0.34189999999999998</v>
      </c>
      <c r="H250" s="73">
        <f>'Industry-Sector'!G43</f>
        <v>-0.26600000000000001</v>
      </c>
      <c r="I250" s="73">
        <f>'Industry-Sector'!H43</f>
        <v>-0.1678</v>
      </c>
      <c r="J250" s="75">
        <f>'Industry-Sector'!L43</f>
        <v>1.3</v>
      </c>
      <c r="K250" s="72">
        <f>'Industry-Sector'!M43</f>
        <v>171.56</v>
      </c>
      <c r="L250" s="72">
        <f>'Industry-Sector'!N43</f>
        <v>87.22</v>
      </c>
      <c r="M250" s="72" t="str">
        <f>'Industry-Sector'!O43</f>
        <v>27.90</v>
      </c>
      <c r="N250" s="72">
        <f>'Industry-Sector'!P43</f>
        <v>15.61</v>
      </c>
      <c r="O250" s="72" t="str">
        <f>'Industry-Sector'!Q43</f>
        <v>1.67</v>
      </c>
      <c r="P250" s="72">
        <f>'Industry-Sector'!R43</f>
        <v>2.1800000000000002</v>
      </c>
      <c r="Q250" s="72">
        <f>'Industry-Sector'!S43</f>
        <v>3.72</v>
      </c>
      <c r="R250" s="72" t="str">
        <f>'Industry-Sector'!U43</f>
        <v>20.57</v>
      </c>
      <c r="S250" s="72" t="str">
        <f>'Industry-Sector'!W43</f>
        <v>16.69%</v>
      </c>
    </row>
    <row r="252" spans="3:19" ht="13.8" customHeight="1" x14ac:dyDescent="0.25">
      <c r="C252" s="71" t="s">
        <v>614</v>
      </c>
      <c r="D252" s="71" t="s">
        <v>570</v>
      </c>
      <c r="E252" s="71" t="s">
        <v>571</v>
      </c>
      <c r="F252" s="71" t="s">
        <v>572</v>
      </c>
      <c r="G252" s="71" t="s">
        <v>615</v>
      </c>
      <c r="H252" s="71" t="s">
        <v>574</v>
      </c>
      <c r="I252" s="71" t="s">
        <v>575</v>
      </c>
      <c r="J252" s="71" t="s">
        <v>496</v>
      </c>
      <c r="K252" s="71" t="s">
        <v>349</v>
      </c>
      <c r="L252" s="71" t="s">
        <v>604</v>
      </c>
      <c r="M252" s="71" t="s">
        <v>577</v>
      </c>
      <c r="N252" s="71" t="s">
        <v>578</v>
      </c>
      <c r="O252" s="71" t="s">
        <v>579</v>
      </c>
      <c r="P252" s="71" t="s">
        <v>580</v>
      </c>
      <c r="Q252" s="71" t="s">
        <v>581</v>
      </c>
      <c r="R252" s="71" t="s">
        <v>582</v>
      </c>
      <c r="S252" s="71" t="s">
        <v>605</v>
      </c>
    </row>
    <row r="253" spans="3:19" ht="13.8" customHeight="1" x14ac:dyDescent="0.25">
      <c r="C253" s="72" t="str">
        <f>'Industry-Sector'!B156</f>
        <v>Basic Materials</v>
      </c>
      <c r="D253" s="11">
        <f>'Industry-Sector'!N156</f>
        <v>2.5999999999999999E-3</v>
      </c>
      <c r="E253" s="11" t="e">
        <f>'Industry-Sector'!#REF!</f>
        <v>#REF!</v>
      </c>
      <c r="F253" s="11" t="e">
        <f>'Industry-Sector'!#REF!</f>
        <v>#REF!</v>
      </c>
      <c r="G253" s="11" t="e">
        <f>'Industry-Sector'!#REF!</f>
        <v>#REF!</v>
      </c>
      <c r="H253" s="11" t="e">
        <f>'Industry-Sector'!#REF!</f>
        <v>#REF!</v>
      </c>
      <c r="I253" s="11" t="e">
        <f>'Industry-Sector'!#REF!</f>
        <v>#REF!</v>
      </c>
      <c r="J253" s="3" t="e">
        <f>'Industry-Sector'!#REF!</f>
        <v>#REF!</v>
      </c>
      <c r="K253" s="3" t="str">
        <f>'Industry-Sector'!O156</f>
        <v>732.62</v>
      </c>
      <c r="L253" s="3" t="str">
        <f>'Industry-Sector'!C156</f>
        <v>1893.75</v>
      </c>
      <c r="M253" s="3">
        <f>'Industry-Sector'!D156</f>
        <v>19.809999999999999</v>
      </c>
      <c r="N253" s="3">
        <f>'Industry-Sector'!E156</f>
        <v>13.57</v>
      </c>
      <c r="O253" s="3">
        <f>'Industry-Sector'!F156</f>
        <v>1.86</v>
      </c>
      <c r="P253" s="3">
        <f>'Industry-Sector'!G156</f>
        <v>1.62</v>
      </c>
      <c r="Q253" s="3">
        <f>'Industry-Sector'!H156</f>
        <v>2.0699999999999998</v>
      </c>
      <c r="R253" s="3">
        <f>'Industry-Sector'!J156</f>
        <v>23.57</v>
      </c>
      <c r="S253" s="78">
        <f>'Industry-Sector'!L156</f>
        <v>0.10639999999999999</v>
      </c>
    </row>
    <row r="254" spans="3:19" ht="13.8" customHeight="1" x14ac:dyDescent="0.25">
      <c r="C254" s="72" t="str">
        <f>'Industry-Sector'!B157</f>
        <v>Communication Services</v>
      </c>
      <c r="D254" s="11">
        <f>'Industry-Sector'!N157</f>
        <v>1.6000000000000001E-3</v>
      </c>
      <c r="E254" s="11" t="e">
        <f>'Industry-Sector'!#REF!</f>
        <v>#REF!</v>
      </c>
      <c r="F254" s="11" t="e">
        <f>'Industry-Sector'!#REF!</f>
        <v>#REF!</v>
      </c>
      <c r="G254" s="11" t="e">
        <f>'Industry-Sector'!#REF!</f>
        <v>#REF!</v>
      </c>
      <c r="H254" s="11" t="e">
        <f>'Industry-Sector'!#REF!</f>
        <v>#REF!</v>
      </c>
      <c r="I254" s="11" t="e">
        <f>'Industry-Sector'!#REF!</f>
        <v>#REF!</v>
      </c>
      <c r="J254" s="3" t="e">
        <f>'Industry-Sector'!#REF!</f>
        <v>#REF!</v>
      </c>
      <c r="K254" s="3" t="str">
        <f>'Industry-Sector'!O157</f>
        <v>567.94</v>
      </c>
      <c r="L254" s="3" t="str">
        <f>'Industry-Sector'!C157</f>
        <v>7631.75</v>
      </c>
      <c r="M254" s="3">
        <f>'Industry-Sector'!D157</f>
        <v>29.95</v>
      </c>
      <c r="N254" s="3">
        <f>'Industry-Sector'!E157</f>
        <v>22.37</v>
      </c>
      <c r="O254" s="3">
        <f>'Industry-Sector'!F157</f>
        <v>1.94</v>
      </c>
      <c r="P254" s="3">
        <f>'Industry-Sector'!G157</f>
        <v>3.32</v>
      </c>
      <c r="Q254" s="3">
        <f>'Industry-Sector'!H157</f>
        <v>5.19</v>
      </c>
      <c r="R254" s="3">
        <f>'Industry-Sector'!J157</f>
        <v>20.28</v>
      </c>
      <c r="S254" s="78">
        <f>'Industry-Sector'!L157</f>
        <v>0.15409999999999999</v>
      </c>
    </row>
    <row r="255" spans="3:19" ht="13.8" customHeight="1" x14ac:dyDescent="0.25">
      <c r="C255" s="72" t="str">
        <f>'Industry-Sector'!B158</f>
        <v>Consumer Cyclical</v>
      </c>
      <c r="D255" s="11">
        <f>'Industry-Sector'!N158</f>
        <v>5.5999999999999999E-3</v>
      </c>
      <c r="E255" s="11" t="e">
        <f>'Industry-Sector'!#REF!</f>
        <v>#REF!</v>
      </c>
      <c r="F255" s="11" t="e">
        <f>'Industry-Sector'!#REF!</f>
        <v>#REF!</v>
      </c>
      <c r="G255" s="11" t="e">
        <f>'Industry-Sector'!#REF!</f>
        <v>#REF!</v>
      </c>
      <c r="H255" s="11" t="e">
        <f>'Industry-Sector'!#REF!</f>
        <v>#REF!</v>
      </c>
      <c r="I255" s="11" t="e">
        <f>'Industry-Sector'!#REF!</f>
        <v>#REF!</v>
      </c>
      <c r="J255" s="3" t="e">
        <f>'Industry-Sector'!#REF!</f>
        <v>#REF!</v>
      </c>
      <c r="K255" s="3" t="str">
        <f>'Industry-Sector'!O158</f>
        <v>1.53</v>
      </c>
      <c r="L255" s="3" t="str">
        <f>'Industry-Sector'!C158</f>
        <v>7173.13</v>
      </c>
      <c r="M255" s="3">
        <f>'Industry-Sector'!D158</f>
        <v>22.22</v>
      </c>
      <c r="N255" s="3">
        <f>'Industry-Sector'!E158</f>
        <v>17.13</v>
      </c>
      <c r="O255" s="3">
        <f>'Industry-Sector'!F158</f>
        <v>1.41</v>
      </c>
      <c r="P255" s="3">
        <f>'Industry-Sector'!G158</f>
        <v>1.55</v>
      </c>
      <c r="Q255" s="3">
        <f>'Industry-Sector'!H158</f>
        <v>4.0999999999999996</v>
      </c>
      <c r="R255" s="3">
        <f>'Industry-Sector'!J158</f>
        <v>30.94</v>
      </c>
      <c r="S255" s="78">
        <f>'Industry-Sector'!L158</f>
        <v>0.158</v>
      </c>
    </row>
    <row r="256" spans="3:19" ht="13.8" customHeight="1" x14ac:dyDescent="0.25">
      <c r="C256" s="72" t="str">
        <f>'Industry-Sector'!B159</f>
        <v>Consumer Defensive</v>
      </c>
      <c r="D256" s="11">
        <f>'Industry-Sector'!N159</f>
        <v>2.06E-2</v>
      </c>
      <c r="E256" s="11" t="e">
        <f>'Industry-Sector'!#REF!</f>
        <v>#REF!</v>
      </c>
      <c r="F256" s="11" t="e">
        <f>'Industry-Sector'!#REF!</f>
        <v>#REF!</v>
      </c>
      <c r="G256" s="11" t="e">
        <f>'Industry-Sector'!#REF!</f>
        <v>#REF!</v>
      </c>
      <c r="H256" s="11" t="e">
        <f>'Industry-Sector'!#REF!</f>
        <v>#REF!</v>
      </c>
      <c r="I256" s="11" t="e">
        <f>'Industry-Sector'!#REF!</f>
        <v>#REF!</v>
      </c>
      <c r="J256" s="3" t="e">
        <f>'Industry-Sector'!#REF!</f>
        <v>#REF!</v>
      </c>
      <c r="K256" s="3" t="str">
        <f>'Industry-Sector'!O159</f>
        <v>450.96</v>
      </c>
      <c r="L256" s="3" t="str">
        <f>'Industry-Sector'!C159</f>
        <v>4245.79</v>
      </c>
      <c r="M256" s="3">
        <f>'Industry-Sector'!D159</f>
        <v>26.69</v>
      </c>
      <c r="N256" s="3">
        <f>'Industry-Sector'!E159</f>
        <v>20.29</v>
      </c>
      <c r="O256" s="3">
        <f>'Industry-Sector'!F159</f>
        <v>3.57</v>
      </c>
      <c r="P256" s="3">
        <f>'Industry-Sector'!G159</f>
        <v>1.44</v>
      </c>
      <c r="Q256" s="3">
        <f>'Industry-Sector'!H159</f>
        <v>5.0599999999999996</v>
      </c>
      <c r="R256" s="3">
        <f>'Industry-Sector'!J159</f>
        <v>24.07</v>
      </c>
      <c r="S256" s="78">
        <f>'Industry-Sector'!L159</f>
        <v>7.4800000000000005E-2</v>
      </c>
    </row>
    <row r="257" spans="3:19" ht="13.8" customHeight="1" x14ac:dyDescent="0.25">
      <c r="C257" s="72" t="str">
        <f>'Industry-Sector'!B160</f>
        <v>Energy</v>
      </c>
      <c r="D257" s="11">
        <f>'Industry-Sector'!N160</f>
        <v>2.07E-2</v>
      </c>
      <c r="E257" s="11" t="e">
        <f>'Industry-Sector'!#REF!</f>
        <v>#REF!</v>
      </c>
      <c r="F257" s="11" t="e">
        <f>'Industry-Sector'!#REF!</f>
        <v>#REF!</v>
      </c>
      <c r="G257" s="11" t="e">
        <f>'Industry-Sector'!#REF!</f>
        <v>#REF!</v>
      </c>
      <c r="H257" s="11" t="e">
        <f>'Industry-Sector'!#REF!</f>
        <v>#REF!</v>
      </c>
      <c r="I257" s="11" t="e">
        <f>'Industry-Sector'!#REF!</f>
        <v>#REF!</v>
      </c>
      <c r="J257" s="3" t="e">
        <f>'Industry-Sector'!#REF!</f>
        <v>#REF!</v>
      </c>
      <c r="K257" s="3" t="str">
        <f>'Industry-Sector'!O160</f>
        <v>700.68</v>
      </c>
      <c r="L257" s="3" t="str">
        <f>'Industry-Sector'!C160</f>
        <v>3227.26</v>
      </c>
      <c r="M257" s="3">
        <f>'Industry-Sector'!D160</f>
        <v>13.43</v>
      </c>
      <c r="N257" s="3">
        <f>'Industry-Sector'!E160</f>
        <v>10.61</v>
      </c>
      <c r="O257" s="3">
        <f>'Industry-Sector'!F160</f>
        <v>1.18</v>
      </c>
      <c r="P257" s="3">
        <f>'Industry-Sector'!G160</f>
        <v>0.98</v>
      </c>
      <c r="Q257" s="3">
        <f>'Industry-Sector'!H160</f>
        <v>1.65</v>
      </c>
      <c r="R257" s="3">
        <f>'Industry-Sector'!J160</f>
        <v>10.26</v>
      </c>
      <c r="S257" s="78">
        <f>'Industry-Sector'!L160</f>
        <v>0.1138</v>
      </c>
    </row>
    <row r="258" spans="3:19" ht="13.8" customHeight="1" x14ac:dyDescent="0.25">
      <c r="C258" s="72" t="str">
        <f>'Industry-Sector'!B161</f>
        <v>Financial</v>
      </c>
      <c r="D258" s="11">
        <f>'Industry-Sector'!N161</f>
        <v>6.4999999999999997E-3</v>
      </c>
      <c r="E258" s="11" t="e">
        <f>'Industry-Sector'!#REF!</f>
        <v>#REF!</v>
      </c>
      <c r="F258" s="11" t="e">
        <f>'Industry-Sector'!#REF!</f>
        <v>#REF!</v>
      </c>
      <c r="G258" s="11" t="e">
        <f>'Industry-Sector'!#REF!</f>
        <v>#REF!</v>
      </c>
      <c r="H258" s="11" t="e">
        <f>'Industry-Sector'!#REF!</f>
        <v>#REF!</v>
      </c>
      <c r="I258" s="11" t="e">
        <f>'Industry-Sector'!#REF!</f>
        <v>#REF!</v>
      </c>
      <c r="J258" s="3" t="e">
        <f>'Industry-Sector'!#REF!</f>
        <v>#REF!</v>
      </c>
      <c r="K258" s="3" t="str">
        <f>'Industry-Sector'!O161</f>
        <v>1.13</v>
      </c>
      <c r="L258" s="3" t="str">
        <f>'Industry-Sector'!C161</f>
        <v>11902.14</v>
      </c>
      <c r="M258" s="3">
        <f>'Industry-Sector'!D161</f>
        <v>16.36</v>
      </c>
      <c r="N258" s="3">
        <f>'Industry-Sector'!E161</f>
        <v>13.69</v>
      </c>
      <c r="O258" s="3">
        <f>'Industry-Sector'!F161</f>
        <v>1.67</v>
      </c>
      <c r="P258" s="3">
        <f>'Industry-Sector'!G161</f>
        <v>2.02</v>
      </c>
      <c r="Q258" s="3">
        <f>'Industry-Sector'!H161</f>
        <v>2.0699999999999998</v>
      </c>
      <c r="R258" s="3">
        <f>'Industry-Sector'!J161</f>
        <v>12.64</v>
      </c>
      <c r="S258" s="78">
        <f>'Industry-Sector'!L161</f>
        <v>9.7900000000000001E-2</v>
      </c>
    </row>
    <row r="259" spans="3:19" ht="13.8" customHeight="1" x14ac:dyDescent="0.25">
      <c r="C259" s="72" t="str">
        <f>'Industry-Sector'!B162</f>
        <v>Healthcare</v>
      </c>
      <c r="D259" s="11">
        <f>'Industry-Sector'!N162</f>
        <v>-2.2000000000000001E-3</v>
      </c>
      <c r="E259" s="11" t="e">
        <f>'Industry-Sector'!#REF!</f>
        <v>#REF!</v>
      </c>
      <c r="F259" s="11" t="e">
        <f>'Industry-Sector'!#REF!</f>
        <v>#REF!</v>
      </c>
      <c r="G259" s="11" t="e">
        <f>'Industry-Sector'!#REF!</f>
        <v>#REF!</v>
      </c>
      <c r="H259" s="11" t="e">
        <f>'Industry-Sector'!#REF!</f>
        <v>#REF!</v>
      </c>
      <c r="I259" s="11" t="e">
        <f>'Industry-Sector'!#REF!</f>
        <v>#REF!</v>
      </c>
      <c r="J259" s="3" t="e">
        <f>'Industry-Sector'!#REF!</f>
        <v>#REF!</v>
      </c>
      <c r="K259" s="3" t="str">
        <f>'Industry-Sector'!O162</f>
        <v>1.90</v>
      </c>
      <c r="L259" s="3" t="str">
        <f>'Industry-Sector'!C162</f>
        <v>7242.06</v>
      </c>
      <c r="M259" s="3">
        <f>'Industry-Sector'!D162</f>
        <v>29.71</v>
      </c>
      <c r="N259" s="3">
        <f>'Industry-Sector'!E162</f>
        <v>15.41</v>
      </c>
      <c r="O259" s="3">
        <f>'Industry-Sector'!F162</f>
        <v>1.81</v>
      </c>
      <c r="P259" s="3">
        <f>'Industry-Sector'!G162</f>
        <v>1.7</v>
      </c>
      <c r="Q259" s="3">
        <f>'Industry-Sector'!H162</f>
        <v>4.03</v>
      </c>
      <c r="R259" s="3">
        <f>'Industry-Sector'!J162</f>
        <v>22.36</v>
      </c>
      <c r="S259" s="78">
        <f>'Industry-Sector'!L162</f>
        <v>0.1646</v>
      </c>
    </row>
    <row r="260" spans="3:19" ht="13.8" customHeight="1" x14ac:dyDescent="0.25">
      <c r="C260" s="72" t="str">
        <f>'Industry-Sector'!B163</f>
        <v>Industrials</v>
      </c>
      <c r="D260" s="11">
        <f>'Industry-Sector'!N163</f>
        <v>6.7999999999999996E-3</v>
      </c>
      <c r="E260" s="11" t="e">
        <f>'Industry-Sector'!#REF!</f>
        <v>#REF!</v>
      </c>
      <c r="F260" s="11" t="e">
        <f>'Industry-Sector'!#REF!</f>
        <v>#REF!</v>
      </c>
      <c r="G260" s="11" t="e">
        <f>'Industry-Sector'!#REF!</f>
        <v>#REF!</v>
      </c>
      <c r="H260" s="11" t="e">
        <f>'Industry-Sector'!#REF!</f>
        <v>#REF!</v>
      </c>
      <c r="I260" s="11" t="e">
        <f>'Industry-Sector'!#REF!</f>
        <v>#REF!</v>
      </c>
      <c r="J260" s="3" t="e">
        <f>'Industry-Sector'!#REF!</f>
        <v>#REF!</v>
      </c>
      <c r="K260" s="3" t="str">
        <f>'Industry-Sector'!O163</f>
        <v>1.12</v>
      </c>
      <c r="L260" s="3" t="str">
        <f>'Industry-Sector'!C163</f>
        <v>5253.29</v>
      </c>
      <c r="M260" s="3">
        <f>'Industry-Sector'!D163</f>
        <v>22.7</v>
      </c>
      <c r="N260" s="3">
        <f>'Industry-Sector'!E163</f>
        <v>18.12</v>
      </c>
      <c r="O260" s="3">
        <f>'Industry-Sector'!F163</f>
        <v>2.1</v>
      </c>
      <c r="P260" s="3">
        <f>'Industry-Sector'!G163</f>
        <v>1.9</v>
      </c>
      <c r="Q260" s="3">
        <f>'Industry-Sector'!H163</f>
        <v>4.32</v>
      </c>
      <c r="R260" s="3">
        <f>'Industry-Sector'!J163</f>
        <v>25.22</v>
      </c>
      <c r="S260" s="78">
        <f>'Industry-Sector'!L163</f>
        <v>0.1082</v>
      </c>
    </row>
    <row r="261" spans="3:19" ht="13.8" customHeight="1" x14ac:dyDescent="0.25">
      <c r="C261" s="72" t="str">
        <f>'Industry-Sector'!B164</f>
        <v>Real Estate</v>
      </c>
      <c r="D261" s="11">
        <f>'Industry-Sector'!N164</f>
        <v>1.4800000000000001E-2</v>
      </c>
      <c r="E261" s="11" t="e">
        <f>'Industry-Sector'!#REF!</f>
        <v>#REF!</v>
      </c>
      <c r="F261" s="11" t="e">
        <f>'Industry-Sector'!#REF!</f>
        <v>#REF!</v>
      </c>
      <c r="G261" s="11" t="e">
        <f>'Industry-Sector'!#REF!</f>
        <v>#REF!</v>
      </c>
      <c r="H261" s="11" t="e">
        <f>'Industry-Sector'!#REF!</f>
        <v>#REF!</v>
      </c>
      <c r="I261" s="11" t="e">
        <f>'Industry-Sector'!#REF!</f>
        <v>#REF!</v>
      </c>
      <c r="J261" s="3" t="e">
        <f>'Industry-Sector'!#REF!</f>
        <v>#REF!</v>
      </c>
      <c r="K261" s="3" t="str">
        <f>'Industry-Sector'!O164</f>
        <v>354.40</v>
      </c>
      <c r="L261" s="3" t="str">
        <f>'Industry-Sector'!C164</f>
        <v>1591.02</v>
      </c>
      <c r="M261" s="3">
        <f>'Industry-Sector'!D164</f>
        <v>36.78</v>
      </c>
      <c r="N261" s="3">
        <f>'Industry-Sector'!E164</f>
        <v>28.77</v>
      </c>
      <c r="O261" s="3">
        <f>'Industry-Sector'!F164</f>
        <v>2.4500000000000002</v>
      </c>
      <c r="P261" s="3">
        <f>'Industry-Sector'!G164</f>
        <v>4.0999999999999996</v>
      </c>
      <c r="Q261" s="3">
        <f>'Industry-Sector'!H164</f>
        <v>2.25</v>
      </c>
      <c r="R261" s="3">
        <f>'Industry-Sector'!J164</f>
        <v>22.11</v>
      </c>
      <c r="S261" s="78">
        <f>'Industry-Sector'!L164</f>
        <v>0.14979999999999999</v>
      </c>
    </row>
    <row r="262" spans="3:19" ht="13.8" customHeight="1" x14ac:dyDescent="0.25">
      <c r="C262" s="72" t="str">
        <f>'Industry-Sector'!B165</f>
        <v>Technology</v>
      </c>
      <c r="D262" s="11">
        <f>'Industry-Sector'!N165</f>
        <v>-4.4999999999999997E-3</v>
      </c>
      <c r="E262" s="11" t="e">
        <f>'Industry-Sector'!#REF!</f>
        <v>#REF!</v>
      </c>
      <c r="F262" s="11" t="e">
        <f>'Industry-Sector'!#REF!</f>
        <v>#REF!</v>
      </c>
      <c r="G262" s="11" t="e">
        <f>'Industry-Sector'!#REF!</f>
        <v>#REF!</v>
      </c>
      <c r="H262" s="11" t="e">
        <f>'Industry-Sector'!#REF!</f>
        <v>#REF!</v>
      </c>
      <c r="I262" s="11" t="e">
        <f>'Industry-Sector'!#REF!</f>
        <v>#REF!</v>
      </c>
      <c r="J262" s="3" t="e">
        <f>'Industry-Sector'!#REF!</f>
        <v>#REF!</v>
      </c>
      <c r="K262" s="3" t="str">
        <f>'Industry-Sector'!O165</f>
        <v>2.66</v>
      </c>
      <c r="L262" s="3" t="str">
        <f>'Industry-Sector'!C165</f>
        <v>17939.66</v>
      </c>
      <c r="M262" s="3">
        <f>'Industry-Sector'!D165</f>
        <v>32.94</v>
      </c>
      <c r="N262" s="3">
        <f>'Industry-Sector'!E165</f>
        <v>20.69</v>
      </c>
      <c r="O262" s="3">
        <f>'Industry-Sector'!F165</f>
        <v>1.86</v>
      </c>
      <c r="P262" s="3">
        <f>'Industry-Sector'!G165</f>
        <v>5.57</v>
      </c>
      <c r="Q262" s="3">
        <f>'Industry-Sector'!H165</f>
        <v>7.73</v>
      </c>
      <c r="R262" s="3">
        <f>'Industry-Sector'!J165</f>
        <v>29.93</v>
      </c>
      <c r="S262" s="78">
        <f>'Industry-Sector'!L165</f>
        <v>0.1769</v>
      </c>
    </row>
    <row r="263" spans="3:19" ht="13.8" customHeight="1" x14ac:dyDescent="0.25">
      <c r="C263" s="72" t="str">
        <f>'Industry-Sector'!B166</f>
        <v>Utilities</v>
      </c>
      <c r="D263" s="76">
        <f>'Industry-Sector'!N166</f>
        <v>8.8999999999999999E-3</v>
      </c>
      <c r="E263" s="76" t="e">
        <f>'Industry-Sector'!#REF!</f>
        <v>#REF!</v>
      </c>
      <c r="F263" s="76" t="e">
        <f>'Industry-Sector'!#REF!</f>
        <v>#REF!</v>
      </c>
      <c r="G263" s="76" t="e">
        <f>'Industry-Sector'!#REF!</f>
        <v>#REF!</v>
      </c>
      <c r="H263" s="76" t="e">
        <f>'Industry-Sector'!#REF!</f>
        <v>#REF!</v>
      </c>
      <c r="I263" s="76" t="e">
        <f>'Industry-Sector'!#REF!</f>
        <v>#REF!</v>
      </c>
      <c r="J263" s="77" t="e">
        <f>'Industry-Sector'!#REF!</f>
        <v>#REF!</v>
      </c>
      <c r="K263" s="77" t="str">
        <f>'Industry-Sector'!O166</f>
        <v>206.61</v>
      </c>
      <c r="L263" s="77" t="str">
        <f>'Industry-Sector'!C166</f>
        <v>1585.95</v>
      </c>
      <c r="M263" s="77">
        <f>'Industry-Sector'!D166</f>
        <v>19.690000000000001</v>
      </c>
      <c r="N263" s="77">
        <f>'Industry-Sector'!E166</f>
        <v>15.68</v>
      </c>
      <c r="O263" s="77">
        <f>'Industry-Sector'!F166</f>
        <v>2.5099999999999998</v>
      </c>
      <c r="P263" s="77">
        <f>'Industry-Sector'!G166</f>
        <v>2.21</v>
      </c>
      <c r="Q263" s="77">
        <f>'Industry-Sector'!H166</f>
        <v>2.0699999999999998</v>
      </c>
      <c r="R263" s="77">
        <f>'Industry-Sector'!J166</f>
        <v>74.31</v>
      </c>
      <c r="S263" s="79">
        <f>'Industry-Sector'!L166</f>
        <v>7.85E-2</v>
      </c>
    </row>
  </sheetData>
  <autoFilter ref="C104:S250" xr:uid="{625FA200-DDE0-4D53-B05D-A17D11F5BDB5}">
    <sortState xmlns:xlrd2="http://schemas.microsoft.com/office/spreadsheetml/2017/richdata2" ref="C105:S250">
      <sortCondition descending="1" ref="D104:D250"/>
    </sortState>
  </autoFilter>
  <conditionalFormatting sqref="D104">
    <cfRule type="colorScale" priority="23">
      <colorScale>
        <cfvo type="min"/>
        <cfvo type="num" val="0"/>
        <cfvo type="max"/>
        <color rgb="FFF8696B"/>
        <color theme="0"/>
        <color rgb="FF63BE7B"/>
      </colorScale>
    </cfRule>
  </conditionalFormatting>
  <conditionalFormatting sqref="D105:D250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52">
    <cfRule type="colorScale" priority="12">
      <colorScale>
        <cfvo type="min"/>
        <cfvo type="num" val="0"/>
        <cfvo type="max"/>
        <color rgb="FFF8696B"/>
        <color theme="0"/>
        <color rgb="FF63BE7B"/>
      </colorScale>
    </cfRule>
  </conditionalFormatting>
  <conditionalFormatting sqref="D253:E263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04">
    <cfRule type="colorScale" priority="22">
      <colorScale>
        <cfvo type="min"/>
        <cfvo type="num" val="0"/>
        <cfvo type="max"/>
        <color rgb="FFF8696B"/>
        <color theme="0"/>
        <color rgb="FF63BE7B"/>
      </colorScale>
    </cfRule>
  </conditionalFormatting>
  <conditionalFormatting sqref="E105:E250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52">
    <cfRule type="colorScale" priority="11">
      <colorScale>
        <cfvo type="min"/>
        <cfvo type="num" val="0"/>
        <cfvo type="max"/>
        <color rgb="FFF8696B"/>
        <color theme="0"/>
        <color rgb="FF63BE7B"/>
      </colorScale>
    </cfRule>
  </conditionalFormatting>
  <conditionalFormatting sqref="F104">
    <cfRule type="colorScale" priority="21">
      <colorScale>
        <cfvo type="min"/>
        <cfvo type="num" val="0"/>
        <cfvo type="max"/>
        <color rgb="FFF8696B"/>
        <color theme="0"/>
        <color rgb="FF63BE7B"/>
      </colorScale>
    </cfRule>
  </conditionalFormatting>
  <conditionalFormatting sqref="F252">
    <cfRule type="colorScale" priority="10">
      <colorScale>
        <cfvo type="min"/>
        <cfvo type="num" val="0"/>
        <cfvo type="max"/>
        <color rgb="FFF8696B"/>
        <color theme="0"/>
        <color rgb="FF63BE7B"/>
      </colorScale>
    </cfRule>
  </conditionalFormatting>
  <conditionalFormatting sqref="F264:F1048576 F251 F1:F103">
    <cfRule type="colorScale" priority="53">
      <colorScale>
        <cfvo type="min"/>
        <cfvo type="num" val="0"/>
        <cfvo type="max"/>
        <color rgb="FFF8696B"/>
        <color theme="0"/>
        <color rgb="FF63BE7B"/>
      </colorScale>
    </cfRule>
  </conditionalFormatting>
  <conditionalFormatting sqref="F105:G250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53:G263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04">
    <cfRule type="colorScale" priority="20">
      <colorScale>
        <cfvo type="min"/>
        <cfvo type="num" val="0"/>
        <cfvo type="max"/>
        <color rgb="FFF8696B"/>
        <color theme="0"/>
        <color rgb="FF63BE7B"/>
      </colorScale>
    </cfRule>
  </conditionalFormatting>
  <conditionalFormatting sqref="G252">
    <cfRule type="colorScale" priority="9">
      <colorScale>
        <cfvo type="min"/>
        <cfvo type="num" val="0"/>
        <cfvo type="max"/>
        <color rgb="FFF8696B"/>
        <color theme="0"/>
        <color rgb="FF63BE7B"/>
      </colorScale>
    </cfRule>
  </conditionalFormatting>
  <conditionalFormatting sqref="G264:G1048576 G251 G1:G103">
    <cfRule type="colorScale" priority="52">
      <colorScale>
        <cfvo type="min"/>
        <cfvo type="num" val="0"/>
        <cfvo type="max"/>
        <color rgb="FFF8696B"/>
        <color theme="0"/>
        <color rgb="FF63BE7B"/>
      </colorScale>
    </cfRule>
  </conditionalFormatting>
  <conditionalFormatting sqref="H104">
    <cfRule type="colorScale" priority="19">
      <colorScale>
        <cfvo type="min"/>
        <cfvo type="num" val="0"/>
        <cfvo type="max"/>
        <color rgb="FFF8696B"/>
        <color theme="0"/>
        <color rgb="FF63BE7B"/>
      </colorScale>
    </cfRule>
  </conditionalFormatting>
  <conditionalFormatting sqref="H252">
    <cfRule type="colorScale" priority="8">
      <colorScale>
        <cfvo type="min"/>
        <cfvo type="num" val="0"/>
        <cfvo type="max"/>
        <color rgb="FFF8696B"/>
        <color theme="0"/>
        <color rgb="FF63BE7B"/>
      </colorScale>
    </cfRule>
  </conditionalFormatting>
  <conditionalFormatting sqref="H264:H1048576 H251 H1:H103">
    <cfRule type="colorScale" priority="51">
      <colorScale>
        <cfvo type="min"/>
        <cfvo type="num" val="0"/>
        <cfvo type="max"/>
        <color rgb="FFF8696B"/>
        <color theme="0"/>
        <color rgb="FF63BE7B"/>
      </colorScale>
    </cfRule>
  </conditionalFormatting>
  <conditionalFormatting sqref="H105:I250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53:I263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64:I1048576 I251 I1:I103">
    <cfRule type="colorScale" priority="50">
      <colorScale>
        <cfvo type="min"/>
        <cfvo type="num" val="0"/>
        <cfvo type="max"/>
        <color rgb="FFF8696B"/>
        <color theme="0"/>
        <color rgb="FF63BE7B"/>
      </colorScale>
    </cfRule>
  </conditionalFormatting>
  <conditionalFormatting sqref="I104:S104">
    <cfRule type="colorScale" priority="661">
      <colorScale>
        <cfvo type="min"/>
        <cfvo type="num" val="0"/>
        <cfvo type="max"/>
        <color rgb="FFF8696B"/>
        <color theme="0"/>
        <color rgb="FF63BE7B"/>
      </colorScale>
    </cfRule>
  </conditionalFormatting>
  <conditionalFormatting sqref="I252:S252">
    <cfRule type="colorScale" priority="665">
      <colorScale>
        <cfvo type="min"/>
        <cfvo type="num" val="0"/>
        <cfvo type="max"/>
        <color rgb="FFF8696B"/>
        <color theme="0"/>
        <color rgb="FF63BE7B"/>
      </colorScale>
    </cfRule>
  </conditionalFormatting>
  <conditionalFormatting sqref="J105:J250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53:J263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64:J1048576 J1:J103">
    <cfRule type="colorScale" priority="663">
      <colorScale>
        <cfvo type="min"/>
        <cfvo type="num" val="0"/>
        <cfvo type="max"/>
        <color rgb="FFF8696B"/>
        <color theme="0"/>
        <color rgb="FF63BE7B"/>
      </colorScale>
    </cfRule>
  </conditionalFormatting>
  <conditionalFormatting sqref="K264:K1048576 J251 K1:K103">
    <cfRule type="colorScale" priority="48">
      <colorScale>
        <cfvo type="min"/>
        <cfvo type="num" val="0"/>
        <cfvo type="max"/>
        <color rgb="FFF8696B"/>
        <color theme="0"/>
        <color rgb="FF63BE7B"/>
      </colorScale>
    </cfRule>
  </conditionalFormatting>
  <conditionalFormatting sqref="N1:O1">
    <cfRule type="colorScale" priority="2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O105:O251 P264:P1048576 P103 Q1:Q102">
    <cfRule type="colorScale" priority="44">
      <colorScale>
        <cfvo type="min"/>
        <cfvo type="percentile" val="50"/>
        <cfvo type="max"/>
        <color rgb="FFF8696B"/>
        <color theme="0"/>
        <color rgb="FF63BE7B"/>
      </colorScale>
    </cfRule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6">
      <colorScale>
        <cfvo type="min"/>
        <cfvo type="num" val="0"/>
        <cfvo type="max"/>
        <color rgb="FFF8696B"/>
        <color theme="0"/>
        <color rgb="FF63BE7B"/>
      </colorScale>
    </cfRule>
  </conditionalFormatting>
  <conditionalFormatting sqref="Q264:Q1048576 P251 Q103 R1:R102">
    <cfRule type="colorScale" priority="28">
      <colorScale>
        <cfvo type="min"/>
        <cfvo type="percentile" val="50"/>
        <cfvo type="max"/>
        <color rgb="FFF8696B"/>
        <color theme="0"/>
        <color rgb="FF63BE7B"/>
      </colorScale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4" id="{4D940E7C-BB19-4913-8160-1E5554D366C3}">
            <x14:iconSet iconSet="4TrafficLights" showValue="0" custom="1">
              <x14:cfvo type="percent">
                <xm:f>0</xm:f>
              </x14:cfvo>
              <x14:cfvo type="formula">
                <xm:f>-0.05</xm:f>
              </x14:cfvo>
              <x14:cfvo type="formula">
                <xm:f>0</xm:f>
              </x14:cfvo>
              <x14:cfvo type="formula">
                <xm:f>0.05</xm:f>
              </x14:cfvo>
              <x14:cfIcon iconSet="3Flags" iconId="0"/>
              <x14:cfIcon iconSet="3TrafficLights1" iconId="0"/>
              <x14:cfIcon iconSet="3TrafficLights1" iconId="2"/>
              <x14:cfIcon iconSet="3Flags" iconId="2"/>
            </x14:iconSet>
          </x14:cfRule>
          <xm:sqref>D102:D103</xm:sqref>
        </x14:conditionalFormatting>
        <x14:conditionalFormatting xmlns:xm="http://schemas.microsoft.com/office/excel/2006/main">
          <x14:cfRule type="iconSet" priority="34" id="{1A25518D-EB4C-44EB-88BD-7684075A9DB0}">
            <x14:iconSet iconSet="4TrafficLights" showValue="0" custom="1">
              <x14:cfvo type="percent">
                <xm:f>0</xm:f>
              </x14:cfvo>
              <x14:cfvo type="formula">
                <xm:f>-0.05</xm:f>
              </x14:cfvo>
              <x14:cfvo type="formula">
                <xm:f>0</xm:f>
              </x14:cfvo>
              <x14:cfvo type="formula">
                <xm:f>0.05</xm:f>
              </x14:cfvo>
              <x14:cfIcon iconSet="3Flags" iconId="0"/>
              <x14:cfIcon iconSet="3TrafficLights1" iconId="0"/>
              <x14:cfIcon iconSet="3TrafficLights1" iconId="2"/>
              <x14:cfIcon iconSet="3Flags" iconId="2"/>
            </x14:iconSet>
          </x14:cfRule>
          <xm:sqref>K251 L264:L1048576 L1 L103</xm:sqref>
        </x14:conditionalFormatting>
        <x14:conditionalFormatting xmlns:xm="http://schemas.microsoft.com/office/excel/2006/main">
          <x14:cfRule type="iconSet" priority="718" id="{B464C7F0-9275-4D39-AE24-0077C8887281}">
            <x14:iconSet iconSet="4TrafficLights" showValue="0" custom="1">
              <x14:cfvo type="percent">
                <xm:f>0</xm:f>
              </x14:cfvo>
              <x14:cfvo type="formula">
                <xm:f>-0.05</xm:f>
              </x14:cfvo>
              <x14:cfvo type="formula">
                <xm:f>0</xm:f>
              </x14:cfvo>
              <x14:cfvo type="formula">
                <xm:f>0.05</xm:f>
              </x14:cfvo>
              <x14:cfIcon iconSet="3Flags" iconId="0"/>
              <x14:cfIcon iconSet="3TrafficLights1" iconId="0"/>
              <x14:cfIcon iconSet="3TrafficLights1" iconId="2"/>
              <x14:cfIcon iconSet="3Flags" iconId="2"/>
            </x14:iconSet>
          </x14:cfRule>
          <xm:sqref>M103</xm:sqref>
        </x14:conditionalFormatting>
        <x14:conditionalFormatting xmlns:xm="http://schemas.microsoft.com/office/excel/2006/main">
          <x14:cfRule type="iconSet" priority="935" id="{22EF5981-BFF7-4BFA-84B0-DBA99FB66376}">
            <x14:iconSet iconSet="4TrafficLights" showValue="0" custom="1">
              <x14:cfvo type="percent">
                <xm:f>0</xm:f>
              </x14:cfvo>
              <x14:cfvo type="formula">
                <xm:f>-0.075</xm:f>
              </x14:cfvo>
              <x14:cfvo type="formula">
                <xm:f>0</xm:f>
              </x14:cfvo>
              <x14:cfvo type="formula">
                <xm:f>0.075</xm:f>
              </x14:cfvo>
              <x14:cfIcon iconSet="3Flags" iconId="0"/>
              <x14:cfIcon iconSet="3TrafficLights1" iconId="0"/>
              <x14:cfIcon iconSet="3TrafficLights1" iconId="2"/>
              <x14:cfIcon iconSet="3Flags" iconId="2"/>
            </x14:iconSet>
          </x14:cfRule>
          <xm:sqref>N103</xm:sqref>
        </x14:conditionalFormatting>
        <x14:conditionalFormatting xmlns:xm="http://schemas.microsoft.com/office/excel/2006/main">
          <x14:cfRule type="iconSet" priority="726" id="{EF8D8532-FEB1-4DDD-AE1D-D6FAFDD3B80C}">
            <x14:iconSet iconSet="4TrafficLights" showValue="0" custom="1">
              <x14:cfvo type="percent">
                <xm:f>0</xm:f>
              </x14:cfvo>
              <x14:cfvo type="formula">
                <xm:f>-500</xm:f>
              </x14:cfvo>
              <x14:cfvo type="formula">
                <xm:f>0</xm:f>
              </x14:cfvo>
              <x14:cfvo type="formula">
                <xm:f>500</xm:f>
              </x14:cfvo>
              <x14:cfIcon iconSet="NoIcons" iconId="0"/>
              <x14:cfIcon iconSet="3Symbols2" iconId="0"/>
              <x14:cfIcon iconSet="3Symbols2" iconId="2"/>
              <x14:cfIcon iconSet="NoIcons" iconId="0"/>
            </x14:iconSet>
          </x14:cfRule>
          <xm:sqref>N2:O102</xm:sqref>
        </x14:conditionalFormatting>
        <x14:conditionalFormatting xmlns:xm="http://schemas.microsoft.com/office/excel/2006/main">
          <x14:cfRule type="iconSet" priority="936" id="{93C7CE56-E661-4FAF-A560-7A76C428DC0F}">
            <x14:iconSet iconSet="4TrafficLights" showValue="0" custom="1">
              <x14:cfvo type="percent">
                <xm:f>0</xm:f>
              </x14:cfvo>
              <x14:cfvo type="formula">
                <xm:f>-0.1</xm:f>
              </x14:cfvo>
              <x14:cfvo type="formula">
                <xm:f>0</xm:f>
              </x14:cfvo>
              <x14:cfvo type="formula">
                <xm:f>0.1</xm:f>
              </x14:cfvo>
              <x14:cfIcon iconSet="3Flags" iconId="0"/>
              <x14:cfIcon iconSet="3TrafficLights1" iconId="0"/>
              <x14:cfIcon iconSet="3TrafficLights1" iconId="2"/>
              <x14:cfIcon iconSet="3Flags" iconId="2"/>
            </x14:iconSet>
          </x14:cfRule>
          <xm:sqref>O103</xm:sqref>
        </x14:conditionalFormatting>
        <x14:conditionalFormatting xmlns:xm="http://schemas.microsoft.com/office/excel/2006/main">
          <x14:cfRule type="iconSet" priority="647" id="{01D4C11B-8634-4EEA-B7A3-B174934F5465}">
            <x14:iconSet iconSet="4TrafficLights" showValue="0" custom="1">
              <x14:cfvo type="percent">
                <xm:f>0</xm:f>
              </x14:cfvo>
              <x14:cfvo type="formula">
                <xm:f>-500</xm:f>
              </x14:cfvo>
              <x14:cfvo type="formula">
                <xm:f>0</xm:f>
              </x14:cfvo>
              <x14:cfvo type="formula">
                <xm:f>500</xm:f>
              </x14:cfvo>
              <x14:cfIcon iconSet="NoIcons" iconId="0"/>
              <x14:cfIcon iconSet="3Symbols2" iconId="0"/>
              <x14:cfIcon iconSet="3Symbols2" iconId="2"/>
              <x14:cfIcon iconSet="NoIcons" iconId="0"/>
            </x14:iconSet>
          </x14:cfRule>
          <xm:sqref>P2:P102 R103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F9F7A-13F1-48D0-B671-4216BD800E1E}">
  <dimension ref="A1:Y166"/>
  <sheetViews>
    <sheetView workbookViewId="0">
      <selection activeCell="D157" sqref="D157"/>
    </sheetView>
  </sheetViews>
  <sheetFormatPr defaultRowHeight="13.15" x14ac:dyDescent="0.25"/>
  <cols>
    <col min="1" max="1" width="5.77734375" bestFit="1" customWidth="1"/>
    <col min="2" max="2" width="34.5546875" bestFit="1" customWidth="1"/>
    <col min="3" max="3" width="9.77734375" bestFit="1" customWidth="1"/>
    <col min="4" max="4" width="11.6640625" bestFit="1" customWidth="1"/>
    <col min="5" max="5" width="12.44140625" bestFit="1" customWidth="1"/>
    <col min="6" max="6" width="12" bestFit="1" customWidth="1"/>
    <col min="7" max="7" width="10.33203125" bestFit="1" customWidth="1"/>
    <col min="8" max="8" width="10.88671875" bestFit="1" customWidth="1"/>
    <col min="9" max="9" width="10.44140625" bestFit="1" customWidth="1"/>
    <col min="10" max="10" width="8.88671875" bestFit="1" customWidth="1"/>
    <col min="11" max="11" width="13.21875" bestFit="1" customWidth="1"/>
    <col min="12" max="12" width="12.5546875" bestFit="1" customWidth="1"/>
    <col min="13" max="13" width="9.44140625" bestFit="1" customWidth="1"/>
    <col min="14" max="14" width="22.33203125" bestFit="1" customWidth="1"/>
    <col min="15" max="15" width="14.88671875" bestFit="1" customWidth="1"/>
    <col min="16" max="16" width="19.109375" bestFit="1" customWidth="1"/>
    <col min="17" max="17" width="15.88671875" bestFit="1" customWidth="1"/>
    <col min="18" max="18" width="14.88671875" bestFit="1" customWidth="1"/>
    <col min="19" max="19" width="15" bestFit="1" customWidth="1"/>
    <col min="20" max="20" width="15.21875" bestFit="1" customWidth="1"/>
    <col min="21" max="21" width="17.44140625" bestFit="1" customWidth="1"/>
    <col min="22" max="22" width="22.44140625" bestFit="1" customWidth="1"/>
    <col min="23" max="23" width="22.5546875" bestFit="1" customWidth="1"/>
    <col min="24" max="24" width="23.6640625" bestFit="1" customWidth="1"/>
    <col min="25" max="25" width="18.6640625" bestFit="1" customWidth="1"/>
  </cols>
  <sheetData>
    <row r="1" spans="1:25" x14ac:dyDescent="0.25">
      <c r="A1" t="s">
        <v>347</v>
      </c>
      <c r="B1" t="s">
        <v>317</v>
      </c>
      <c r="C1" t="s">
        <v>348</v>
      </c>
      <c r="D1" t="s">
        <v>488</v>
      </c>
      <c r="E1" t="s">
        <v>489</v>
      </c>
      <c r="F1" t="s">
        <v>490</v>
      </c>
      <c r="G1" t="s">
        <v>491</v>
      </c>
      <c r="H1" t="s">
        <v>492</v>
      </c>
      <c r="I1" t="s">
        <v>493</v>
      </c>
      <c r="J1" t="s">
        <v>494</v>
      </c>
      <c r="K1" t="s">
        <v>495</v>
      </c>
      <c r="L1" t="s">
        <v>496</v>
      </c>
      <c r="M1" t="s">
        <v>349</v>
      </c>
      <c r="N1" t="s">
        <v>497</v>
      </c>
      <c r="O1" t="s">
        <v>498</v>
      </c>
      <c r="P1" t="s">
        <v>499</v>
      </c>
      <c r="Q1" t="s">
        <v>500</v>
      </c>
      <c r="R1" t="s">
        <v>501</v>
      </c>
      <c r="S1" t="s">
        <v>502</v>
      </c>
      <c r="T1" t="s">
        <v>503</v>
      </c>
      <c r="U1" t="s">
        <v>504</v>
      </c>
      <c r="V1" t="s">
        <v>505</v>
      </c>
      <c r="W1" t="s">
        <v>506</v>
      </c>
      <c r="X1" t="s">
        <v>507</v>
      </c>
      <c r="Y1" t="s">
        <v>508</v>
      </c>
    </row>
    <row r="2" spans="1:25" x14ac:dyDescent="0.25">
      <c r="A2">
        <v>1</v>
      </c>
      <c r="B2" t="s">
        <v>350</v>
      </c>
      <c r="C2">
        <v>2.07E-2</v>
      </c>
      <c r="D2">
        <v>2.8999999999999998E-3</v>
      </c>
      <c r="E2">
        <v>-0.1305</v>
      </c>
      <c r="F2">
        <v>-0.21460000000000001</v>
      </c>
      <c r="G2">
        <v>-0.2853</v>
      </c>
      <c r="H2">
        <v>-0.24940000000000001</v>
      </c>
      <c r="I2">
        <v>-0.26450000000000001</v>
      </c>
      <c r="J2">
        <v>2.0499999999999998</v>
      </c>
      <c r="K2">
        <v>31.09</v>
      </c>
      <c r="L2">
        <v>0.99</v>
      </c>
      <c r="M2">
        <v>30.72</v>
      </c>
      <c r="N2">
        <v>43.58</v>
      </c>
      <c r="O2" t="s">
        <v>772</v>
      </c>
      <c r="P2">
        <v>8.24</v>
      </c>
      <c r="Q2" t="s">
        <v>773</v>
      </c>
      <c r="R2">
        <v>0.7</v>
      </c>
      <c r="S2">
        <v>2.1</v>
      </c>
      <c r="T2">
        <v>3.63</v>
      </c>
      <c r="U2" t="s">
        <v>774</v>
      </c>
      <c r="V2">
        <v>8.5000000000000006E-3</v>
      </c>
      <c r="W2" t="s">
        <v>775</v>
      </c>
      <c r="X2" t="s">
        <v>776</v>
      </c>
      <c r="Y2" t="s">
        <v>777</v>
      </c>
    </row>
    <row r="3" spans="1:25" x14ac:dyDescent="0.25">
      <c r="A3">
        <v>2</v>
      </c>
      <c r="B3" t="s">
        <v>168</v>
      </c>
      <c r="C3">
        <v>-5.0000000000000001E-4</v>
      </c>
      <c r="D3">
        <v>1.83E-2</v>
      </c>
      <c r="E3">
        <v>-4.0500000000000001E-2</v>
      </c>
      <c r="F3">
        <v>5.0000000000000001E-3</v>
      </c>
      <c r="G3">
        <v>-1.2699999999999999E-2</v>
      </c>
      <c r="H3">
        <v>0.16270000000000001</v>
      </c>
      <c r="I3">
        <v>3.5999999999999997E-2</v>
      </c>
      <c r="J3">
        <v>1.87</v>
      </c>
      <c r="K3">
        <v>144.96</v>
      </c>
      <c r="L3">
        <v>0.64</v>
      </c>
      <c r="M3">
        <v>93.16</v>
      </c>
      <c r="N3">
        <v>1193.68</v>
      </c>
      <c r="O3" t="s">
        <v>778</v>
      </c>
      <c r="P3">
        <v>24.29</v>
      </c>
      <c r="Q3" t="s">
        <v>680</v>
      </c>
      <c r="R3">
        <v>2.44</v>
      </c>
      <c r="S3">
        <v>5.9</v>
      </c>
      <c r="T3">
        <v>16.600000000000001</v>
      </c>
      <c r="U3" t="s">
        <v>779</v>
      </c>
      <c r="V3">
        <v>0.18759999999999999</v>
      </c>
      <c r="W3" t="s">
        <v>780</v>
      </c>
      <c r="X3" t="s">
        <v>781</v>
      </c>
      <c r="Y3" t="s">
        <v>782</v>
      </c>
    </row>
    <row r="4" spans="1:25" x14ac:dyDescent="0.25">
      <c r="A4">
        <v>3</v>
      </c>
      <c r="B4" t="s">
        <v>351</v>
      </c>
      <c r="C4">
        <v>4.7999999999999996E-3</v>
      </c>
      <c r="D4">
        <v>6.0499999999999998E-2</v>
      </c>
      <c r="E4">
        <v>-3.0099999999999998E-2</v>
      </c>
      <c r="F4">
        <v>-6.1400000000000003E-2</v>
      </c>
      <c r="G4">
        <v>6.0000000000000001E-3</v>
      </c>
      <c r="H4">
        <v>1.6500000000000001E-2</v>
      </c>
      <c r="I4">
        <v>4.3299999999999998E-2</v>
      </c>
      <c r="J4">
        <v>2.04</v>
      </c>
      <c r="K4">
        <v>24.82</v>
      </c>
      <c r="L4">
        <v>0.66</v>
      </c>
      <c r="M4">
        <v>16.420000000000002</v>
      </c>
      <c r="N4">
        <v>105.44</v>
      </c>
      <c r="O4" t="s">
        <v>783</v>
      </c>
      <c r="P4">
        <v>14.08</v>
      </c>
      <c r="Q4" t="s">
        <v>784</v>
      </c>
      <c r="R4">
        <v>1.35</v>
      </c>
      <c r="S4">
        <v>1.38</v>
      </c>
      <c r="T4">
        <v>14.24</v>
      </c>
      <c r="U4" t="s">
        <v>785</v>
      </c>
      <c r="V4">
        <v>2.8000000000000001E-2</v>
      </c>
      <c r="W4" t="s">
        <v>786</v>
      </c>
      <c r="X4" t="s">
        <v>787</v>
      </c>
      <c r="Y4" t="s">
        <v>788</v>
      </c>
    </row>
    <row r="5" spans="1:25" x14ac:dyDescent="0.25">
      <c r="A5">
        <v>4</v>
      </c>
      <c r="B5" t="s">
        <v>148</v>
      </c>
      <c r="C5">
        <v>2.3999999999999998E-3</v>
      </c>
      <c r="D5">
        <v>3.49E-2</v>
      </c>
      <c r="E5">
        <v>-0.1361</v>
      </c>
      <c r="F5">
        <v>-0.27300000000000002</v>
      </c>
      <c r="G5">
        <v>-0.1008</v>
      </c>
      <c r="H5">
        <v>-0.20480000000000001</v>
      </c>
      <c r="I5">
        <v>-0.2429</v>
      </c>
      <c r="J5">
        <v>1.86</v>
      </c>
      <c r="K5">
        <v>131.77000000000001</v>
      </c>
      <c r="L5">
        <v>1.05</v>
      </c>
      <c r="M5">
        <v>138.44999999999999</v>
      </c>
      <c r="N5">
        <v>120.72</v>
      </c>
      <c r="O5" t="s">
        <v>721</v>
      </c>
      <c r="P5">
        <v>6.95</v>
      </c>
      <c r="Q5" t="s">
        <v>672</v>
      </c>
      <c r="R5">
        <v>0.44</v>
      </c>
      <c r="S5">
        <v>1.89</v>
      </c>
      <c r="T5">
        <v>2.34</v>
      </c>
      <c r="U5" t="s">
        <v>789</v>
      </c>
      <c r="V5">
        <v>-6.7100000000000007E-2</v>
      </c>
      <c r="W5" t="s">
        <v>790</v>
      </c>
      <c r="X5" t="s">
        <v>791</v>
      </c>
      <c r="Y5" t="s">
        <v>792</v>
      </c>
    </row>
    <row r="6" spans="1:25" x14ac:dyDescent="0.25">
      <c r="A6">
        <v>5</v>
      </c>
      <c r="B6" t="s">
        <v>352</v>
      </c>
      <c r="C6">
        <v>2.1299999999999999E-2</v>
      </c>
      <c r="D6">
        <v>5.8400000000000001E-2</v>
      </c>
      <c r="E6">
        <v>-1.6299999999999999E-2</v>
      </c>
      <c r="F6">
        <v>-4.99E-2</v>
      </c>
      <c r="G6">
        <v>4.9200000000000001E-2</v>
      </c>
      <c r="H6">
        <v>5.7099999999999998E-2</v>
      </c>
      <c r="I6">
        <v>-5.4999999999999997E-3</v>
      </c>
      <c r="J6">
        <v>2.4</v>
      </c>
      <c r="K6">
        <v>14.68</v>
      </c>
      <c r="L6">
        <v>0.88</v>
      </c>
      <c r="M6">
        <v>12.96</v>
      </c>
      <c r="N6">
        <v>28.72</v>
      </c>
      <c r="O6" t="s">
        <v>705</v>
      </c>
      <c r="P6">
        <v>14.64</v>
      </c>
      <c r="Q6" t="s">
        <v>670</v>
      </c>
      <c r="R6">
        <v>3.77</v>
      </c>
      <c r="S6">
        <v>4.1900000000000004</v>
      </c>
      <c r="T6">
        <v>7.97</v>
      </c>
      <c r="U6" t="s">
        <v>793</v>
      </c>
      <c r="V6">
        <v>0.2296</v>
      </c>
      <c r="W6" t="s">
        <v>794</v>
      </c>
      <c r="X6" t="s">
        <v>795</v>
      </c>
      <c r="Y6" t="s">
        <v>796</v>
      </c>
    </row>
    <row r="7" spans="1:25" x14ac:dyDescent="0.25">
      <c r="A7">
        <v>6</v>
      </c>
      <c r="B7" t="s">
        <v>353</v>
      </c>
      <c r="C7">
        <v>-4.6800000000000001E-2</v>
      </c>
      <c r="D7">
        <v>1.06E-2</v>
      </c>
      <c r="E7">
        <v>-0.30659999999999998</v>
      </c>
      <c r="F7">
        <v>-0.35049999999999998</v>
      </c>
      <c r="G7">
        <v>-0.3831</v>
      </c>
      <c r="H7">
        <v>-0.37890000000000001</v>
      </c>
      <c r="I7">
        <v>-0.31890000000000002</v>
      </c>
      <c r="J7">
        <v>1.81</v>
      </c>
      <c r="K7">
        <v>9.6</v>
      </c>
      <c r="L7">
        <v>1.7</v>
      </c>
      <c r="M7">
        <v>16.37</v>
      </c>
      <c r="N7">
        <v>9.58</v>
      </c>
      <c r="O7" t="s">
        <v>797</v>
      </c>
      <c r="P7">
        <v>7.47</v>
      </c>
      <c r="Q7" t="s">
        <v>798</v>
      </c>
      <c r="R7">
        <v>0.39</v>
      </c>
      <c r="S7">
        <v>1.33</v>
      </c>
      <c r="T7">
        <v>6.59</v>
      </c>
      <c r="U7" t="s">
        <v>799</v>
      </c>
      <c r="V7">
        <v>-5.0900000000000001E-2</v>
      </c>
      <c r="W7" t="s">
        <v>800</v>
      </c>
      <c r="X7" t="s">
        <v>801</v>
      </c>
      <c r="Y7" t="s">
        <v>802</v>
      </c>
    </row>
    <row r="8" spans="1:25" x14ac:dyDescent="0.25">
      <c r="A8">
        <v>7</v>
      </c>
      <c r="B8" t="s">
        <v>354</v>
      </c>
      <c r="C8">
        <v>1.8200000000000001E-2</v>
      </c>
      <c r="D8">
        <v>7.1000000000000004E-3</v>
      </c>
      <c r="E8">
        <v>-0.1431</v>
      </c>
      <c r="F8">
        <v>-0.2888</v>
      </c>
      <c r="G8">
        <v>-0.2482</v>
      </c>
      <c r="H8">
        <v>-0.1084</v>
      </c>
      <c r="I8">
        <v>-0.27910000000000001</v>
      </c>
      <c r="J8">
        <v>2.2999999999999998</v>
      </c>
      <c r="K8">
        <v>52.91</v>
      </c>
      <c r="L8">
        <v>0.87</v>
      </c>
      <c r="M8">
        <v>46</v>
      </c>
      <c r="N8">
        <v>52.1</v>
      </c>
      <c r="O8" t="s">
        <v>717</v>
      </c>
      <c r="P8">
        <v>13.76</v>
      </c>
      <c r="Q8" t="s">
        <v>803</v>
      </c>
      <c r="R8">
        <v>0.78</v>
      </c>
      <c r="S8">
        <v>2.75</v>
      </c>
      <c r="T8">
        <v>5.91</v>
      </c>
      <c r="U8" t="s">
        <v>804</v>
      </c>
      <c r="V8">
        <v>8.77E-2</v>
      </c>
      <c r="W8" t="s">
        <v>805</v>
      </c>
      <c r="X8" t="s">
        <v>806</v>
      </c>
      <c r="Y8" t="s">
        <v>807</v>
      </c>
    </row>
    <row r="9" spans="1:25" x14ac:dyDescent="0.25">
      <c r="A9">
        <v>8</v>
      </c>
      <c r="B9" t="s">
        <v>355</v>
      </c>
      <c r="C9">
        <v>1.1900000000000001E-2</v>
      </c>
      <c r="D9">
        <v>-6.4999999999999997E-3</v>
      </c>
      <c r="E9">
        <v>6.4000000000000003E-3</v>
      </c>
      <c r="F9">
        <v>-9.3200000000000005E-2</v>
      </c>
      <c r="G9">
        <v>-3.8399999999999997E-2</v>
      </c>
      <c r="H9">
        <v>0.1002</v>
      </c>
      <c r="I9">
        <v>-0.1047</v>
      </c>
      <c r="J9">
        <v>1.79</v>
      </c>
      <c r="K9">
        <v>51.8</v>
      </c>
      <c r="L9">
        <v>0.92</v>
      </c>
      <c r="M9">
        <v>47.53</v>
      </c>
      <c r="N9">
        <v>263.86</v>
      </c>
      <c r="O9" t="s">
        <v>808</v>
      </c>
      <c r="P9">
        <v>19.03</v>
      </c>
      <c r="Q9" t="s">
        <v>726</v>
      </c>
      <c r="R9">
        <v>1.56</v>
      </c>
      <c r="S9">
        <v>6.91</v>
      </c>
      <c r="T9">
        <v>13.02</v>
      </c>
      <c r="U9" t="s">
        <v>809</v>
      </c>
      <c r="V9">
        <v>0.1173</v>
      </c>
      <c r="W9" t="s">
        <v>810</v>
      </c>
      <c r="X9" t="s">
        <v>811</v>
      </c>
      <c r="Y9" t="s">
        <v>812</v>
      </c>
    </row>
    <row r="10" spans="1:25" x14ac:dyDescent="0.25">
      <c r="A10">
        <v>9</v>
      </c>
      <c r="B10" t="s">
        <v>356</v>
      </c>
      <c r="C10">
        <v>1.14E-2</v>
      </c>
      <c r="D10">
        <v>2.7300000000000001E-2</v>
      </c>
      <c r="E10">
        <v>-9.3299999999999994E-2</v>
      </c>
      <c r="F10">
        <v>-0.18440000000000001</v>
      </c>
      <c r="G10">
        <v>-0.1207</v>
      </c>
      <c r="H10">
        <v>9.0200000000000002E-2</v>
      </c>
      <c r="I10">
        <v>-0.1714</v>
      </c>
      <c r="J10">
        <v>2</v>
      </c>
      <c r="K10">
        <v>163.75</v>
      </c>
      <c r="L10">
        <v>0.8</v>
      </c>
      <c r="M10">
        <v>131.03</v>
      </c>
      <c r="N10">
        <v>1075.79</v>
      </c>
      <c r="O10" t="s">
        <v>735</v>
      </c>
      <c r="P10">
        <v>14.52</v>
      </c>
      <c r="Q10" t="s">
        <v>813</v>
      </c>
      <c r="R10">
        <v>2.89</v>
      </c>
      <c r="S10">
        <v>2.93</v>
      </c>
      <c r="T10">
        <v>9.1999999999999993</v>
      </c>
      <c r="U10" t="s">
        <v>814</v>
      </c>
      <c r="V10">
        <v>5.5199999999999999E-2</v>
      </c>
      <c r="W10" t="s">
        <v>815</v>
      </c>
      <c r="X10" t="s">
        <v>816</v>
      </c>
      <c r="Y10" t="s">
        <v>817</v>
      </c>
    </row>
    <row r="11" spans="1:25" x14ac:dyDescent="0.25">
      <c r="A11">
        <v>10</v>
      </c>
      <c r="B11" t="s">
        <v>357</v>
      </c>
      <c r="C11">
        <v>1.0800000000000001E-2</v>
      </c>
      <c r="D11">
        <v>1.1599999999999999E-2</v>
      </c>
      <c r="E11">
        <v>9.5999999999999992E-3</v>
      </c>
      <c r="F11">
        <v>-0.12330000000000001</v>
      </c>
      <c r="G11">
        <v>-1.41E-2</v>
      </c>
      <c r="H11">
        <v>0.254</v>
      </c>
      <c r="I11">
        <v>-7.8799999999999995E-2</v>
      </c>
      <c r="J11">
        <v>1.97</v>
      </c>
      <c r="K11">
        <v>22.67</v>
      </c>
      <c r="L11">
        <v>0.78</v>
      </c>
      <c r="M11">
        <v>17.77</v>
      </c>
      <c r="N11">
        <v>115.59</v>
      </c>
      <c r="O11" t="s">
        <v>818</v>
      </c>
      <c r="P11">
        <v>16.36</v>
      </c>
      <c r="Q11" t="s">
        <v>819</v>
      </c>
      <c r="R11">
        <v>0.55000000000000004</v>
      </c>
      <c r="S11">
        <v>3.12</v>
      </c>
      <c r="T11">
        <v>18.91</v>
      </c>
      <c r="U11" t="s">
        <v>820</v>
      </c>
      <c r="V11">
        <v>0.16550000000000001</v>
      </c>
      <c r="W11" t="s">
        <v>821</v>
      </c>
      <c r="X11" t="s">
        <v>822</v>
      </c>
      <c r="Y11" t="s">
        <v>823</v>
      </c>
    </row>
    <row r="12" spans="1:25" x14ac:dyDescent="0.25">
      <c r="A12">
        <v>11</v>
      </c>
      <c r="B12" t="s">
        <v>358</v>
      </c>
      <c r="C12">
        <v>4.1999999999999997E-3</v>
      </c>
      <c r="D12">
        <v>-8.3999999999999995E-3</v>
      </c>
      <c r="E12">
        <v>-2.9499999999999998E-2</v>
      </c>
      <c r="F12">
        <v>-0.30730000000000002</v>
      </c>
      <c r="G12">
        <v>3.6600000000000001E-2</v>
      </c>
      <c r="H12">
        <v>0.1094</v>
      </c>
      <c r="I12">
        <v>-0.30230000000000001</v>
      </c>
      <c r="J12">
        <v>2.2799999999999998</v>
      </c>
      <c r="K12">
        <v>692.47</v>
      </c>
      <c r="L12">
        <v>1.07</v>
      </c>
      <c r="M12">
        <v>742.26</v>
      </c>
      <c r="N12">
        <v>1315.07</v>
      </c>
      <c r="O12" t="s">
        <v>824</v>
      </c>
      <c r="P12">
        <v>17.350000000000001</v>
      </c>
      <c r="Q12" t="s">
        <v>640</v>
      </c>
      <c r="R12">
        <v>1.1399999999999999</v>
      </c>
      <c r="S12">
        <v>2.17</v>
      </c>
      <c r="T12">
        <v>4.8499999999999996</v>
      </c>
      <c r="U12" t="s">
        <v>825</v>
      </c>
      <c r="V12">
        <v>0.23100000000000001</v>
      </c>
      <c r="W12" t="s">
        <v>826</v>
      </c>
      <c r="X12" t="s">
        <v>827</v>
      </c>
      <c r="Y12" t="s">
        <v>828</v>
      </c>
    </row>
    <row r="13" spans="1:25" x14ac:dyDescent="0.25">
      <c r="A13">
        <v>12</v>
      </c>
      <c r="B13" t="s">
        <v>359</v>
      </c>
      <c r="C13">
        <v>1.4800000000000001E-2</v>
      </c>
      <c r="D13">
        <v>1.2999999999999999E-2</v>
      </c>
      <c r="E13">
        <v>-4.0899999999999999E-2</v>
      </c>
      <c r="F13">
        <v>-1.89E-2</v>
      </c>
      <c r="G13">
        <v>-1.66E-2</v>
      </c>
      <c r="H13">
        <v>-2.98E-2</v>
      </c>
      <c r="I13">
        <v>-7.1999999999999998E-3</v>
      </c>
      <c r="J13">
        <v>1.86</v>
      </c>
      <c r="K13">
        <v>121.52</v>
      </c>
      <c r="L13">
        <v>0.55000000000000004</v>
      </c>
      <c r="M13">
        <v>67.25</v>
      </c>
      <c r="N13">
        <v>257.79000000000002</v>
      </c>
      <c r="O13" t="s">
        <v>824</v>
      </c>
      <c r="P13">
        <v>14.02</v>
      </c>
      <c r="Q13" t="s">
        <v>829</v>
      </c>
      <c r="R13">
        <v>0.9</v>
      </c>
      <c r="S13">
        <v>3.51</v>
      </c>
      <c r="T13">
        <v>13.17</v>
      </c>
      <c r="U13" t="s">
        <v>830</v>
      </c>
      <c r="V13">
        <v>8.0199999999999994E-2</v>
      </c>
      <c r="W13" t="s">
        <v>657</v>
      </c>
      <c r="X13" t="s">
        <v>831</v>
      </c>
      <c r="Y13" t="s">
        <v>832</v>
      </c>
    </row>
    <row r="14" spans="1:25" x14ac:dyDescent="0.25">
      <c r="A14">
        <v>13</v>
      </c>
      <c r="B14" t="s">
        <v>360</v>
      </c>
      <c r="C14">
        <v>9.9000000000000008E-3</v>
      </c>
      <c r="D14">
        <v>4.4900000000000002E-2</v>
      </c>
      <c r="E14">
        <v>-7.6799999999999993E-2</v>
      </c>
      <c r="F14">
        <v>-6.9199999999999998E-2</v>
      </c>
      <c r="G14">
        <v>3.3399999999999999E-2</v>
      </c>
      <c r="H14">
        <v>0.2041</v>
      </c>
      <c r="I14">
        <v>-1.9099999999999999E-2</v>
      </c>
      <c r="J14">
        <v>1.82</v>
      </c>
      <c r="K14">
        <v>156.01</v>
      </c>
      <c r="L14">
        <v>0.88</v>
      </c>
      <c r="M14">
        <v>137.88</v>
      </c>
      <c r="N14">
        <v>2558.59</v>
      </c>
      <c r="O14" t="s">
        <v>833</v>
      </c>
      <c r="P14">
        <v>8.85</v>
      </c>
      <c r="Q14" t="s">
        <v>834</v>
      </c>
      <c r="R14">
        <v>1.39</v>
      </c>
      <c r="S14">
        <v>1.23</v>
      </c>
      <c r="T14">
        <v>700.2</v>
      </c>
      <c r="U14" t="s">
        <v>835</v>
      </c>
      <c r="V14">
        <v>9.2999999999999999E-2</v>
      </c>
      <c r="W14" t="s">
        <v>836</v>
      </c>
      <c r="X14" t="s">
        <v>837</v>
      </c>
      <c r="Y14" t="s">
        <v>838</v>
      </c>
    </row>
    <row r="15" spans="1:25" x14ac:dyDescent="0.25">
      <c r="A15">
        <v>14</v>
      </c>
      <c r="B15" t="s">
        <v>361</v>
      </c>
      <c r="C15">
        <v>1.5599999999999999E-2</v>
      </c>
      <c r="D15">
        <v>6.0100000000000001E-2</v>
      </c>
      <c r="E15">
        <v>-4.5999999999999999E-2</v>
      </c>
      <c r="F15">
        <v>-4.3799999999999999E-2</v>
      </c>
      <c r="G15">
        <v>-3.49E-2</v>
      </c>
      <c r="H15">
        <v>0.1792</v>
      </c>
      <c r="I15">
        <v>-2.93E-2</v>
      </c>
      <c r="J15">
        <v>1.87</v>
      </c>
      <c r="K15">
        <v>381.78</v>
      </c>
      <c r="L15">
        <v>1</v>
      </c>
      <c r="M15">
        <v>381.87</v>
      </c>
      <c r="N15">
        <v>1445.31</v>
      </c>
      <c r="O15" t="s">
        <v>839</v>
      </c>
      <c r="P15">
        <v>9.49</v>
      </c>
      <c r="Q15" t="s">
        <v>840</v>
      </c>
      <c r="R15">
        <v>1.45</v>
      </c>
      <c r="S15">
        <v>1.22</v>
      </c>
      <c r="T15">
        <v>114.53</v>
      </c>
      <c r="U15" t="s">
        <v>841</v>
      </c>
      <c r="V15">
        <v>0.12089999999999999</v>
      </c>
      <c r="W15" t="s">
        <v>842</v>
      </c>
      <c r="X15" t="s">
        <v>843</v>
      </c>
      <c r="Y15" t="s">
        <v>844</v>
      </c>
    </row>
    <row r="16" spans="1:25" x14ac:dyDescent="0.25">
      <c r="A16">
        <v>15</v>
      </c>
      <c r="B16" t="s">
        <v>362</v>
      </c>
      <c r="C16">
        <v>1.7999999999999999E-2</v>
      </c>
      <c r="D16">
        <v>6.1199999999999997E-2</v>
      </c>
      <c r="E16">
        <v>3.6400000000000002E-2</v>
      </c>
      <c r="F16">
        <v>0.27410000000000001</v>
      </c>
      <c r="G16">
        <v>-0.02</v>
      </c>
      <c r="H16">
        <v>8.3999999999999995E-3</v>
      </c>
      <c r="I16">
        <v>0.18110000000000001</v>
      </c>
      <c r="J16">
        <v>1.85</v>
      </c>
      <c r="K16">
        <v>41.82</v>
      </c>
      <c r="L16">
        <v>1.88</v>
      </c>
      <c r="M16">
        <v>78.77</v>
      </c>
      <c r="N16">
        <v>225.77</v>
      </c>
      <c r="O16" t="s">
        <v>845</v>
      </c>
      <c r="P16">
        <v>14.82</v>
      </c>
      <c r="Q16" t="s">
        <v>846</v>
      </c>
      <c r="R16">
        <v>1.55</v>
      </c>
      <c r="S16">
        <v>1.72</v>
      </c>
      <c r="T16">
        <v>9.06</v>
      </c>
      <c r="U16" t="s">
        <v>847</v>
      </c>
      <c r="V16">
        <v>-8.3400000000000002E-2</v>
      </c>
      <c r="W16" t="s">
        <v>686</v>
      </c>
      <c r="X16" t="s">
        <v>848</v>
      </c>
      <c r="Y16" t="s">
        <v>849</v>
      </c>
    </row>
    <row r="17" spans="1:25" x14ac:dyDescent="0.25">
      <c r="A17">
        <v>16</v>
      </c>
      <c r="B17" t="s">
        <v>363</v>
      </c>
      <c r="C17">
        <v>1.66E-2</v>
      </c>
      <c r="D17">
        <v>1.78E-2</v>
      </c>
      <c r="E17">
        <v>2.5700000000000001E-2</v>
      </c>
      <c r="F17">
        <v>0.10340000000000001</v>
      </c>
      <c r="G17">
        <v>-2.7799999999999998E-2</v>
      </c>
      <c r="H17">
        <v>8.4099999999999994E-2</v>
      </c>
      <c r="I17">
        <v>8.4900000000000003E-2</v>
      </c>
      <c r="J17">
        <v>1.97</v>
      </c>
      <c r="K17">
        <v>67.400000000000006</v>
      </c>
      <c r="L17">
        <v>0.88</v>
      </c>
      <c r="M17">
        <v>59.25</v>
      </c>
      <c r="N17">
        <v>705.62</v>
      </c>
      <c r="O17" t="s">
        <v>850</v>
      </c>
      <c r="P17">
        <v>20.18</v>
      </c>
      <c r="Q17" t="s">
        <v>664</v>
      </c>
      <c r="R17">
        <v>3.22</v>
      </c>
      <c r="S17">
        <v>7.82</v>
      </c>
      <c r="T17">
        <v>21.21</v>
      </c>
      <c r="U17" t="s">
        <v>851</v>
      </c>
      <c r="V17">
        <v>7.6300000000000007E-2</v>
      </c>
      <c r="W17" t="s">
        <v>852</v>
      </c>
      <c r="X17" t="s">
        <v>853</v>
      </c>
      <c r="Y17" t="s">
        <v>854</v>
      </c>
    </row>
    <row r="18" spans="1:25" x14ac:dyDescent="0.25">
      <c r="A18">
        <v>17</v>
      </c>
      <c r="B18" t="s">
        <v>364</v>
      </c>
      <c r="C18">
        <v>1.5299999999999999E-2</v>
      </c>
      <c r="D18">
        <v>2.0299999999999999E-2</v>
      </c>
      <c r="E18">
        <v>1.43E-2</v>
      </c>
      <c r="F18">
        <v>-5.8400000000000001E-2</v>
      </c>
      <c r="G18">
        <v>-0.22090000000000001</v>
      </c>
      <c r="H18">
        <v>-0.23069999999999999</v>
      </c>
      <c r="I18">
        <v>-0.1351</v>
      </c>
      <c r="J18">
        <v>2.56</v>
      </c>
      <c r="K18">
        <v>16.04</v>
      </c>
      <c r="L18">
        <v>0.49</v>
      </c>
      <c r="M18">
        <v>7.8</v>
      </c>
      <c r="N18">
        <v>93.85</v>
      </c>
      <c r="O18" t="s">
        <v>855</v>
      </c>
      <c r="P18">
        <v>19.88</v>
      </c>
      <c r="Q18" t="s">
        <v>379</v>
      </c>
      <c r="R18">
        <v>3.16</v>
      </c>
      <c r="S18">
        <v>5.69</v>
      </c>
      <c r="T18">
        <v>27.17</v>
      </c>
      <c r="U18" t="s">
        <v>856</v>
      </c>
      <c r="V18">
        <v>0.02</v>
      </c>
      <c r="W18" t="s">
        <v>857</v>
      </c>
      <c r="X18" t="s">
        <v>858</v>
      </c>
      <c r="Y18" t="s">
        <v>859</v>
      </c>
    </row>
    <row r="19" spans="1:25" x14ac:dyDescent="0.25">
      <c r="A19">
        <v>18</v>
      </c>
      <c r="B19" t="s">
        <v>365</v>
      </c>
      <c r="C19">
        <v>1.52E-2</v>
      </c>
      <c r="D19">
        <v>6.7400000000000002E-2</v>
      </c>
      <c r="E19">
        <v>-0.10780000000000001</v>
      </c>
      <c r="F19">
        <v>-8.9800000000000005E-2</v>
      </c>
      <c r="G19">
        <v>-0.2175</v>
      </c>
      <c r="H19">
        <v>-0.13400000000000001</v>
      </c>
      <c r="I19">
        <v>-9.9099999999999994E-2</v>
      </c>
      <c r="J19">
        <v>1.53</v>
      </c>
      <c r="K19">
        <v>812.42</v>
      </c>
      <c r="L19">
        <v>0.61</v>
      </c>
      <c r="M19">
        <v>495.19</v>
      </c>
      <c r="N19">
        <v>752.37</v>
      </c>
      <c r="O19" t="s">
        <v>860</v>
      </c>
      <c r="P19">
        <v>28.21</v>
      </c>
      <c r="Q19" t="s">
        <v>861</v>
      </c>
      <c r="R19">
        <v>8.15</v>
      </c>
      <c r="S19">
        <v>3.26</v>
      </c>
      <c r="T19">
        <v>4.0199999999999996</v>
      </c>
      <c r="U19" t="s">
        <v>862</v>
      </c>
      <c r="V19">
        <v>-9.2899999999999996E-2</v>
      </c>
      <c r="W19" t="s">
        <v>863</v>
      </c>
      <c r="X19" t="s">
        <v>864</v>
      </c>
      <c r="Y19" t="s">
        <v>865</v>
      </c>
    </row>
    <row r="20" spans="1:25" x14ac:dyDescent="0.25">
      <c r="A20">
        <v>19</v>
      </c>
      <c r="B20" t="s">
        <v>366</v>
      </c>
      <c r="C20">
        <v>-8.8999999999999999E-3</v>
      </c>
      <c r="D20">
        <v>1E-4</v>
      </c>
      <c r="E20">
        <v>-0.38090000000000002</v>
      </c>
      <c r="F20">
        <v>-0.33110000000000001</v>
      </c>
      <c r="G20">
        <v>-0.31659999999999999</v>
      </c>
      <c r="H20">
        <v>-0.25290000000000001</v>
      </c>
      <c r="I20">
        <v>-0.2838</v>
      </c>
      <c r="J20">
        <v>1.94</v>
      </c>
      <c r="K20">
        <v>36.01</v>
      </c>
      <c r="L20">
        <v>0.56000000000000005</v>
      </c>
      <c r="M20">
        <v>20.34</v>
      </c>
      <c r="N20">
        <v>13.53</v>
      </c>
      <c r="O20" t="s">
        <v>866</v>
      </c>
      <c r="P20">
        <v>7.57</v>
      </c>
      <c r="Q20" t="s">
        <v>379</v>
      </c>
      <c r="R20">
        <v>0.52</v>
      </c>
      <c r="S20">
        <v>1.44</v>
      </c>
      <c r="T20">
        <v>5.27</v>
      </c>
      <c r="U20" t="s">
        <v>867</v>
      </c>
      <c r="V20">
        <v>0.3075</v>
      </c>
      <c r="W20" t="s">
        <v>868</v>
      </c>
      <c r="X20" t="s">
        <v>869</v>
      </c>
      <c r="Y20" t="s">
        <v>870</v>
      </c>
    </row>
    <row r="21" spans="1:25" x14ac:dyDescent="0.25">
      <c r="A21">
        <v>20</v>
      </c>
      <c r="B21" t="s">
        <v>367</v>
      </c>
      <c r="C21">
        <v>5.4999999999999997E-3</v>
      </c>
      <c r="D21">
        <v>2.9700000000000001E-2</v>
      </c>
      <c r="E21">
        <v>-8.5199999999999998E-2</v>
      </c>
      <c r="F21">
        <v>-0.1242</v>
      </c>
      <c r="G21">
        <v>-0.1208</v>
      </c>
      <c r="H21">
        <v>-8.0199999999999994E-2</v>
      </c>
      <c r="I21">
        <v>-9.4700000000000006E-2</v>
      </c>
      <c r="J21">
        <v>1.72</v>
      </c>
      <c r="K21">
        <v>31.75</v>
      </c>
      <c r="L21">
        <v>0.71</v>
      </c>
      <c r="M21">
        <v>22.42</v>
      </c>
      <c r="N21">
        <v>159.76</v>
      </c>
      <c r="O21" t="s">
        <v>871</v>
      </c>
      <c r="P21">
        <v>15.45</v>
      </c>
      <c r="Q21" t="s">
        <v>653</v>
      </c>
      <c r="R21">
        <v>2.06</v>
      </c>
      <c r="S21">
        <v>2.76</v>
      </c>
      <c r="T21">
        <v>21.57</v>
      </c>
      <c r="U21" t="s">
        <v>872</v>
      </c>
      <c r="V21">
        <v>0.22159999999999999</v>
      </c>
      <c r="W21" t="s">
        <v>873</v>
      </c>
      <c r="X21" t="s">
        <v>874</v>
      </c>
      <c r="Y21" t="s">
        <v>875</v>
      </c>
    </row>
    <row r="22" spans="1:25" x14ac:dyDescent="0.25">
      <c r="A22">
        <v>21</v>
      </c>
      <c r="B22" t="s">
        <v>368</v>
      </c>
      <c r="C22">
        <v>1.0800000000000001E-2</v>
      </c>
      <c r="D22">
        <v>3.5999999999999999E-3</v>
      </c>
      <c r="E22">
        <v>-7.3400000000000007E-2</v>
      </c>
      <c r="F22">
        <v>-0.15579999999999999</v>
      </c>
      <c r="G22">
        <v>-0.2034</v>
      </c>
      <c r="H22">
        <v>-1.61E-2</v>
      </c>
      <c r="I22">
        <v>-0.11550000000000001</v>
      </c>
      <c r="J22">
        <v>2.2000000000000002</v>
      </c>
      <c r="K22">
        <v>44.77</v>
      </c>
      <c r="L22">
        <v>0.82</v>
      </c>
      <c r="M22">
        <v>36.590000000000003</v>
      </c>
      <c r="N22">
        <v>313.04000000000002</v>
      </c>
      <c r="O22" t="s">
        <v>876</v>
      </c>
      <c r="P22">
        <v>17.04</v>
      </c>
      <c r="Q22" t="s">
        <v>683</v>
      </c>
      <c r="R22">
        <v>2.09</v>
      </c>
      <c r="S22">
        <v>4.59</v>
      </c>
      <c r="T22">
        <v>25.54</v>
      </c>
      <c r="U22" t="s">
        <v>708</v>
      </c>
      <c r="V22">
        <v>0.12609999999999999</v>
      </c>
      <c r="W22" t="s">
        <v>877</v>
      </c>
      <c r="X22" t="s">
        <v>787</v>
      </c>
      <c r="Y22" t="s">
        <v>878</v>
      </c>
    </row>
    <row r="23" spans="1:25" x14ac:dyDescent="0.25">
      <c r="A23">
        <v>22</v>
      </c>
      <c r="B23" t="s">
        <v>369</v>
      </c>
      <c r="C23">
        <v>-2.3E-3</v>
      </c>
      <c r="D23">
        <v>-3.5000000000000001E-3</v>
      </c>
      <c r="E23">
        <v>-0.15759999999999999</v>
      </c>
      <c r="F23">
        <v>-0.2346</v>
      </c>
      <c r="G23">
        <v>-0.25130000000000002</v>
      </c>
      <c r="H23">
        <v>-0.2167</v>
      </c>
      <c r="I23">
        <v>-0.26179999999999998</v>
      </c>
      <c r="J23">
        <v>1</v>
      </c>
      <c r="K23">
        <v>1.41</v>
      </c>
      <c r="L23">
        <v>0.81</v>
      </c>
      <c r="M23">
        <v>1.1499999999999999</v>
      </c>
      <c r="N23">
        <v>1.1200000000000001</v>
      </c>
      <c r="O23" t="s">
        <v>879</v>
      </c>
      <c r="P23">
        <v>10.41</v>
      </c>
      <c r="Q23" t="s">
        <v>379</v>
      </c>
      <c r="R23">
        <v>0.51</v>
      </c>
      <c r="S23">
        <v>0.71</v>
      </c>
      <c r="T23">
        <v>2.4700000000000002</v>
      </c>
      <c r="U23" t="s">
        <v>880</v>
      </c>
      <c r="V23">
        <v>2.3099999999999999E-2</v>
      </c>
      <c r="W23" t="s">
        <v>379</v>
      </c>
      <c r="X23" t="s">
        <v>881</v>
      </c>
      <c r="Y23" t="s">
        <v>882</v>
      </c>
    </row>
    <row r="24" spans="1:25" x14ac:dyDescent="0.25">
      <c r="A24">
        <v>23</v>
      </c>
      <c r="B24" t="s">
        <v>370</v>
      </c>
      <c r="C24">
        <v>1.21E-2</v>
      </c>
      <c r="D24">
        <v>3.2500000000000001E-2</v>
      </c>
      <c r="E24">
        <v>-8.3599999999999994E-2</v>
      </c>
      <c r="F24">
        <v>-0.14649999999999999</v>
      </c>
      <c r="G24">
        <v>-2.0500000000000001E-2</v>
      </c>
      <c r="H24">
        <v>0.18659999999999999</v>
      </c>
      <c r="I24">
        <v>-9.4799999999999995E-2</v>
      </c>
      <c r="J24">
        <v>2.04</v>
      </c>
      <c r="K24">
        <v>338.93</v>
      </c>
      <c r="L24">
        <v>0.59</v>
      </c>
      <c r="M24">
        <v>200.97</v>
      </c>
      <c r="N24">
        <v>776.32</v>
      </c>
      <c r="O24" t="s">
        <v>883</v>
      </c>
      <c r="P24">
        <v>14.29</v>
      </c>
      <c r="Q24" t="s">
        <v>684</v>
      </c>
      <c r="R24">
        <v>1.62</v>
      </c>
      <c r="S24">
        <v>2.27</v>
      </c>
      <c r="T24">
        <v>3.22</v>
      </c>
      <c r="U24" t="s">
        <v>884</v>
      </c>
      <c r="V24">
        <v>0.13650000000000001</v>
      </c>
      <c r="W24" t="s">
        <v>885</v>
      </c>
      <c r="X24" t="s">
        <v>886</v>
      </c>
      <c r="Y24" t="s">
        <v>887</v>
      </c>
    </row>
    <row r="25" spans="1:25" x14ac:dyDescent="0.25">
      <c r="A25">
        <v>24</v>
      </c>
      <c r="B25" t="s">
        <v>371</v>
      </c>
      <c r="C25">
        <v>2.64E-2</v>
      </c>
      <c r="D25">
        <v>3.32E-2</v>
      </c>
      <c r="E25">
        <v>-0.2329</v>
      </c>
      <c r="F25">
        <v>-0.33989999999999998</v>
      </c>
      <c r="G25">
        <v>-0.50700000000000001</v>
      </c>
      <c r="H25">
        <v>-0.5504</v>
      </c>
      <c r="I25">
        <v>-0.32900000000000001</v>
      </c>
      <c r="J25">
        <v>2.48</v>
      </c>
      <c r="K25">
        <v>28.58</v>
      </c>
      <c r="L25">
        <v>0.9</v>
      </c>
      <c r="M25">
        <v>25.71</v>
      </c>
      <c r="N25">
        <v>36.11</v>
      </c>
      <c r="O25" t="s">
        <v>888</v>
      </c>
      <c r="P25">
        <v>10.63</v>
      </c>
      <c r="Q25" t="s">
        <v>679</v>
      </c>
      <c r="R25">
        <v>0.37</v>
      </c>
      <c r="S25">
        <v>0.98</v>
      </c>
      <c r="T25">
        <v>3.84</v>
      </c>
      <c r="U25" t="s">
        <v>889</v>
      </c>
      <c r="V25">
        <v>0.14760000000000001</v>
      </c>
      <c r="W25" t="s">
        <v>890</v>
      </c>
      <c r="X25" t="s">
        <v>874</v>
      </c>
      <c r="Y25" t="s">
        <v>891</v>
      </c>
    </row>
    <row r="26" spans="1:25" x14ac:dyDescent="0.25">
      <c r="A26">
        <v>25</v>
      </c>
      <c r="B26" t="s">
        <v>372</v>
      </c>
      <c r="C26">
        <v>4.2500000000000003E-2</v>
      </c>
      <c r="D26">
        <v>0.14319999999999999</v>
      </c>
      <c r="E26">
        <v>2.18E-2</v>
      </c>
      <c r="F26">
        <v>-0.16830000000000001</v>
      </c>
      <c r="G26">
        <v>-0.2591</v>
      </c>
      <c r="H26">
        <v>-0.43819999999999998</v>
      </c>
      <c r="I26">
        <v>-0.1961</v>
      </c>
      <c r="J26">
        <v>1.89</v>
      </c>
      <c r="K26">
        <v>8.2899999999999991</v>
      </c>
      <c r="L26">
        <v>8.2799999999999994</v>
      </c>
      <c r="M26">
        <v>68.650000000000006</v>
      </c>
      <c r="N26">
        <v>5.62</v>
      </c>
      <c r="O26" t="s">
        <v>892</v>
      </c>
      <c r="P26">
        <v>6.11</v>
      </c>
      <c r="Q26" t="s">
        <v>713</v>
      </c>
      <c r="R26">
        <v>0.79</v>
      </c>
      <c r="S26">
        <v>1.19</v>
      </c>
      <c r="T26">
        <v>4.6399999999999997</v>
      </c>
      <c r="U26" t="s">
        <v>893</v>
      </c>
      <c r="V26">
        <v>-4.8399999999999999E-2</v>
      </c>
      <c r="W26" t="s">
        <v>894</v>
      </c>
      <c r="X26" t="s">
        <v>895</v>
      </c>
      <c r="Y26" t="s">
        <v>896</v>
      </c>
    </row>
    <row r="27" spans="1:25" x14ac:dyDescent="0.25">
      <c r="A27">
        <v>26</v>
      </c>
      <c r="B27" t="s">
        <v>373</v>
      </c>
      <c r="C27">
        <v>2.5000000000000001E-3</v>
      </c>
      <c r="D27">
        <v>1.0200000000000001E-2</v>
      </c>
      <c r="E27">
        <v>-7.5999999999999998E-2</v>
      </c>
      <c r="F27">
        <v>-0.1193</v>
      </c>
      <c r="G27">
        <v>-4.0599999999999997E-2</v>
      </c>
      <c r="H27">
        <v>0.21529999999999999</v>
      </c>
      <c r="I27">
        <v>-9.5200000000000007E-2</v>
      </c>
      <c r="J27">
        <v>2.17</v>
      </c>
      <c r="K27">
        <v>152.55000000000001</v>
      </c>
      <c r="L27">
        <v>0.78</v>
      </c>
      <c r="M27">
        <v>118.99</v>
      </c>
      <c r="N27">
        <v>447.34</v>
      </c>
      <c r="O27" t="s">
        <v>897</v>
      </c>
      <c r="P27">
        <v>15.32</v>
      </c>
      <c r="Q27" t="s">
        <v>727</v>
      </c>
      <c r="R27">
        <v>2.2999999999999998</v>
      </c>
      <c r="S27">
        <v>3.27</v>
      </c>
      <c r="T27">
        <v>7.02</v>
      </c>
      <c r="U27" t="s">
        <v>898</v>
      </c>
      <c r="V27">
        <v>0.1668</v>
      </c>
      <c r="W27" t="s">
        <v>899</v>
      </c>
      <c r="X27" t="s">
        <v>900</v>
      </c>
      <c r="Y27" t="s">
        <v>901</v>
      </c>
    </row>
    <row r="28" spans="1:25" x14ac:dyDescent="0.25">
      <c r="A28">
        <v>27</v>
      </c>
      <c r="B28" t="s">
        <v>374</v>
      </c>
      <c r="C28">
        <v>6.1999999999999998E-3</v>
      </c>
      <c r="D28">
        <v>4.8999999999999998E-3</v>
      </c>
      <c r="E28">
        <v>-0.16950000000000001</v>
      </c>
      <c r="F28">
        <v>-0.30509999999999998</v>
      </c>
      <c r="G28">
        <v>-0.26790000000000003</v>
      </c>
      <c r="H28">
        <v>-0.19109999999999999</v>
      </c>
      <c r="I28">
        <v>-0.28289999999999998</v>
      </c>
      <c r="J28">
        <v>1.85</v>
      </c>
      <c r="K28">
        <v>369.99</v>
      </c>
      <c r="L28">
        <v>0.35</v>
      </c>
      <c r="M28">
        <v>129.36000000000001</v>
      </c>
      <c r="N28">
        <v>278.74</v>
      </c>
      <c r="O28" t="s">
        <v>902</v>
      </c>
      <c r="P28">
        <v>13.96</v>
      </c>
      <c r="Q28" t="s">
        <v>903</v>
      </c>
      <c r="R28">
        <v>1.27</v>
      </c>
      <c r="S28">
        <v>5.68</v>
      </c>
      <c r="T28">
        <v>9.67</v>
      </c>
      <c r="U28" t="s">
        <v>904</v>
      </c>
      <c r="V28">
        <v>0.12239999999999999</v>
      </c>
      <c r="W28" t="s">
        <v>905</v>
      </c>
      <c r="X28" t="s">
        <v>906</v>
      </c>
      <c r="Y28" t="s">
        <v>907</v>
      </c>
    </row>
    <row r="29" spans="1:25" x14ac:dyDescent="0.25">
      <c r="A29">
        <v>28</v>
      </c>
      <c r="B29" t="s">
        <v>375</v>
      </c>
      <c r="C29">
        <v>1.3100000000000001E-2</v>
      </c>
      <c r="D29">
        <v>1.9400000000000001E-2</v>
      </c>
      <c r="E29">
        <v>3.8800000000000001E-2</v>
      </c>
      <c r="F29">
        <v>0.14119999999999999</v>
      </c>
      <c r="G29">
        <v>-6.8400000000000002E-2</v>
      </c>
      <c r="H29">
        <v>-5.4000000000000003E-3</v>
      </c>
      <c r="I29">
        <v>9.1399999999999995E-2</v>
      </c>
      <c r="J29">
        <v>2.1</v>
      </c>
      <c r="K29">
        <v>12.91</v>
      </c>
      <c r="L29">
        <v>0.93</v>
      </c>
      <c r="M29">
        <v>12.01</v>
      </c>
      <c r="N29">
        <v>123.21</v>
      </c>
      <c r="O29" t="s">
        <v>908</v>
      </c>
      <c r="P29">
        <v>23.53</v>
      </c>
      <c r="Q29" t="s">
        <v>379</v>
      </c>
      <c r="R29">
        <v>2.5499999999999998</v>
      </c>
      <c r="S29">
        <v>3.99</v>
      </c>
      <c r="T29">
        <v>52.95</v>
      </c>
      <c r="U29" t="s">
        <v>909</v>
      </c>
      <c r="V29">
        <v>7.6799999999999993E-2</v>
      </c>
      <c r="W29" t="s">
        <v>910</v>
      </c>
      <c r="X29" t="s">
        <v>678</v>
      </c>
      <c r="Y29" t="s">
        <v>911</v>
      </c>
    </row>
    <row r="30" spans="1:25" x14ac:dyDescent="0.25">
      <c r="A30">
        <v>29</v>
      </c>
      <c r="B30" t="s">
        <v>376</v>
      </c>
      <c r="C30">
        <v>8.9999999999999993E-3</v>
      </c>
      <c r="D30">
        <v>3.8999999999999998E-3</v>
      </c>
      <c r="E30">
        <v>-9.3100000000000002E-2</v>
      </c>
      <c r="F30">
        <v>-0.1021</v>
      </c>
      <c r="G30">
        <v>-7.9000000000000001E-2</v>
      </c>
      <c r="H30">
        <v>0.12659999999999999</v>
      </c>
      <c r="I30">
        <v>-8.6499999999999994E-2</v>
      </c>
      <c r="J30">
        <v>2.11</v>
      </c>
      <c r="K30">
        <v>15.46</v>
      </c>
      <c r="L30">
        <v>0.95</v>
      </c>
      <c r="M30">
        <v>14.63</v>
      </c>
      <c r="N30">
        <v>223.44</v>
      </c>
      <c r="O30" t="s">
        <v>912</v>
      </c>
      <c r="P30">
        <v>16.329999999999998</v>
      </c>
      <c r="Q30" t="s">
        <v>714</v>
      </c>
      <c r="R30">
        <v>1.62</v>
      </c>
      <c r="S30">
        <v>5.43</v>
      </c>
      <c r="T30">
        <v>8.51</v>
      </c>
      <c r="U30" t="s">
        <v>913</v>
      </c>
      <c r="V30">
        <v>1.4E-2</v>
      </c>
      <c r="W30" t="s">
        <v>914</v>
      </c>
      <c r="X30" t="s">
        <v>915</v>
      </c>
      <c r="Y30" t="s">
        <v>916</v>
      </c>
    </row>
    <row r="31" spans="1:25" x14ac:dyDescent="0.25">
      <c r="A31">
        <v>30</v>
      </c>
      <c r="B31" t="s">
        <v>377</v>
      </c>
      <c r="C31">
        <v>5.3E-3</v>
      </c>
      <c r="D31">
        <v>2.6599999999999999E-2</v>
      </c>
      <c r="E31">
        <v>-2.12E-2</v>
      </c>
      <c r="F31">
        <v>-5.6899999999999999E-2</v>
      </c>
      <c r="G31">
        <v>-0.1198</v>
      </c>
      <c r="H31">
        <v>6.7000000000000002E-3</v>
      </c>
      <c r="I31">
        <v>-3.0800000000000001E-2</v>
      </c>
      <c r="J31">
        <v>2.1800000000000002</v>
      </c>
      <c r="K31">
        <v>7.01</v>
      </c>
      <c r="L31">
        <v>0.72</v>
      </c>
      <c r="M31">
        <v>5.05</v>
      </c>
      <c r="N31">
        <v>97.6</v>
      </c>
      <c r="O31" t="s">
        <v>917</v>
      </c>
      <c r="P31">
        <v>25.11</v>
      </c>
      <c r="Q31" t="s">
        <v>918</v>
      </c>
      <c r="R31">
        <v>3.32</v>
      </c>
      <c r="S31">
        <v>8.9700000000000006</v>
      </c>
      <c r="T31">
        <v>49.76</v>
      </c>
      <c r="U31" t="s">
        <v>707</v>
      </c>
      <c r="V31">
        <v>0.1651</v>
      </c>
      <c r="W31" t="s">
        <v>919</v>
      </c>
      <c r="X31" t="s">
        <v>920</v>
      </c>
      <c r="Y31" t="s">
        <v>921</v>
      </c>
    </row>
    <row r="32" spans="1:25" x14ac:dyDescent="0.25">
      <c r="A32">
        <v>31</v>
      </c>
      <c r="B32" t="s">
        <v>378</v>
      </c>
      <c r="C32">
        <v>1.46E-2</v>
      </c>
      <c r="D32">
        <v>3.5000000000000003E-2</v>
      </c>
      <c r="E32">
        <v>-8.3000000000000004E-2</v>
      </c>
      <c r="F32">
        <v>-0.1263</v>
      </c>
      <c r="G32">
        <v>-0.14419999999999999</v>
      </c>
      <c r="H32">
        <v>0.17169999999999999</v>
      </c>
      <c r="I32">
        <v>-0.2021</v>
      </c>
      <c r="J32">
        <v>2.06</v>
      </c>
      <c r="K32">
        <v>78.05</v>
      </c>
      <c r="L32">
        <v>0.79</v>
      </c>
      <c r="M32">
        <v>61.43</v>
      </c>
      <c r="N32">
        <v>3108.12</v>
      </c>
      <c r="O32" t="s">
        <v>922</v>
      </c>
      <c r="P32">
        <v>24.16</v>
      </c>
      <c r="Q32" t="s">
        <v>923</v>
      </c>
      <c r="R32">
        <v>6.1</v>
      </c>
      <c r="S32">
        <v>24.94</v>
      </c>
      <c r="T32">
        <v>41.75</v>
      </c>
      <c r="U32" t="s">
        <v>924</v>
      </c>
      <c r="V32">
        <v>0.14499999999999999</v>
      </c>
      <c r="W32" t="s">
        <v>925</v>
      </c>
      <c r="X32" t="s">
        <v>926</v>
      </c>
      <c r="Y32" t="s">
        <v>927</v>
      </c>
    </row>
    <row r="33" spans="1:25" x14ac:dyDescent="0.25">
      <c r="A33">
        <v>32</v>
      </c>
      <c r="B33" t="s">
        <v>175</v>
      </c>
      <c r="C33">
        <v>-4.7999999999999996E-3</v>
      </c>
      <c r="D33">
        <v>5.5599999999999997E-2</v>
      </c>
      <c r="E33">
        <v>-0.155</v>
      </c>
      <c r="F33">
        <v>-0.13850000000000001</v>
      </c>
      <c r="G33">
        <v>-0.255</v>
      </c>
      <c r="H33">
        <v>-0.26819999999999999</v>
      </c>
      <c r="I33">
        <v>-8.6300000000000002E-2</v>
      </c>
      <c r="J33">
        <v>2.63</v>
      </c>
      <c r="K33">
        <v>41.61</v>
      </c>
      <c r="L33">
        <v>1</v>
      </c>
      <c r="M33">
        <v>41.79</v>
      </c>
      <c r="N33">
        <v>121.76</v>
      </c>
      <c r="O33" t="s">
        <v>928</v>
      </c>
      <c r="P33">
        <v>16.079999999999998</v>
      </c>
      <c r="Q33" t="s">
        <v>692</v>
      </c>
      <c r="R33">
        <v>3.06</v>
      </c>
      <c r="S33">
        <v>3.92</v>
      </c>
      <c r="T33">
        <v>13.11</v>
      </c>
      <c r="U33" t="s">
        <v>929</v>
      </c>
      <c r="V33">
        <v>0.17649999999999999</v>
      </c>
      <c r="W33" t="s">
        <v>930</v>
      </c>
      <c r="X33" t="s">
        <v>703</v>
      </c>
      <c r="Y33" t="s">
        <v>931</v>
      </c>
    </row>
    <row r="34" spans="1:25" x14ac:dyDescent="0.25">
      <c r="A34">
        <v>33</v>
      </c>
      <c r="B34" t="s">
        <v>380</v>
      </c>
      <c r="C34">
        <v>2E-3</v>
      </c>
      <c r="D34">
        <v>2.12E-2</v>
      </c>
      <c r="E34">
        <v>-4.8599999999999997E-2</v>
      </c>
      <c r="F34">
        <v>-5.8900000000000001E-2</v>
      </c>
      <c r="G34">
        <v>4.36E-2</v>
      </c>
      <c r="H34">
        <v>0.1633</v>
      </c>
      <c r="I34">
        <v>-4.4299999999999999E-2</v>
      </c>
      <c r="J34">
        <v>1.86</v>
      </c>
      <c r="K34">
        <v>135.79</v>
      </c>
      <c r="L34">
        <v>0.91</v>
      </c>
      <c r="M34">
        <v>123.44</v>
      </c>
      <c r="N34">
        <v>1553.69</v>
      </c>
      <c r="O34" t="s">
        <v>932</v>
      </c>
      <c r="P34">
        <v>19.22</v>
      </c>
      <c r="Q34" t="s">
        <v>933</v>
      </c>
      <c r="R34">
        <v>4.4800000000000004</v>
      </c>
      <c r="S34">
        <v>6.18</v>
      </c>
      <c r="T34">
        <v>12.41</v>
      </c>
      <c r="U34" t="s">
        <v>934</v>
      </c>
      <c r="V34">
        <v>0.1125</v>
      </c>
      <c r="W34" t="s">
        <v>689</v>
      </c>
      <c r="X34" t="s">
        <v>935</v>
      </c>
      <c r="Y34" t="s">
        <v>936</v>
      </c>
    </row>
    <row r="35" spans="1:25" x14ac:dyDescent="0.25">
      <c r="A35">
        <v>34</v>
      </c>
      <c r="B35" t="s">
        <v>381</v>
      </c>
      <c r="C35">
        <v>1.44E-2</v>
      </c>
      <c r="D35">
        <v>-5.4999999999999997E-3</v>
      </c>
      <c r="E35">
        <v>-0.1217</v>
      </c>
      <c r="F35">
        <v>-0.2084</v>
      </c>
      <c r="G35">
        <v>-0.21590000000000001</v>
      </c>
      <c r="H35">
        <v>-0.2432</v>
      </c>
      <c r="I35">
        <v>-0.24740000000000001</v>
      </c>
      <c r="J35">
        <v>3.43</v>
      </c>
      <c r="K35">
        <v>21.66</v>
      </c>
      <c r="L35">
        <v>0.79</v>
      </c>
      <c r="M35">
        <v>17.18</v>
      </c>
      <c r="N35">
        <v>12.86</v>
      </c>
      <c r="O35" t="s">
        <v>937</v>
      </c>
      <c r="P35">
        <v>10.32</v>
      </c>
      <c r="Q35" t="s">
        <v>379</v>
      </c>
      <c r="R35">
        <v>0.21</v>
      </c>
      <c r="S35">
        <v>1.19</v>
      </c>
      <c r="T35">
        <v>3.66</v>
      </c>
      <c r="U35" t="s">
        <v>938</v>
      </c>
      <c r="V35">
        <v>0.16520000000000001</v>
      </c>
      <c r="W35" t="s">
        <v>939</v>
      </c>
      <c r="X35" t="s">
        <v>940</v>
      </c>
      <c r="Y35" t="s">
        <v>941</v>
      </c>
    </row>
    <row r="36" spans="1:25" x14ac:dyDescent="0.25">
      <c r="A36">
        <v>35</v>
      </c>
      <c r="B36" t="s">
        <v>382</v>
      </c>
      <c r="C36">
        <v>-1.52E-2</v>
      </c>
      <c r="D36">
        <v>1.6199999999999999E-2</v>
      </c>
      <c r="E36">
        <v>-0.13819999999999999</v>
      </c>
      <c r="F36">
        <v>-0.21609999999999999</v>
      </c>
      <c r="G36">
        <v>-0.2717</v>
      </c>
      <c r="H36">
        <v>-0.1976</v>
      </c>
      <c r="I36">
        <v>-0.17879999999999999</v>
      </c>
      <c r="J36">
        <v>1.71</v>
      </c>
      <c r="K36">
        <v>81.95</v>
      </c>
      <c r="L36">
        <v>0.79</v>
      </c>
      <c r="M36">
        <v>64.760000000000005</v>
      </c>
      <c r="N36">
        <v>571.69000000000005</v>
      </c>
      <c r="O36" t="s">
        <v>942</v>
      </c>
      <c r="P36">
        <v>18.88</v>
      </c>
      <c r="Q36" t="s">
        <v>716</v>
      </c>
      <c r="R36">
        <v>3.55</v>
      </c>
      <c r="S36">
        <v>3.27</v>
      </c>
      <c r="T36">
        <v>21.52</v>
      </c>
      <c r="U36" t="s">
        <v>943</v>
      </c>
      <c r="V36">
        <v>9.8799999999999999E-2</v>
      </c>
      <c r="W36" t="s">
        <v>944</v>
      </c>
      <c r="X36" t="s">
        <v>945</v>
      </c>
      <c r="Y36" t="s">
        <v>946</v>
      </c>
    </row>
    <row r="37" spans="1:25" x14ac:dyDescent="0.25">
      <c r="A37">
        <v>36</v>
      </c>
      <c r="B37" t="s">
        <v>383</v>
      </c>
      <c r="C37">
        <v>2.53E-2</v>
      </c>
      <c r="D37">
        <v>2.9700000000000001E-2</v>
      </c>
      <c r="E37">
        <v>8.1199999999999994E-2</v>
      </c>
      <c r="F37">
        <v>3.2300000000000002E-2</v>
      </c>
      <c r="G37">
        <v>9.8199999999999996E-2</v>
      </c>
      <c r="H37">
        <v>0.36599999999999999</v>
      </c>
      <c r="I37">
        <v>3.7600000000000001E-2</v>
      </c>
      <c r="J37">
        <v>1.71</v>
      </c>
      <c r="K37">
        <v>47.25</v>
      </c>
      <c r="L37">
        <v>0.94</v>
      </c>
      <c r="M37">
        <v>44.57</v>
      </c>
      <c r="N37">
        <v>1296.73</v>
      </c>
      <c r="O37" t="s">
        <v>947</v>
      </c>
      <c r="P37">
        <v>32.08</v>
      </c>
      <c r="Q37" t="s">
        <v>948</v>
      </c>
      <c r="R37">
        <v>1.1299999999999999</v>
      </c>
      <c r="S37">
        <v>8.7899999999999991</v>
      </c>
      <c r="T37">
        <v>43.12</v>
      </c>
      <c r="U37" t="s">
        <v>949</v>
      </c>
      <c r="V37">
        <v>9.6699999999999994E-2</v>
      </c>
      <c r="W37" t="s">
        <v>950</v>
      </c>
      <c r="X37" t="s">
        <v>951</v>
      </c>
      <c r="Y37" t="s">
        <v>952</v>
      </c>
    </row>
    <row r="38" spans="1:25" x14ac:dyDescent="0.25">
      <c r="A38">
        <v>37</v>
      </c>
      <c r="B38" t="s">
        <v>384</v>
      </c>
      <c r="C38">
        <v>3.4700000000000002E-2</v>
      </c>
      <c r="D38">
        <v>5.4199999999999998E-2</v>
      </c>
      <c r="E38">
        <v>-9.5799999999999996E-2</v>
      </c>
      <c r="F38">
        <v>-1.09E-2</v>
      </c>
      <c r="G38">
        <v>-0.1487</v>
      </c>
      <c r="H38">
        <v>-4.6399999999999997E-2</v>
      </c>
      <c r="I38">
        <v>-1.3100000000000001E-2</v>
      </c>
      <c r="J38">
        <v>1.91</v>
      </c>
      <c r="K38">
        <v>148.88</v>
      </c>
      <c r="L38">
        <v>1.22</v>
      </c>
      <c r="M38">
        <v>181.99</v>
      </c>
      <c r="N38">
        <v>3018.42</v>
      </c>
      <c r="O38" t="s">
        <v>953</v>
      </c>
      <c r="P38">
        <v>13.04</v>
      </c>
      <c r="Q38" t="s">
        <v>954</v>
      </c>
      <c r="R38">
        <v>4.47</v>
      </c>
      <c r="S38">
        <v>6.21</v>
      </c>
      <c r="T38">
        <v>21.26</v>
      </c>
      <c r="U38" t="s">
        <v>955</v>
      </c>
      <c r="V38">
        <v>6.7400000000000002E-2</v>
      </c>
      <c r="W38" t="s">
        <v>956</v>
      </c>
      <c r="X38" t="s">
        <v>957</v>
      </c>
      <c r="Y38" t="s">
        <v>958</v>
      </c>
    </row>
    <row r="39" spans="1:25" x14ac:dyDescent="0.25">
      <c r="A39">
        <v>37</v>
      </c>
      <c r="B39" t="s">
        <v>384</v>
      </c>
      <c r="C39">
        <v>3.4700000000000002E-2</v>
      </c>
      <c r="D39">
        <v>5.4199999999999998E-2</v>
      </c>
      <c r="E39">
        <v>-9.5799999999999996E-2</v>
      </c>
      <c r="F39">
        <v>-1.09E-2</v>
      </c>
      <c r="G39">
        <v>-0.1487</v>
      </c>
      <c r="H39">
        <v>-4.6399999999999997E-2</v>
      </c>
      <c r="I39">
        <v>-1.3100000000000001E-2</v>
      </c>
      <c r="J39">
        <v>1.91</v>
      </c>
      <c r="K39">
        <v>148.88</v>
      </c>
      <c r="L39">
        <v>1.22</v>
      </c>
      <c r="M39">
        <v>181.99</v>
      </c>
      <c r="N39">
        <v>274.49</v>
      </c>
      <c r="O39" t="s">
        <v>709</v>
      </c>
      <c r="P39">
        <v>12.62</v>
      </c>
      <c r="Q39" t="s">
        <v>655</v>
      </c>
      <c r="R39">
        <v>2.0499999999999998</v>
      </c>
      <c r="S39">
        <v>2</v>
      </c>
      <c r="T39">
        <v>9.4700000000000006</v>
      </c>
      <c r="U39" t="s">
        <v>660</v>
      </c>
      <c r="V39">
        <v>9.0800000000000006E-2</v>
      </c>
      <c r="W39" t="s">
        <v>959</v>
      </c>
      <c r="X39" t="s">
        <v>960</v>
      </c>
      <c r="Y39" t="s">
        <v>961</v>
      </c>
    </row>
    <row r="40" spans="1:25" x14ac:dyDescent="0.25">
      <c r="A40">
        <v>38</v>
      </c>
      <c r="B40" t="s">
        <v>385</v>
      </c>
      <c r="C40">
        <v>1.0999999999999999E-2</v>
      </c>
      <c r="D40">
        <v>4.5499999999999999E-2</v>
      </c>
      <c r="E40">
        <v>-8.0600000000000005E-2</v>
      </c>
      <c r="F40">
        <v>-9.6699999999999994E-2</v>
      </c>
      <c r="G40">
        <v>-0.14949999999999999</v>
      </c>
      <c r="H40">
        <v>-3.1899999999999998E-2</v>
      </c>
      <c r="I40">
        <v>-0.1013</v>
      </c>
      <c r="J40">
        <v>1.86</v>
      </c>
      <c r="K40">
        <v>201.43</v>
      </c>
      <c r="L40">
        <v>1.06</v>
      </c>
      <c r="M40">
        <v>214.47</v>
      </c>
      <c r="N40">
        <v>274.49</v>
      </c>
      <c r="O40" t="s">
        <v>709</v>
      </c>
      <c r="P40">
        <v>12.62</v>
      </c>
      <c r="Q40" t="s">
        <v>655</v>
      </c>
      <c r="R40">
        <v>2.0499999999999998</v>
      </c>
      <c r="S40">
        <v>2</v>
      </c>
      <c r="T40">
        <v>9.4700000000000006</v>
      </c>
      <c r="U40" t="s">
        <v>660</v>
      </c>
      <c r="V40">
        <v>9.0800000000000006E-2</v>
      </c>
      <c r="W40" t="s">
        <v>959</v>
      </c>
      <c r="X40" t="s">
        <v>960</v>
      </c>
      <c r="Y40" t="s">
        <v>961</v>
      </c>
    </row>
    <row r="41" spans="1:25" x14ac:dyDescent="0.25">
      <c r="A41">
        <v>38</v>
      </c>
      <c r="B41" t="s">
        <v>385</v>
      </c>
      <c r="C41">
        <v>1.0999999999999999E-2</v>
      </c>
      <c r="D41">
        <v>4.5499999999999999E-2</v>
      </c>
      <c r="E41">
        <v>-8.0600000000000005E-2</v>
      </c>
      <c r="F41">
        <v>-9.6699999999999994E-2</v>
      </c>
      <c r="G41">
        <v>-0.14949999999999999</v>
      </c>
      <c r="H41">
        <v>-3.1899999999999998E-2</v>
      </c>
      <c r="I41">
        <v>-0.1013</v>
      </c>
      <c r="J41">
        <v>1.86</v>
      </c>
      <c r="K41">
        <v>201.43</v>
      </c>
      <c r="L41">
        <v>1.06</v>
      </c>
      <c r="M41">
        <v>214.47</v>
      </c>
      <c r="N41">
        <v>3018.42</v>
      </c>
      <c r="O41" t="s">
        <v>953</v>
      </c>
      <c r="P41">
        <v>13.04</v>
      </c>
      <c r="Q41" t="s">
        <v>954</v>
      </c>
      <c r="R41">
        <v>4.47</v>
      </c>
      <c r="S41">
        <v>6.21</v>
      </c>
      <c r="T41">
        <v>21.26</v>
      </c>
      <c r="U41" t="s">
        <v>955</v>
      </c>
      <c r="V41">
        <v>6.7400000000000002E-2</v>
      </c>
      <c r="W41" t="s">
        <v>956</v>
      </c>
      <c r="X41" t="s">
        <v>957</v>
      </c>
      <c r="Y41" t="s">
        <v>958</v>
      </c>
    </row>
    <row r="42" spans="1:25" x14ac:dyDescent="0.25">
      <c r="A42">
        <v>39</v>
      </c>
      <c r="B42" t="s">
        <v>386</v>
      </c>
      <c r="C42">
        <v>1.6999999999999999E-3</v>
      </c>
      <c r="D42">
        <v>2.3400000000000001E-2</v>
      </c>
      <c r="E42">
        <v>-7.9500000000000001E-2</v>
      </c>
      <c r="F42">
        <v>-0.2387</v>
      </c>
      <c r="G42">
        <v>-0.1696</v>
      </c>
      <c r="H42">
        <v>-0.45329999999999998</v>
      </c>
      <c r="I42">
        <v>-0.21249999999999999</v>
      </c>
      <c r="J42">
        <v>1.79</v>
      </c>
      <c r="K42">
        <v>55.15</v>
      </c>
      <c r="L42">
        <v>0.32</v>
      </c>
      <c r="M42">
        <v>17.649999999999999</v>
      </c>
      <c r="N42">
        <v>47</v>
      </c>
      <c r="O42" t="s">
        <v>962</v>
      </c>
      <c r="P42">
        <v>15.21</v>
      </c>
      <c r="Q42" t="s">
        <v>963</v>
      </c>
      <c r="R42">
        <v>1.49</v>
      </c>
      <c r="S42">
        <v>2.08</v>
      </c>
      <c r="T42">
        <v>2.96</v>
      </c>
      <c r="U42" t="s">
        <v>964</v>
      </c>
      <c r="V42">
        <v>0.13200000000000001</v>
      </c>
      <c r="W42" t="s">
        <v>965</v>
      </c>
      <c r="X42" t="s">
        <v>966</v>
      </c>
      <c r="Y42" t="s">
        <v>967</v>
      </c>
    </row>
    <row r="43" spans="1:25" x14ac:dyDescent="0.25">
      <c r="A43">
        <v>40</v>
      </c>
      <c r="B43" t="s">
        <v>387</v>
      </c>
      <c r="C43">
        <v>8.3000000000000001E-3</v>
      </c>
      <c r="D43">
        <v>2.5499999999999998E-2</v>
      </c>
      <c r="E43">
        <v>-0.14149999999999999</v>
      </c>
      <c r="F43">
        <v>-0.34189999999999998</v>
      </c>
      <c r="G43">
        <v>-0.26600000000000001</v>
      </c>
      <c r="H43">
        <v>-0.1678</v>
      </c>
      <c r="I43">
        <v>-0.2792</v>
      </c>
      <c r="J43">
        <v>1.86</v>
      </c>
      <c r="K43">
        <v>132.37</v>
      </c>
      <c r="L43">
        <v>1.3</v>
      </c>
      <c r="M43">
        <v>171.56</v>
      </c>
      <c r="N43">
        <v>87.22</v>
      </c>
      <c r="O43" t="s">
        <v>968</v>
      </c>
      <c r="P43">
        <v>15.61</v>
      </c>
      <c r="Q43" t="s">
        <v>969</v>
      </c>
      <c r="R43">
        <v>2.1800000000000002</v>
      </c>
      <c r="S43">
        <v>3.72</v>
      </c>
      <c r="T43">
        <v>12.25</v>
      </c>
      <c r="U43" t="s">
        <v>970</v>
      </c>
      <c r="V43">
        <v>0.2253</v>
      </c>
      <c r="W43" t="s">
        <v>971</v>
      </c>
      <c r="X43" t="s">
        <v>972</v>
      </c>
      <c r="Y43" t="s">
        <v>973</v>
      </c>
    </row>
    <row r="44" spans="1:25" x14ac:dyDescent="0.25">
      <c r="A44">
        <v>41</v>
      </c>
      <c r="B44" t="s">
        <v>388</v>
      </c>
      <c r="C44">
        <v>9.4999999999999998E-3</v>
      </c>
      <c r="D44">
        <v>1.9300000000000001E-2</v>
      </c>
      <c r="E44">
        <v>-9.9099999999999994E-2</v>
      </c>
      <c r="F44">
        <v>-0.14299999999999999</v>
      </c>
      <c r="G44">
        <v>-7.3899999999999993E-2</v>
      </c>
      <c r="H44">
        <v>5.1200000000000002E-2</v>
      </c>
      <c r="I44">
        <v>-0.1164</v>
      </c>
      <c r="J44">
        <v>1.89</v>
      </c>
      <c r="K44">
        <v>97.28</v>
      </c>
      <c r="L44">
        <v>0.79</v>
      </c>
      <c r="M44">
        <v>76.75</v>
      </c>
      <c r="N44">
        <v>229.04</v>
      </c>
      <c r="O44" t="s">
        <v>974</v>
      </c>
      <c r="P44">
        <v>17.07</v>
      </c>
      <c r="Q44" t="s">
        <v>975</v>
      </c>
      <c r="R44">
        <v>1.66</v>
      </c>
      <c r="S44">
        <v>3.79</v>
      </c>
      <c r="T44">
        <v>13.91</v>
      </c>
      <c r="U44" t="s">
        <v>728</v>
      </c>
      <c r="V44">
        <v>0.155</v>
      </c>
      <c r="W44" t="s">
        <v>976</v>
      </c>
      <c r="X44" t="s">
        <v>977</v>
      </c>
      <c r="Y44" t="s">
        <v>978</v>
      </c>
    </row>
    <row r="45" spans="1:25" x14ac:dyDescent="0.25">
      <c r="A45">
        <v>42</v>
      </c>
      <c r="B45" t="s">
        <v>389</v>
      </c>
      <c r="C45">
        <v>1.2E-2</v>
      </c>
      <c r="D45">
        <v>4.7699999999999999E-2</v>
      </c>
      <c r="E45">
        <v>2.2000000000000001E-3</v>
      </c>
      <c r="F45">
        <v>-2.3999999999999998E-3</v>
      </c>
      <c r="G45">
        <v>0.19289999999999999</v>
      </c>
      <c r="H45">
        <v>0.22589999999999999</v>
      </c>
      <c r="I45">
        <v>5.4199999999999998E-2</v>
      </c>
      <c r="J45">
        <v>1.79</v>
      </c>
      <c r="K45">
        <v>26.84</v>
      </c>
      <c r="L45">
        <v>1.85</v>
      </c>
      <c r="M45">
        <v>49.61</v>
      </c>
      <c r="N45">
        <v>180.99</v>
      </c>
      <c r="O45" t="s">
        <v>979</v>
      </c>
      <c r="P45">
        <v>17.670000000000002</v>
      </c>
      <c r="Q45" t="s">
        <v>654</v>
      </c>
      <c r="R45">
        <v>5.01</v>
      </c>
      <c r="S45">
        <v>5.08</v>
      </c>
      <c r="T45">
        <v>6.25</v>
      </c>
      <c r="U45" t="s">
        <v>904</v>
      </c>
      <c r="V45">
        <v>-0.122</v>
      </c>
      <c r="W45" t="s">
        <v>980</v>
      </c>
      <c r="X45" t="s">
        <v>981</v>
      </c>
      <c r="Y45" t="s">
        <v>982</v>
      </c>
    </row>
    <row r="46" spans="1:25" x14ac:dyDescent="0.25">
      <c r="A46">
        <v>43</v>
      </c>
      <c r="B46" t="s">
        <v>390</v>
      </c>
      <c r="C46">
        <v>1.15E-2</v>
      </c>
      <c r="D46">
        <v>3.27E-2</v>
      </c>
      <c r="E46">
        <v>-0.12909999999999999</v>
      </c>
      <c r="F46">
        <v>-0.182</v>
      </c>
      <c r="G46">
        <v>-0.21690000000000001</v>
      </c>
      <c r="H46">
        <v>-0.12870000000000001</v>
      </c>
      <c r="I46">
        <v>-0.1153</v>
      </c>
      <c r="J46">
        <v>2.31</v>
      </c>
      <c r="K46">
        <v>3.5</v>
      </c>
      <c r="L46">
        <v>0.89</v>
      </c>
      <c r="M46">
        <v>3.13</v>
      </c>
      <c r="N46">
        <v>25.38</v>
      </c>
      <c r="O46" t="s">
        <v>983</v>
      </c>
      <c r="P46">
        <v>8.61</v>
      </c>
      <c r="Q46" t="s">
        <v>662</v>
      </c>
      <c r="R46">
        <v>0.2</v>
      </c>
      <c r="S46">
        <v>1.1399999999999999</v>
      </c>
      <c r="T46">
        <v>14.42</v>
      </c>
      <c r="U46" t="s">
        <v>984</v>
      </c>
      <c r="V46">
        <v>6.08E-2</v>
      </c>
      <c r="W46" t="s">
        <v>877</v>
      </c>
      <c r="X46" t="s">
        <v>985</v>
      </c>
      <c r="Y46" t="s">
        <v>986</v>
      </c>
    </row>
    <row r="47" spans="1:25" x14ac:dyDescent="0.25">
      <c r="A47">
        <v>44</v>
      </c>
      <c r="B47" t="s">
        <v>391</v>
      </c>
      <c r="C47">
        <v>2.0000000000000001E-4</v>
      </c>
      <c r="D47">
        <v>1.9400000000000001E-2</v>
      </c>
      <c r="E47">
        <v>-3.4299999999999997E-2</v>
      </c>
      <c r="F47">
        <v>-0.20150000000000001</v>
      </c>
      <c r="G47">
        <v>-0.15740000000000001</v>
      </c>
      <c r="H47">
        <v>2.5700000000000001E-2</v>
      </c>
      <c r="I47">
        <v>-0.14460000000000001</v>
      </c>
      <c r="J47">
        <v>1.6</v>
      </c>
      <c r="K47">
        <v>36.75</v>
      </c>
      <c r="L47">
        <v>0.81</v>
      </c>
      <c r="M47">
        <v>29.59</v>
      </c>
      <c r="N47">
        <v>199.82</v>
      </c>
      <c r="O47" t="s">
        <v>987</v>
      </c>
      <c r="P47">
        <v>17.010000000000002</v>
      </c>
      <c r="Q47" t="s">
        <v>988</v>
      </c>
      <c r="R47">
        <v>1.1000000000000001</v>
      </c>
      <c r="S47">
        <v>3.89</v>
      </c>
      <c r="T47">
        <v>12.68</v>
      </c>
      <c r="U47" t="s">
        <v>989</v>
      </c>
      <c r="V47">
        <v>0.16500000000000001</v>
      </c>
      <c r="W47" t="s">
        <v>990</v>
      </c>
      <c r="X47" t="s">
        <v>991</v>
      </c>
      <c r="Y47" t="s">
        <v>992</v>
      </c>
    </row>
    <row r="48" spans="1:25" x14ac:dyDescent="0.25">
      <c r="A48">
        <v>45</v>
      </c>
      <c r="B48" t="s">
        <v>392</v>
      </c>
      <c r="C48">
        <v>1.54E-2</v>
      </c>
      <c r="D48">
        <v>3.0700000000000002E-2</v>
      </c>
      <c r="E48">
        <v>-4.8599999999999997E-2</v>
      </c>
      <c r="F48">
        <v>3.8999999999999998E-3</v>
      </c>
      <c r="G48">
        <v>0.1527</v>
      </c>
      <c r="H48">
        <v>0.19070000000000001</v>
      </c>
      <c r="I48">
        <v>-4.0300000000000002E-2</v>
      </c>
      <c r="J48">
        <v>1.77</v>
      </c>
      <c r="K48">
        <v>160.5</v>
      </c>
      <c r="L48">
        <v>0.93</v>
      </c>
      <c r="M48">
        <v>149.87</v>
      </c>
      <c r="N48">
        <v>833.37</v>
      </c>
      <c r="O48" t="s">
        <v>993</v>
      </c>
      <c r="P48">
        <v>26.14</v>
      </c>
      <c r="Q48" t="s">
        <v>994</v>
      </c>
      <c r="R48">
        <v>2.4900000000000002</v>
      </c>
      <c r="S48">
        <v>3.65</v>
      </c>
      <c r="T48">
        <v>15.12</v>
      </c>
      <c r="U48" t="s">
        <v>995</v>
      </c>
      <c r="V48">
        <v>0.1865</v>
      </c>
      <c r="W48" t="s">
        <v>996</v>
      </c>
      <c r="X48" t="s">
        <v>997</v>
      </c>
      <c r="Y48" t="s">
        <v>998</v>
      </c>
    </row>
    <row r="49" spans="1:25" x14ac:dyDescent="0.25">
      <c r="A49">
        <v>46</v>
      </c>
      <c r="B49" t="s">
        <v>393</v>
      </c>
      <c r="C49">
        <v>7.9000000000000008E-3</v>
      </c>
      <c r="D49">
        <v>1.15E-2</v>
      </c>
      <c r="E49">
        <v>-0.10390000000000001</v>
      </c>
      <c r="F49">
        <v>-0.13700000000000001</v>
      </c>
      <c r="G49">
        <v>-0.1148</v>
      </c>
      <c r="H49">
        <v>-0.1037</v>
      </c>
      <c r="I49">
        <v>-9.8199999999999996E-2</v>
      </c>
      <c r="J49">
        <v>2.4500000000000002</v>
      </c>
      <c r="K49">
        <v>37.56</v>
      </c>
      <c r="L49">
        <v>1.01</v>
      </c>
      <c r="M49">
        <v>38.090000000000003</v>
      </c>
      <c r="N49">
        <v>347.02</v>
      </c>
      <c r="O49" t="s">
        <v>999</v>
      </c>
      <c r="P49">
        <v>14.41</v>
      </c>
      <c r="Q49" t="s">
        <v>1000</v>
      </c>
      <c r="R49">
        <v>1.62</v>
      </c>
      <c r="S49">
        <v>4.18</v>
      </c>
      <c r="T49">
        <v>11.21</v>
      </c>
      <c r="U49" t="s">
        <v>1001</v>
      </c>
      <c r="V49">
        <v>0.1633</v>
      </c>
      <c r="W49" t="s">
        <v>1002</v>
      </c>
      <c r="X49" t="s">
        <v>1003</v>
      </c>
      <c r="Y49" t="s">
        <v>1004</v>
      </c>
    </row>
    <row r="50" spans="1:25" x14ac:dyDescent="0.25">
      <c r="A50">
        <v>47</v>
      </c>
      <c r="B50" t="s">
        <v>394</v>
      </c>
      <c r="C50">
        <v>2.24E-2</v>
      </c>
      <c r="D50">
        <v>4.5699999999999998E-2</v>
      </c>
      <c r="E50">
        <v>2.2499999999999999E-2</v>
      </c>
      <c r="F50">
        <v>-1.6799999999999999E-2</v>
      </c>
      <c r="G50">
        <v>-9.9400000000000002E-2</v>
      </c>
      <c r="H50">
        <v>-9.4299999999999995E-2</v>
      </c>
      <c r="I50">
        <v>-7.9000000000000008E-3</v>
      </c>
      <c r="J50">
        <v>2.4</v>
      </c>
      <c r="K50">
        <v>16.07</v>
      </c>
      <c r="L50">
        <v>0.92</v>
      </c>
      <c r="M50">
        <v>14.86</v>
      </c>
      <c r="N50">
        <v>74.5</v>
      </c>
      <c r="O50" t="s">
        <v>1005</v>
      </c>
      <c r="P50">
        <v>11.83</v>
      </c>
      <c r="Q50" t="s">
        <v>1006</v>
      </c>
      <c r="R50">
        <v>0.3</v>
      </c>
      <c r="S50">
        <v>1.21</v>
      </c>
      <c r="T50">
        <v>5.6</v>
      </c>
      <c r="U50" t="s">
        <v>1007</v>
      </c>
      <c r="V50">
        <v>3.4700000000000002E-2</v>
      </c>
      <c r="W50" t="s">
        <v>1008</v>
      </c>
      <c r="X50" t="s">
        <v>1009</v>
      </c>
      <c r="Y50" t="s">
        <v>1010</v>
      </c>
    </row>
    <row r="51" spans="1:25" x14ac:dyDescent="0.25">
      <c r="A51">
        <v>48</v>
      </c>
      <c r="B51" t="s">
        <v>395</v>
      </c>
      <c r="C51">
        <v>2.6499999999999999E-2</v>
      </c>
      <c r="D51">
        <v>4.5499999999999999E-2</v>
      </c>
      <c r="E51">
        <v>-9.6600000000000005E-2</v>
      </c>
      <c r="F51">
        <v>-6.0999999999999999E-2</v>
      </c>
      <c r="G51">
        <v>-8.4400000000000003E-2</v>
      </c>
      <c r="H51">
        <v>3.8300000000000001E-2</v>
      </c>
      <c r="I51">
        <v>-7.17E-2</v>
      </c>
      <c r="J51">
        <v>1.98</v>
      </c>
      <c r="K51">
        <v>4.05</v>
      </c>
      <c r="L51">
        <v>0.97</v>
      </c>
      <c r="M51">
        <v>3.92</v>
      </c>
      <c r="N51">
        <v>37.29</v>
      </c>
      <c r="O51" t="s">
        <v>1011</v>
      </c>
      <c r="P51">
        <v>2.4700000000000002</v>
      </c>
      <c r="Q51" t="s">
        <v>688</v>
      </c>
      <c r="R51">
        <v>1.1299999999999999</v>
      </c>
      <c r="S51">
        <v>1.1100000000000001</v>
      </c>
      <c r="T51">
        <v>3.79</v>
      </c>
      <c r="U51" t="s">
        <v>1012</v>
      </c>
      <c r="V51">
        <v>0.24560000000000001</v>
      </c>
      <c r="W51" t="s">
        <v>1013</v>
      </c>
      <c r="X51" t="s">
        <v>1014</v>
      </c>
      <c r="Y51" t="s">
        <v>1015</v>
      </c>
    </row>
    <row r="52" spans="1:25" x14ac:dyDescent="0.25">
      <c r="A52">
        <v>49</v>
      </c>
      <c r="B52" t="s">
        <v>396</v>
      </c>
      <c r="C52">
        <v>1.8E-3</v>
      </c>
      <c r="D52">
        <v>1.8100000000000002E-2</v>
      </c>
      <c r="E52">
        <v>-5.8900000000000001E-2</v>
      </c>
      <c r="F52">
        <v>-6.9599999999999995E-2</v>
      </c>
      <c r="G52">
        <v>-6.5600000000000006E-2</v>
      </c>
      <c r="H52">
        <v>0.13150000000000001</v>
      </c>
      <c r="I52">
        <v>-5.3499999999999999E-2</v>
      </c>
      <c r="J52">
        <v>1.96</v>
      </c>
      <c r="K52">
        <v>68.27</v>
      </c>
      <c r="L52">
        <v>0.49</v>
      </c>
      <c r="M52">
        <v>33.42</v>
      </c>
      <c r="N52">
        <v>605.34</v>
      </c>
      <c r="O52" t="s">
        <v>1016</v>
      </c>
      <c r="P52">
        <v>23.23</v>
      </c>
      <c r="Q52" t="s">
        <v>656</v>
      </c>
      <c r="R52">
        <v>8.4499999999999993</v>
      </c>
      <c r="S52">
        <v>4.8</v>
      </c>
      <c r="T52">
        <v>25.22</v>
      </c>
      <c r="U52" t="s">
        <v>1017</v>
      </c>
      <c r="V52">
        <v>9.1499999999999998E-2</v>
      </c>
      <c r="W52" t="s">
        <v>668</v>
      </c>
      <c r="X52" t="s">
        <v>1018</v>
      </c>
      <c r="Y52" t="s">
        <v>1019</v>
      </c>
    </row>
    <row r="53" spans="1:25" x14ac:dyDescent="0.25">
      <c r="A53">
        <v>50</v>
      </c>
      <c r="B53" t="s">
        <v>397</v>
      </c>
      <c r="C53">
        <v>1.44E-2</v>
      </c>
      <c r="D53">
        <v>1.9199999999999998E-2</v>
      </c>
      <c r="E53">
        <v>-2.01E-2</v>
      </c>
      <c r="F53">
        <v>-5.7700000000000001E-2</v>
      </c>
      <c r="G53">
        <v>-4.1700000000000001E-2</v>
      </c>
      <c r="H53">
        <v>3.73E-2</v>
      </c>
      <c r="I53">
        <v>-6.9699999999999998E-2</v>
      </c>
      <c r="J53">
        <v>1.84</v>
      </c>
      <c r="K53">
        <v>14.25</v>
      </c>
      <c r="L53">
        <v>0.59</v>
      </c>
      <c r="M53">
        <v>8.41</v>
      </c>
      <c r="N53">
        <v>68.680000000000007</v>
      </c>
      <c r="O53" t="s">
        <v>1020</v>
      </c>
      <c r="P53">
        <v>14.35</v>
      </c>
      <c r="Q53" t="s">
        <v>1021</v>
      </c>
      <c r="R53">
        <v>0.28000000000000003</v>
      </c>
      <c r="S53">
        <v>4.07</v>
      </c>
      <c r="T53">
        <v>38.369999999999997</v>
      </c>
      <c r="U53" t="s">
        <v>1022</v>
      </c>
      <c r="V53">
        <v>5.8000000000000003E-2</v>
      </c>
      <c r="W53" t="s">
        <v>1023</v>
      </c>
      <c r="X53" t="s">
        <v>657</v>
      </c>
      <c r="Y53" t="s">
        <v>1024</v>
      </c>
    </row>
    <row r="54" spans="1:25" x14ac:dyDescent="0.25">
      <c r="A54">
        <v>51</v>
      </c>
      <c r="B54" t="s">
        <v>398</v>
      </c>
      <c r="C54">
        <v>3.15E-2</v>
      </c>
      <c r="D54">
        <v>1.9E-3</v>
      </c>
      <c r="E54">
        <v>-0.18360000000000001</v>
      </c>
      <c r="F54">
        <v>-0.28210000000000002</v>
      </c>
      <c r="G54">
        <v>-0.29830000000000001</v>
      </c>
      <c r="H54">
        <v>-0.29720000000000002</v>
      </c>
      <c r="I54">
        <v>-0.29930000000000001</v>
      </c>
      <c r="J54">
        <v>1.99</v>
      </c>
      <c r="K54">
        <v>44.97</v>
      </c>
      <c r="L54">
        <v>0.81</v>
      </c>
      <c r="M54">
        <v>36.51</v>
      </c>
      <c r="N54">
        <v>136.22</v>
      </c>
      <c r="O54" t="s">
        <v>734</v>
      </c>
      <c r="P54">
        <v>22.44</v>
      </c>
      <c r="Q54" t="s">
        <v>379</v>
      </c>
      <c r="R54">
        <v>1.7</v>
      </c>
      <c r="S54">
        <v>5.17</v>
      </c>
      <c r="T54">
        <v>8.51</v>
      </c>
      <c r="U54" t="s">
        <v>1025</v>
      </c>
      <c r="V54">
        <v>0.13270000000000001</v>
      </c>
      <c r="W54" t="s">
        <v>1026</v>
      </c>
      <c r="X54" t="s">
        <v>1027</v>
      </c>
      <c r="Y54" t="s">
        <v>1028</v>
      </c>
    </row>
    <row r="55" spans="1:25" x14ac:dyDescent="0.25">
      <c r="A55">
        <v>52</v>
      </c>
      <c r="B55" t="s">
        <v>399</v>
      </c>
      <c r="C55">
        <v>1.83E-2</v>
      </c>
      <c r="D55">
        <v>4.8999999999999998E-3</v>
      </c>
      <c r="E55">
        <v>-8.8900000000000007E-2</v>
      </c>
      <c r="F55">
        <v>-0.2203</v>
      </c>
      <c r="G55">
        <v>-0.2155</v>
      </c>
      <c r="H55">
        <v>-3.6299999999999999E-2</v>
      </c>
      <c r="I55">
        <v>-0.16109999999999999</v>
      </c>
      <c r="J55">
        <v>1.77</v>
      </c>
      <c r="K55">
        <v>23.76</v>
      </c>
      <c r="L55">
        <v>0.76</v>
      </c>
      <c r="M55">
        <v>18.149999999999999</v>
      </c>
      <c r="N55">
        <v>49.08</v>
      </c>
      <c r="O55" t="s">
        <v>1029</v>
      </c>
      <c r="P55">
        <v>11.22</v>
      </c>
      <c r="Q55" t="s">
        <v>642</v>
      </c>
      <c r="R55">
        <v>0.68</v>
      </c>
      <c r="S55">
        <v>2.06</v>
      </c>
      <c r="T55">
        <v>10.32</v>
      </c>
      <c r="U55" t="s">
        <v>1030</v>
      </c>
      <c r="V55">
        <v>4.19E-2</v>
      </c>
      <c r="W55" t="s">
        <v>1031</v>
      </c>
      <c r="X55" t="s">
        <v>1008</v>
      </c>
      <c r="Y55" t="s">
        <v>1032</v>
      </c>
    </row>
    <row r="56" spans="1:25" x14ac:dyDescent="0.25">
      <c r="A56">
        <v>53</v>
      </c>
      <c r="B56" t="s">
        <v>400</v>
      </c>
      <c r="C56">
        <v>4.8999999999999998E-3</v>
      </c>
      <c r="D56">
        <v>-1.6000000000000001E-3</v>
      </c>
      <c r="E56">
        <v>-8.4900000000000003E-2</v>
      </c>
      <c r="F56">
        <v>-0.1111</v>
      </c>
      <c r="G56">
        <v>-5.5500000000000001E-2</v>
      </c>
      <c r="H56">
        <v>2.6200000000000001E-2</v>
      </c>
      <c r="I56">
        <v>-0.107</v>
      </c>
      <c r="J56">
        <v>1.38</v>
      </c>
      <c r="K56">
        <v>34.17</v>
      </c>
      <c r="L56">
        <v>0.53</v>
      </c>
      <c r="M56">
        <v>18.260000000000002</v>
      </c>
      <c r="N56">
        <v>98.08</v>
      </c>
      <c r="O56" t="s">
        <v>1033</v>
      </c>
      <c r="P56">
        <v>19.329999999999998</v>
      </c>
      <c r="Q56" t="s">
        <v>1034</v>
      </c>
      <c r="R56">
        <v>2.88</v>
      </c>
      <c r="S56">
        <v>6.41</v>
      </c>
      <c r="T56">
        <v>13.56</v>
      </c>
      <c r="U56" t="s">
        <v>1035</v>
      </c>
      <c r="V56">
        <v>-0.1971</v>
      </c>
      <c r="W56" t="s">
        <v>1036</v>
      </c>
      <c r="X56" t="s">
        <v>1037</v>
      </c>
      <c r="Y56" t="s">
        <v>1038</v>
      </c>
    </row>
    <row r="57" spans="1:25" x14ac:dyDescent="0.25">
      <c r="A57">
        <v>54</v>
      </c>
      <c r="B57" t="s">
        <v>401</v>
      </c>
      <c r="C57">
        <v>-1.8100000000000002E-2</v>
      </c>
      <c r="D57">
        <v>7.9399999999999998E-2</v>
      </c>
      <c r="E57">
        <v>0.12959999999999999</v>
      </c>
      <c r="F57">
        <v>0.40429999999999999</v>
      </c>
      <c r="G57">
        <v>0.26769999999999999</v>
      </c>
      <c r="H57">
        <v>0.58020000000000005</v>
      </c>
      <c r="I57">
        <v>0.5081</v>
      </c>
      <c r="J57">
        <v>1.8</v>
      </c>
      <c r="K57">
        <v>242.81</v>
      </c>
      <c r="L57">
        <v>1</v>
      </c>
      <c r="M57">
        <v>242.83</v>
      </c>
      <c r="N57">
        <v>383.74</v>
      </c>
      <c r="O57" t="s">
        <v>1039</v>
      </c>
      <c r="P57">
        <v>14.27</v>
      </c>
      <c r="Q57" t="s">
        <v>1040</v>
      </c>
      <c r="R57">
        <v>4.75</v>
      </c>
      <c r="S57">
        <v>2.54</v>
      </c>
      <c r="T57">
        <v>19.11</v>
      </c>
      <c r="U57" t="s">
        <v>1041</v>
      </c>
      <c r="V57">
        <v>0.1198</v>
      </c>
      <c r="W57" t="s">
        <v>1042</v>
      </c>
      <c r="X57" t="s">
        <v>1043</v>
      </c>
      <c r="Y57" t="s">
        <v>1044</v>
      </c>
    </row>
    <row r="58" spans="1:25" x14ac:dyDescent="0.25">
      <c r="A58">
        <v>55</v>
      </c>
      <c r="B58" t="s">
        <v>402</v>
      </c>
      <c r="C58">
        <v>2.4500000000000001E-2</v>
      </c>
      <c r="D58">
        <v>3.9100000000000003E-2</v>
      </c>
      <c r="E58">
        <v>7.6700000000000004E-2</v>
      </c>
      <c r="F58">
        <v>0.14829999999999999</v>
      </c>
      <c r="G58">
        <v>0.2334</v>
      </c>
      <c r="H58">
        <v>0.31190000000000001</v>
      </c>
      <c r="I58">
        <v>0.1452</v>
      </c>
      <c r="J58">
        <v>2.31</v>
      </c>
      <c r="K58">
        <v>22.82</v>
      </c>
      <c r="L58">
        <v>1.34</v>
      </c>
      <c r="M58">
        <v>30.66</v>
      </c>
      <c r="N58">
        <v>82.89</v>
      </c>
      <c r="O58" t="s">
        <v>1045</v>
      </c>
      <c r="P58">
        <v>15.24</v>
      </c>
      <c r="Q58" t="s">
        <v>645</v>
      </c>
      <c r="R58">
        <v>0.32</v>
      </c>
      <c r="S58">
        <v>4.45</v>
      </c>
      <c r="T58">
        <v>11.27</v>
      </c>
      <c r="U58" t="s">
        <v>1046</v>
      </c>
      <c r="V58">
        <v>0.14749999999999999</v>
      </c>
      <c r="W58" t="s">
        <v>1047</v>
      </c>
      <c r="X58" t="s">
        <v>1048</v>
      </c>
      <c r="Y58" t="s">
        <v>1049</v>
      </c>
    </row>
    <row r="59" spans="1:25" x14ac:dyDescent="0.25">
      <c r="A59">
        <v>56</v>
      </c>
      <c r="B59" t="s">
        <v>403</v>
      </c>
      <c r="C59">
        <v>-7.4999999999999997E-3</v>
      </c>
      <c r="D59">
        <v>2.87E-2</v>
      </c>
      <c r="E59">
        <v>-7.8100000000000003E-2</v>
      </c>
      <c r="F59">
        <v>-3.39E-2</v>
      </c>
      <c r="G59">
        <v>-3.0000000000000001E-3</v>
      </c>
      <c r="H59">
        <v>-3.6200000000000003E-2</v>
      </c>
      <c r="I59">
        <v>-1.34E-2</v>
      </c>
      <c r="J59">
        <v>1.88</v>
      </c>
      <c r="K59">
        <v>130.4</v>
      </c>
      <c r="L59">
        <v>0.86</v>
      </c>
      <c r="M59">
        <v>112.03</v>
      </c>
      <c r="N59">
        <v>91.88</v>
      </c>
      <c r="O59" t="s">
        <v>1050</v>
      </c>
      <c r="P59">
        <v>30.61</v>
      </c>
      <c r="Q59" t="s">
        <v>1051</v>
      </c>
      <c r="R59">
        <v>2.4500000000000002</v>
      </c>
      <c r="S59">
        <v>2.77</v>
      </c>
      <c r="T59">
        <v>7.13</v>
      </c>
      <c r="U59" t="s">
        <v>1052</v>
      </c>
      <c r="V59">
        <v>0.29399999999999998</v>
      </c>
      <c r="W59" t="s">
        <v>1053</v>
      </c>
      <c r="X59" t="s">
        <v>1054</v>
      </c>
      <c r="Y59" t="s">
        <v>1055</v>
      </c>
    </row>
    <row r="60" spans="1:25" x14ac:dyDescent="0.25">
      <c r="A60">
        <v>57</v>
      </c>
      <c r="B60" t="s">
        <v>404</v>
      </c>
      <c r="C60">
        <v>-0.14119999999999999</v>
      </c>
      <c r="D60">
        <v>-0.15079999999999999</v>
      </c>
      <c r="E60">
        <v>-5.33E-2</v>
      </c>
      <c r="F60">
        <v>-1.2999999999999999E-2</v>
      </c>
      <c r="G60">
        <v>-0.1258</v>
      </c>
      <c r="H60">
        <v>-6.1899999999999997E-2</v>
      </c>
      <c r="I60">
        <v>1.7100000000000001E-2</v>
      </c>
      <c r="J60">
        <v>1.59</v>
      </c>
      <c r="K60">
        <v>42.55</v>
      </c>
      <c r="L60">
        <v>1.8</v>
      </c>
      <c r="M60">
        <v>76.400000000000006</v>
      </c>
      <c r="N60">
        <v>775.83</v>
      </c>
      <c r="O60" t="s">
        <v>720</v>
      </c>
      <c r="P60">
        <v>11.97</v>
      </c>
      <c r="Q60" t="s">
        <v>1056</v>
      </c>
      <c r="R60">
        <v>0.51</v>
      </c>
      <c r="S60">
        <v>2.59</v>
      </c>
      <c r="T60">
        <v>68.56</v>
      </c>
      <c r="U60" t="s">
        <v>1057</v>
      </c>
      <c r="V60">
        <v>4.1999999999999997E-3</v>
      </c>
      <c r="W60" t="s">
        <v>1058</v>
      </c>
      <c r="X60" t="s">
        <v>1059</v>
      </c>
      <c r="Y60" t="s">
        <v>1060</v>
      </c>
    </row>
    <row r="61" spans="1:25" x14ac:dyDescent="0.25">
      <c r="A61">
        <v>58</v>
      </c>
      <c r="B61" t="s">
        <v>405</v>
      </c>
      <c r="C61">
        <v>2.4899999999999999E-2</v>
      </c>
      <c r="D61">
        <v>-5.0000000000000001E-4</v>
      </c>
      <c r="E61">
        <v>-7.1000000000000004E-3</v>
      </c>
      <c r="F61">
        <v>-0.14080000000000001</v>
      </c>
      <c r="G61">
        <v>-0.17150000000000001</v>
      </c>
      <c r="H61">
        <v>2.23E-2</v>
      </c>
      <c r="I61">
        <v>-9.8100000000000007E-2</v>
      </c>
      <c r="J61">
        <v>1.88</v>
      </c>
      <c r="K61">
        <v>9.08</v>
      </c>
      <c r="L61">
        <v>0.84</v>
      </c>
      <c r="M61">
        <v>7.64</v>
      </c>
      <c r="N61">
        <v>483.63</v>
      </c>
      <c r="O61" t="s">
        <v>964</v>
      </c>
      <c r="P61">
        <v>19.95</v>
      </c>
      <c r="Q61" t="s">
        <v>1061</v>
      </c>
      <c r="R61">
        <v>1.94</v>
      </c>
      <c r="S61">
        <v>52.06</v>
      </c>
      <c r="T61">
        <v>116.79</v>
      </c>
      <c r="U61" t="s">
        <v>908</v>
      </c>
      <c r="V61">
        <v>0.1018</v>
      </c>
      <c r="W61" t="s">
        <v>718</v>
      </c>
      <c r="X61" t="s">
        <v>658</v>
      </c>
      <c r="Y61" t="s">
        <v>1062</v>
      </c>
    </row>
    <row r="62" spans="1:25" x14ac:dyDescent="0.25">
      <c r="A62">
        <v>59</v>
      </c>
      <c r="B62" t="s">
        <v>406</v>
      </c>
      <c r="C62">
        <v>2.3900000000000001E-2</v>
      </c>
      <c r="D62">
        <v>4.4200000000000003E-2</v>
      </c>
      <c r="E62">
        <v>1.5599999999999999E-2</v>
      </c>
      <c r="F62">
        <v>5.1299999999999998E-2</v>
      </c>
      <c r="G62">
        <v>-3.4000000000000002E-2</v>
      </c>
      <c r="H62">
        <v>8.9599999999999999E-2</v>
      </c>
      <c r="I62">
        <v>2.3300000000000001E-2</v>
      </c>
      <c r="J62">
        <v>2.12</v>
      </c>
      <c r="K62">
        <v>105.4</v>
      </c>
      <c r="L62">
        <v>0.91</v>
      </c>
      <c r="M62">
        <v>95.71</v>
      </c>
      <c r="N62">
        <v>816.81</v>
      </c>
      <c r="O62" t="s">
        <v>1063</v>
      </c>
      <c r="P62">
        <v>21.17</v>
      </c>
      <c r="Q62" t="s">
        <v>1064</v>
      </c>
      <c r="R62">
        <v>3.11</v>
      </c>
      <c r="S62">
        <v>7.78</v>
      </c>
      <c r="T62">
        <v>29.37</v>
      </c>
      <c r="U62" t="s">
        <v>1065</v>
      </c>
      <c r="V62">
        <v>0.16039999999999999</v>
      </c>
      <c r="W62" t="s">
        <v>1066</v>
      </c>
      <c r="X62" t="s">
        <v>1067</v>
      </c>
      <c r="Y62" t="s">
        <v>1068</v>
      </c>
    </row>
    <row r="63" spans="1:25" x14ac:dyDescent="0.25">
      <c r="A63">
        <v>60</v>
      </c>
      <c r="B63" t="s">
        <v>407</v>
      </c>
      <c r="C63">
        <v>1.61E-2</v>
      </c>
      <c r="D63">
        <v>3.5099999999999999E-2</v>
      </c>
      <c r="E63">
        <v>5.0000000000000001E-3</v>
      </c>
      <c r="F63">
        <v>-5.4800000000000001E-2</v>
      </c>
      <c r="G63">
        <v>-5.5599999999999997E-2</v>
      </c>
      <c r="H63">
        <v>-1.3899999999999999E-2</v>
      </c>
      <c r="I63">
        <v>-1.15E-2</v>
      </c>
      <c r="J63">
        <v>2.5299999999999998</v>
      </c>
      <c r="K63">
        <v>16.73</v>
      </c>
      <c r="L63">
        <v>1.1100000000000001</v>
      </c>
      <c r="M63">
        <v>18.559999999999999</v>
      </c>
      <c r="N63">
        <v>211.8</v>
      </c>
      <c r="O63" t="s">
        <v>1069</v>
      </c>
      <c r="P63">
        <v>21.17</v>
      </c>
      <c r="Q63" t="s">
        <v>669</v>
      </c>
      <c r="R63">
        <v>1.52</v>
      </c>
      <c r="S63">
        <v>5.8</v>
      </c>
      <c r="T63">
        <v>35.58</v>
      </c>
      <c r="U63" t="s">
        <v>1070</v>
      </c>
      <c r="V63">
        <v>0.15840000000000001</v>
      </c>
      <c r="W63" t="s">
        <v>1071</v>
      </c>
      <c r="X63" t="s">
        <v>1072</v>
      </c>
      <c r="Y63" t="s">
        <v>1073</v>
      </c>
    </row>
    <row r="64" spans="1:25" x14ac:dyDescent="0.25">
      <c r="A64">
        <v>61</v>
      </c>
      <c r="B64" t="s">
        <v>408</v>
      </c>
      <c r="C64">
        <v>1E-3</v>
      </c>
      <c r="D64">
        <v>1.43E-2</v>
      </c>
      <c r="E64">
        <v>-8.6300000000000002E-2</v>
      </c>
      <c r="F64">
        <v>-0.1062</v>
      </c>
      <c r="G64">
        <v>-0.1091</v>
      </c>
      <c r="H64">
        <v>8.72E-2</v>
      </c>
      <c r="I64">
        <v>-9.8400000000000001E-2</v>
      </c>
      <c r="J64">
        <v>2.06</v>
      </c>
      <c r="K64">
        <v>226.28</v>
      </c>
      <c r="L64">
        <v>0.85</v>
      </c>
      <c r="M64">
        <v>192.78</v>
      </c>
      <c r="N64">
        <v>924.56</v>
      </c>
      <c r="O64" t="s">
        <v>1074</v>
      </c>
      <c r="P64">
        <v>17.899999999999999</v>
      </c>
      <c r="Q64" t="s">
        <v>641</v>
      </c>
      <c r="R64">
        <v>2.4</v>
      </c>
      <c r="S64">
        <v>4.6399999999999997</v>
      </c>
      <c r="T64">
        <v>15.55</v>
      </c>
      <c r="U64" t="s">
        <v>1075</v>
      </c>
      <c r="V64">
        <v>7.1599999999999997E-2</v>
      </c>
      <c r="W64" t="s">
        <v>1076</v>
      </c>
      <c r="X64" t="s">
        <v>1077</v>
      </c>
      <c r="Y64" t="s">
        <v>1078</v>
      </c>
    </row>
    <row r="65" spans="1:25" x14ac:dyDescent="0.25">
      <c r="A65">
        <v>62</v>
      </c>
      <c r="B65" t="s">
        <v>409</v>
      </c>
      <c r="C65">
        <v>4.1000000000000003E-3</v>
      </c>
      <c r="D65">
        <v>6.7999999999999996E-3</v>
      </c>
      <c r="E65">
        <v>-1.47E-2</v>
      </c>
      <c r="F65">
        <v>0.107</v>
      </c>
      <c r="G65">
        <v>0.10440000000000001</v>
      </c>
      <c r="H65">
        <v>0.27739999999999998</v>
      </c>
      <c r="I65">
        <v>0.1293</v>
      </c>
      <c r="J65">
        <v>2.4</v>
      </c>
      <c r="K65">
        <v>22.51</v>
      </c>
      <c r="L65">
        <v>0.95</v>
      </c>
      <c r="M65">
        <v>21.38</v>
      </c>
      <c r="N65">
        <v>2380.62</v>
      </c>
      <c r="O65" t="s">
        <v>1079</v>
      </c>
      <c r="P65">
        <v>38.58</v>
      </c>
      <c r="Q65" t="s">
        <v>1080</v>
      </c>
      <c r="R65">
        <v>2.75</v>
      </c>
      <c r="S65">
        <v>3.17</v>
      </c>
      <c r="T65">
        <v>3.56</v>
      </c>
      <c r="U65" t="s">
        <v>1081</v>
      </c>
      <c r="V65">
        <v>4.7E-2</v>
      </c>
      <c r="W65" t="s">
        <v>1082</v>
      </c>
      <c r="X65" t="s">
        <v>1083</v>
      </c>
      <c r="Y65" t="s">
        <v>1084</v>
      </c>
    </row>
    <row r="66" spans="1:25" x14ac:dyDescent="0.25">
      <c r="A66">
        <v>63</v>
      </c>
      <c r="B66" t="s">
        <v>410</v>
      </c>
      <c r="C66">
        <v>7.1000000000000004E-3</v>
      </c>
      <c r="D66">
        <v>3.2899999999999999E-2</v>
      </c>
      <c r="E66">
        <v>-6.8699999999999997E-2</v>
      </c>
      <c r="F66">
        <v>-5.1799999999999999E-2</v>
      </c>
      <c r="G66">
        <v>-7.1499999999999994E-2</v>
      </c>
      <c r="H66">
        <v>0.18060000000000001</v>
      </c>
      <c r="I66">
        <v>-3.3099999999999997E-2</v>
      </c>
      <c r="J66">
        <v>2.3199999999999998</v>
      </c>
      <c r="K66">
        <v>25.34</v>
      </c>
      <c r="L66">
        <v>0.88</v>
      </c>
      <c r="M66">
        <v>22.3</v>
      </c>
      <c r="N66">
        <v>277.08999999999997</v>
      </c>
      <c r="O66" t="s">
        <v>892</v>
      </c>
      <c r="P66">
        <v>8.0500000000000007</v>
      </c>
      <c r="Q66" t="s">
        <v>954</v>
      </c>
      <c r="R66">
        <v>0.97</v>
      </c>
      <c r="S66">
        <v>1.49</v>
      </c>
      <c r="T66">
        <v>2100.1</v>
      </c>
      <c r="U66" t="s">
        <v>1085</v>
      </c>
      <c r="V66">
        <v>7.2599999999999998E-2</v>
      </c>
      <c r="W66" t="s">
        <v>1086</v>
      </c>
      <c r="X66" t="s">
        <v>1087</v>
      </c>
      <c r="Y66" t="s">
        <v>1088</v>
      </c>
    </row>
    <row r="67" spans="1:25" x14ac:dyDescent="0.25">
      <c r="A67">
        <v>64</v>
      </c>
      <c r="B67" t="s">
        <v>411</v>
      </c>
      <c r="C67">
        <v>-6.4000000000000003E-3</v>
      </c>
      <c r="D67">
        <v>6.8999999999999999E-3</v>
      </c>
      <c r="E67">
        <v>-2.7400000000000001E-2</v>
      </c>
      <c r="F67">
        <v>4.1799999999999997E-2</v>
      </c>
      <c r="G67">
        <v>4.24E-2</v>
      </c>
      <c r="H67">
        <v>0.20530000000000001</v>
      </c>
      <c r="I67">
        <v>5.1200000000000002E-2</v>
      </c>
      <c r="J67">
        <v>2.29</v>
      </c>
      <c r="K67">
        <v>26.65</v>
      </c>
      <c r="L67">
        <v>0.86</v>
      </c>
      <c r="M67">
        <v>22.9</v>
      </c>
      <c r="N67">
        <v>611.73</v>
      </c>
      <c r="O67" t="s">
        <v>1089</v>
      </c>
      <c r="P67">
        <v>12.9</v>
      </c>
      <c r="Q67" t="s">
        <v>653</v>
      </c>
      <c r="R67">
        <v>1.46</v>
      </c>
      <c r="S67">
        <v>2.31</v>
      </c>
      <c r="U67" t="s">
        <v>1090</v>
      </c>
      <c r="V67">
        <v>0.13800000000000001</v>
      </c>
      <c r="W67" t="s">
        <v>1091</v>
      </c>
      <c r="X67" t="s">
        <v>1092</v>
      </c>
      <c r="Y67" t="s">
        <v>1093</v>
      </c>
    </row>
    <row r="68" spans="1:25" x14ac:dyDescent="0.25">
      <c r="A68">
        <v>65</v>
      </c>
      <c r="B68" t="s">
        <v>412</v>
      </c>
      <c r="C68">
        <v>1.03E-2</v>
      </c>
      <c r="D68">
        <v>4.1599999999999998E-2</v>
      </c>
      <c r="E68">
        <v>-1.7399999999999999E-2</v>
      </c>
      <c r="F68">
        <v>-8.0399999999999999E-2</v>
      </c>
      <c r="G68">
        <v>-0.1076</v>
      </c>
      <c r="H68">
        <v>4.7800000000000002E-2</v>
      </c>
      <c r="I68">
        <v>-6.4299999999999996E-2</v>
      </c>
      <c r="J68">
        <v>2.0299999999999998</v>
      </c>
      <c r="K68">
        <v>3.07</v>
      </c>
      <c r="L68">
        <v>0.79</v>
      </c>
      <c r="M68">
        <v>2.4300000000000002</v>
      </c>
      <c r="N68">
        <v>45.12</v>
      </c>
      <c r="O68" t="s">
        <v>1094</v>
      </c>
      <c r="P68">
        <v>6.66</v>
      </c>
      <c r="Q68" t="s">
        <v>674</v>
      </c>
      <c r="R68">
        <v>0.8</v>
      </c>
      <c r="S68">
        <v>1.17</v>
      </c>
      <c r="U68" t="s">
        <v>650</v>
      </c>
      <c r="V68">
        <v>4.5400000000000003E-2</v>
      </c>
      <c r="W68" t="s">
        <v>1095</v>
      </c>
      <c r="X68" t="s">
        <v>1096</v>
      </c>
      <c r="Y68" t="s">
        <v>1097</v>
      </c>
    </row>
    <row r="69" spans="1:25" x14ac:dyDescent="0.25">
      <c r="A69">
        <v>66</v>
      </c>
      <c r="B69" t="s">
        <v>413</v>
      </c>
      <c r="C69">
        <v>2.7000000000000001E-3</v>
      </c>
      <c r="D69">
        <v>1.6199999999999999E-2</v>
      </c>
      <c r="E69">
        <v>-2.3099999999999999E-2</v>
      </c>
      <c r="F69">
        <v>7.1000000000000004E-3</v>
      </c>
      <c r="G69">
        <v>-3.3099999999999997E-2</v>
      </c>
      <c r="H69">
        <v>0.21779999999999999</v>
      </c>
      <c r="I69">
        <v>2.93E-2</v>
      </c>
      <c r="J69">
        <v>2.0299999999999998</v>
      </c>
      <c r="K69">
        <v>12.6</v>
      </c>
      <c r="L69">
        <v>1.17</v>
      </c>
      <c r="M69">
        <v>14.74</v>
      </c>
      <c r="N69">
        <v>81.34</v>
      </c>
      <c r="O69" t="s">
        <v>1098</v>
      </c>
      <c r="P69">
        <v>10.72</v>
      </c>
      <c r="Q69" t="s">
        <v>649</v>
      </c>
      <c r="R69">
        <v>2.08</v>
      </c>
      <c r="S69">
        <v>1.62</v>
      </c>
      <c r="T69">
        <v>150.57</v>
      </c>
      <c r="U69" t="s">
        <v>1099</v>
      </c>
      <c r="V69">
        <v>4.87E-2</v>
      </c>
      <c r="W69" t="s">
        <v>1100</v>
      </c>
      <c r="X69" t="s">
        <v>1101</v>
      </c>
      <c r="Y69" t="s">
        <v>1102</v>
      </c>
    </row>
    <row r="70" spans="1:25" x14ac:dyDescent="0.25">
      <c r="A70">
        <v>67</v>
      </c>
      <c r="B70" t="s">
        <v>414</v>
      </c>
      <c r="C70">
        <v>-2.2800000000000001E-2</v>
      </c>
      <c r="D70">
        <v>-9.2999999999999992E-3</v>
      </c>
      <c r="E70">
        <v>-3.3500000000000002E-2</v>
      </c>
      <c r="F70">
        <v>3.8100000000000002E-2</v>
      </c>
      <c r="G70">
        <v>3.0300000000000001E-2</v>
      </c>
      <c r="H70">
        <v>0.24510000000000001</v>
      </c>
      <c r="I70">
        <v>6.4600000000000005E-2</v>
      </c>
      <c r="J70">
        <v>2.42</v>
      </c>
      <c r="K70">
        <v>13.62</v>
      </c>
      <c r="L70">
        <v>1.1200000000000001</v>
      </c>
      <c r="M70">
        <v>15.27</v>
      </c>
      <c r="N70">
        <v>374.1</v>
      </c>
      <c r="O70" t="s">
        <v>1103</v>
      </c>
      <c r="P70">
        <v>21.89</v>
      </c>
      <c r="Q70" t="s">
        <v>1104</v>
      </c>
      <c r="R70">
        <v>4.76</v>
      </c>
      <c r="S70">
        <v>6.35</v>
      </c>
      <c r="T70">
        <v>15.26</v>
      </c>
      <c r="U70" t="s">
        <v>1105</v>
      </c>
      <c r="V70">
        <v>0.16189999999999999</v>
      </c>
      <c r="W70" t="s">
        <v>1106</v>
      </c>
      <c r="X70" t="s">
        <v>1107</v>
      </c>
      <c r="Y70" t="s">
        <v>1108</v>
      </c>
    </row>
    <row r="71" spans="1:25" x14ac:dyDescent="0.25">
      <c r="A71">
        <v>68</v>
      </c>
      <c r="B71" t="s">
        <v>415</v>
      </c>
      <c r="C71">
        <v>2.0299999999999999E-2</v>
      </c>
      <c r="D71">
        <v>8.9999999999999998E-4</v>
      </c>
      <c r="E71">
        <v>-0.1552</v>
      </c>
      <c r="F71">
        <v>-0.2286</v>
      </c>
      <c r="G71">
        <v>-0.24990000000000001</v>
      </c>
      <c r="H71">
        <v>-0.24179999999999999</v>
      </c>
      <c r="I71">
        <v>-0.21640000000000001</v>
      </c>
      <c r="J71">
        <v>2.14</v>
      </c>
      <c r="K71">
        <v>29.31</v>
      </c>
      <c r="L71">
        <v>0.6</v>
      </c>
      <c r="M71">
        <v>17.5</v>
      </c>
      <c r="N71">
        <v>195.02</v>
      </c>
      <c r="O71" t="s">
        <v>1025</v>
      </c>
      <c r="P71">
        <v>11.95</v>
      </c>
      <c r="Q71" t="s">
        <v>1109</v>
      </c>
      <c r="R71">
        <v>0.77</v>
      </c>
      <c r="S71">
        <v>3.02</v>
      </c>
      <c r="T71">
        <v>10.74</v>
      </c>
      <c r="U71" t="s">
        <v>1110</v>
      </c>
      <c r="V71">
        <v>0.17499999999999999</v>
      </c>
      <c r="W71" t="s">
        <v>1111</v>
      </c>
      <c r="X71" t="s">
        <v>1112</v>
      </c>
      <c r="Y71" t="s">
        <v>1113</v>
      </c>
    </row>
    <row r="72" spans="1:25" x14ac:dyDescent="0.25">
      <c r="A72">
        <v>69</v>
      </c>
      <c r="B72" t="s">
        <v>416</v>
      </c>
      <c r="C72">
        <v>-7.0000000000000001E-3</v>
      </c>
      <c r="D72">
        <v>-3.4299999999999997E-2</v>
      </c>
      <c r="E72">
        <v>-0.10150000000000001</v>
      </c>
      <c r="F72">
        <v>-0.187</v>
      </c>
      <c r="G72">
        <v>-9.1700000000000004E-2</v>
      </c>
      <c r="H72">
        <v>7.7999999999999996E-3</v>
      </c>
      <c r="I72">
        <v>-0.16320000000000001</v>
      </c>
      <c r="J72">
        <v>1.5</v>
      </c>
      <c r="K72">
        <v>285.76</v>
      </c>
      <c r="L72">
        <v>0.66</v>
      </c>
      <c r="M72">
        <v>188.04</v>
      </c>
      <c r="N72">
        <v>5336.97</v>
      </c>
      <c r="O72" t="s">
        <v>1114</v>
      </c>
      <c r="P72">
        <v>28.15</v>
      </c>
      <c r="Q72" t="s">
        <v>1115</v>
      </c>
      <c r="R72">
        <v>5.51</v>
      </c>
      <c r="S72">
        <v>9.5500000000000007</v>
      </c>
      <c r="T72">
        <v>15.6</v>
      </c>
      <c r="U72" t="s">
        <v>1116</v>
      </c>
      <c r="V72">
        <v>0.27179999999999999</v>
      </c>
      <c r="W72" t="s">
        <v>1117</v>
      </c>
      <c r="X72" t="s">
        <v>1118</v>
      </c>
      <c r="Y72" t="s">
        <v>1119</v>
      </c>
    </row>
    <row r="73" spans="1:25" x14ac:dyDescent="0.25">
      <c r="A73">
        <v>70</v>
      </c>
      <c r="B73" t="s">
        <v>417</v>
      </c>
      <c r="C73">
        <v>-3.0000000000000001E-3</v>
      </c>
      <c r="D73">
        <v>-2.2499999999999999E-2</v>
      </c>
      <c r="E73">
        <v>-0.13339999999999999</v>
      </c>
      <c r="F73">
        <v>-0.15010000000000001</v>
      </c>
      <c r="G73">
        <v>-7.2300000000000003E-2</v>
      </c>
      <c r="H73">
        <v>1.3599999999999999E-2</v>
      </c>
      <c r="I73">
        <v>-0.14249999999999999</v>
      </c>
      <c r="J73">
        <v>1.34</v>
      </c>
      <c r="K73">
        <v>171.93</v>
      </c>
      <c r="L73">
        <v>0.79</v>
      </c>
      <c r="M73">
        <v>136.52000000000001</v>
      </c>
      <c r="N73">
        <v>2560.63</v>
      </c>
      <c r="O73" t="s">
        <v>1120</v>
      </c>
      <c r="P73">
        <v>17.88</v>
      </c>
      <c r="Q73" t="s">
        <v>1121</v>
      </c>
      <c r="R73">
        <v>2.2599999999999998</v>
      </c>
      <c r="S73">
        <v>4.83</v>
      </c>
      <c r="T73">
        <v>8.4</v>
      </c>
      <c r="U73" t="s">
        <v>1122</v>
      </c>
      <c r="V73">
        <v>0.31559999999999999</v>
      </c>
      <c r="W73" t="s">
        <v>1123</v>
      </c>
      <c r="X73" t="s">
        <v>1124</v>
      </c>
      <c r="Y73" t="s">
        <v>1125</v>
      </c>
    </row>
    <row r="74" spans="1:25" x14ac:dyDescent="0.25">
      <c r="A74">
        <v>71</v>
      </c>
      <c r="B74" t="s">
        <v>418</v>
      </c>
      <c r="C74">
        <v>5.4999999999999997E-3</v>
      </c>
      <c r="D74">
        <v>1.0200000000000001E-2</v>
      </c>
      <c r="E74">
        <v>-0.14580000000000001</v>
      </c>
      <c r="F74">
        <v>-0.1772</v>
      </c>
      <c r="G74">
        <v>-7.1300000000000002E-2</v>
      </c>
      <c r="H74">
        <v>9.5100000000000004E-2</v>
      </c>
      <c r="I74">
        <v>-0.14829999999999999</v>
      </c>
      <c r="J74">
        <v>1.74</v>
      </c>
      <c r="K74">
        <v>61.22</v>
      </c>
      <c r="L74">
        <v>0.64</v>
      </c>
      <c r="M74">
        <v>39.42</v>
      </c>
      <c r="N74">
        <v>60.13</v>
      </c>
      <c r="O74" t="s">
        <v>1126</v>
      </c>
      <c r="P74">
        <v>16.170000000000002</v>
      </c>
      <c r="Q74" t="s">
        <v>662</v>
      </c>
      <c r="R74">
        <v>1.48</v>
      </c>
      <c r="S74">
        <v>3.14</v>
      </c>
      <c r="T74">
        <v>11.17</v>
      </c>
      <c r="U74" t="s">
        <v>1127</v>
      </c>
      <c r="V74">
        <v>-0.17100000000000001</v>
      </c>
      <c r="W74" t="s">
        <v>1128</v>
      </c>
      <c r="X74" t="s">
        <v>1129</v>
      </c>
      <c r="Y74" t="s">
        <v>1130</v>
      </c>
    </row>
    <row r="75" spans="1:25" x14ac:dyDescent="0.25">
      <c r="A75">
        <v>72</v>
      </c>
      <c r="B75" t="s">
        <v>419</v>
      </c>
      <c r="C75">
        <v>4.5999999999999999E-3</v>
      </c>
      <c r="D75">
        <v>-8.0000000000000004E-4</v>
      </c>
      <c r="E75">
        <v>-0.106</v>
      </c>
      <c r="F75">
        <v>-0.1671</v>
      </c>
      <c r="G75">
        <v>-0.12559999999999999</v>
      </c>
      <c r="H75">
        <v>-3.56E-2</v>
      </c>
      <c r="I75">
        <v>-0.17369999999999999</v>
      </c>
      <c r="J75">
        <v>2.4300000000000002</v>
      </c>
      <c r="K75">
        <v>11.25</v>
      </c>
      <c r="L75">
        <v>1.02</v>
      </c>
      <c r="M75">
        <v>11.43</v>
      </c>
      <c r="N75">
        <v>164.1</v>
      </c>
      <c r="O75" t="s">
        <v>1131</v>
      </c>
      <c r="P75">
        <v>20.09</v>
      </c>
      <c r="Q75" t="s">
        <v>693</v>
      </c>
      <c r="R75">
        <v>2.83</v>
      </c>
      <c r="S75">
        <v>35.119999999999997</v>
      </c>
      <c r="T75">
        <v>23.49</v>
      </c>
      <c r="U75" t="s">
        <v>1132</v>
      </c>
      <c r="V75">
        <v>0.1678</v>
      </c>
      <c r="W75" t="s">
        <v>1133</v>
      </c>
      <c r="X75" t="s">
        <v>1134</v>
      </c>
      <c r="Y75" t="s">
        <v>1135</v>
      </c>
    </row>
    <row r="76" spans="1:25" x14ac:dyDescent="0.25">
      <c r="A76">
        <v>73</v>
      </c>
      <c r="B76" t="s">
        <v>420</v>
      </c>
      <c r="C76">
        <v>7.0000000000000001E-3</v>
      </c>
      <c r="D76">
        <v>-9.1999999999999998E-3</v>
      </c>
      <c r="E76">
        <v>-5.62E-2</v>
      </c>
      <c r="F76">
        <v>-0.15820000000000001</v>
      </c>
      <c r="G76">
        <v>-0.2636</v>
      </c>
      <c r="H76">
        <v>-0.15540000000000001</v>
      </c>
      <c r="I76">
        <v>-0.12970000000000001</v>
      </c>
      <c r="J76">
        <v>1.8</v>
      </c>
      <c r="K76">
        <v>1.39</v>
      </c>
      <c r="L76">
        <v>0.59</v>
      </c>
      <c r="N76">
        <v>21.98</v>
      </c>
      <c r="O76" t="s">
        <v>1136</v>
      </c>
      <c r="P76">
        <v>12.54</v>
      </c>
      <c r="Q76" t="s">
        <v>1137</v>
      </c>
      <c r="R76">
        <v>1.01</v>
      </c>
      <c r="S76">
        <v>1.57</v>
      </c>
      <c r="T76">
        <v>7.83</v>
      </c>
      <c r="U76" t="s">
        <v>1138</v>
      </c>
      <c r="V76">
        <v>0.29709999999999998</v>
      </c>
      <c r="W76" t="s">
        <v>1139</v>
      </c>
      <c r="X76" t="s">
        <v>1140</v>
      </c>
      <c r="Y76" t="s">
        <v>1141</v>
      </c>
    </row>
    <row r="77" spans="1:25" x14ac:dyDescent="0.25">
      <c r="A77">
        <v>74</v>
      </c>
      <c r="B77" t="s">
        <v>421</v>
      </c>
      <c r="C77">
        <v>1.2800000000000001E-2</v>
      </c>
      <c r="D77">
        <v>-1.38E-2</v>
      </c>
      <c r="E77">
        <v>-0.14180000000000001</v>
      </c>
      <c r="F77">
        <v>-0.13919999999999999</v>
      </c>
      <c r="G77">
        <v>-6.4399999999999999E-2</v>
      </c>
      <c r="H77">
        <v>1.9699999999999999E-2</v>
      </c>
      <c r="I77">
        <v>-0.13700000000000001</v>
      </c>
      <c r="J77">
        <v>2.06</v>
      </c>
      <c r="K77">
        <v>16.43</v>
      </c>
      <c r="L77">
        <v>0.66</v>
      </c>
      <c r="M77">
        <v>10.86</v>
      </c>
      <c r="N77">
        <v>19.34</v>
      </c>
      <c r="O77" t="s">
        <v>1142</v>
      </c>
      <c r="P77">
        <v>11.57</v>
      </c>
      <c r="Q77" t="s">
        <v>1143</v>
      </c>
      <c r="R77">
        <v>0.9</v>
      </c>
      <c r="S77">
        <v>3.53</v>
      </c>
      <c r="T77">
        <v>7.49</v>
      </c>
      <c r="U77" t="s">
        <v>1144</v>
      </c>
      <c r="V77">
        <v>8.9300000000000004E-2</v>
      </c>
      <c r="W77" t="s">
        <v>1145</v>
      </c>
      <c r="X77" t="s">
        <v>1146</v>
      </c>
      <c r="Y77" t="s">
        <v>1147</v>
      </c>
    </row>
    <row r="78" spans="1:25" x14ac:dyDescent="0.25">
      <c r="A78">
        <v>75</v>
      </c>
      <c r="B78" t="s">
        <v>422</v>
      </c>
      <c r="C78">
        <v>9.4000000000000004E-3</v>
      </c>
      <c r="D78">
        <v>4.1399999999999999E-2</v>
      </c>
      <c r="E78">
        <v>-0.13950000000000001</v>
      </c>
      <c r="F78">
        <v>-0.20599999999999999</v>
      </c>
      <c r="G78">
        <v>-0.29239999999999999</v>
      </c>
      <c r="H78">
        <v>-0.22220000000000001</v>
      </c>
      <c r="I78">
        <v>-0.19589999999999999</v>
      </c>
      <c r="J78">
        <v>1.86</v>
      </c>
      <c r="K78">
        <v>28.01</v>
      </c>
      <c r="L78">
        <v>0.52</v>
      </c>
      <c r="M78">
        <v>14.61</v>
      </c>
      <c r="N78">
        <v>27.3</v>
      </c>
      <c r="O78" t="s">
        <v>1148</v>
      </c>
      <c r="P78">
        <v>6.55</v>
      </c>
      <c r="Q78" t="s">
        <v>1149</v>
      </c>
      <c r="R78">
        <v>0.8</v>
      </c>
      <c r="S78">
        <v>0.7</v>
      </c>
      <c r="T78">
        <v>3.85</v>
      </c>
      <c r="U78" t="s">
        <v>1150</v>
      </c>
      <c r="V78">
        <v>0.30790000000000001</v>
      </c>
      <c r="W78" t="s">
        <v>1151</v>
      </c>
      <c r="X78" t="s">
        <v>1152</v>
      </c>
      <c r="Y78" t="s">
        <v>1153</v>
      </c>
    </row>
    <row r="79" spans="1:25" x14ac:dyDescent="0.25">
      <c r="A79">
        <v>76</v>
      </c>
      <c r="B79" t="s">
        <v>423</v>
      </c>
      <c r="C79">
        <v>-8.0000000000000004E-4</v>
      </c>
      <c r="D79">
        <v>-1.3599999999999999E-2</v>
      </c>
      <c r="E79">
        <v>-2.3300000000000001E-2</v>
      </c>
      <c r="F79">
        <v>-5.0000000000000001E-4</v>
      </c>
      <c r="G79">
        <v>-0.1638</v>
      </c>
      <c r="H79">
        <v>3.2099999999999997E-2</v>
      </c>
      <c r="I79">
        <v>3.7699999999999997E-2</v>
      </c>
      <c r="J79">
        <v>1.97</v>
      </c>
      <c r="K79">
        <v>46.3</v>
      </c>
      <c r="L79">
        <v>1.29</v>
      </c>
      <c r="M79">
        <v>59.81</v>
      </c>
      <c r="N79">
        <v>199.31</v>
      </c>
      <c r="O79" t="s">
        <v>1154</v>
      </c>
      <c r="P79">
        <v>12.51</v>
      </c>
      <c r="Q79" t="s">
        <v>651</v>
      </c>
      <c r="R79">
        <v>0.87</v>
      </c>
      <c r="S79">
        <v>3.86</v>
      </c>
      <c r="T79">
        <v>14.71</v>
      </c>
      <c r="U79" t="s">
        <v>1155</v>
      </c>
      <c r="V79">
        <v>0.11360000000000001</v>
      </c>
      <c r="W79" t="s">
        <v>1156</v>
      </c>
      <c r="X79" t="s">
        <v>1157</v>
      </c>
      <c r="Y79" t="s">
        <v>1158</v>
      </c>
    </row>
    <row r="80" spans="1:25" x14ac:dyDescent="0.25">
      <c r="A80">
        <v>77</v>
      </c>
      <c r="B80" t="s">
        <v>163</v>
      </c>
      <c r="C80">
        <v>3.3E-3</v>
      </c>
      <c r="D80">
        <v>2.1299999999999999E-2</v>
      </c>
      <c r="E80">
        <v>-6.0100000000000001E-2</v>
      </c>
      <c r="F80">
        <v>-4.6699999999999998E-2</v>
      </c>
      <c r="G80">
        <v>-1.9199999999999998E-2</v>
      </c>
      <c r="H80">
        <v>2.5000000000000001E-2</v>
      </c>
      <c r="I80">
        <v>-2.8999999999999998E-3</v>
      </c>
      <c r="J80">
        <v>1.84</v>
      </c>
      <c r="K80">
        <v>175.95</v>
      </c>
      <c r="L80">
        <v>1.36</v>
      </c>
      <c r="M80">
        <v>238.76</v>
      </c>
      <c r="N80">
        <v>899.72</v>
      </c>
      <c r="O80" t="s">
        <v>1159</v>
      </c>
      <c r="P80">
        <v>21.1</v>
      </c>
      <c r="Q80" t="s">
        <v>714</v>
      </c>
      <c r="R80">
        <v>3.96</v>
      </c>
      <c r="S80">
        <v>3.78</v>
      </c>
      <c r="T80">
        <v>18.02</v>
      </c>
      <c r="U80" t="s">
        <v>1160</v>
      </c>
      <c r="V80">
        <v>8.1500000000000003E-2</v>
      </c>
      <c r="W80" t="s">
        <v>1161</v>
      </c>
      <c r="X80" t="s">
        <v>1162</v>
      </c>
      <c r="Y80" t="s">
        <v>1163</v>
      </c>
    </row>
    <row r="81" spans="1:25" x14ac:dyDescent="0.25">
      <c r="A81">
        <v>78</v>
      </c>
      <c r="B81" t="s">
        <v>424</v>
      </c>
      <c r="C81">
        <v>5.7999999999999996E-3</v>
      </c>
      <c r="D81">
        <v>2.9499999999999998E-2</v>
      </c>
      <c r="E81">
        <v>4.3400000000000001E-2</v>
      </c>
      <c r="F81">
        <v>0.13250000000000001</v>
      </c>
      <c r="G81">
        <v>0.25700000000000001</v>
      </c>
      <c r="H81">
        <v>0.23</v>
      </c>
      <c r="I81">
        <v>0.1966</v>
      </c>
      <c r="J81">
        <v>1.83</v>
      </c>
      <c r="K81">
        <v>12.77</v>
      </c>
      <c r="L81">
        <v>0.63</v>
      </c>
      <c r="M81">
        <v>8.0500000000000007</v>
      </c>
      <c r="N81">
        <v>187.2</v>
      </c>
      <c r="O81" t="s">
        <v>1164</v>
      </c>
      <c r="P81">
        <v>16.84</v>
      </c>
      <c r="Q81" t="s">
        <v>846</v>
      </c>
      <c r="R81">
        <v>0.21</v>
      </c>
      <c r="S81">
        <v>34.18</v>
      </c>
      <c r="T81">
        <v>20.89</v>
      </c>
      <c r="U81" t="s">
        <v>1165</v>
      </c>
      <c r="V81">
        <v>0.80049999999999999</v>
      </c>
      <c r="W81" t="s">
        <v>704</v>
      </c>
      <c r="X81" t="s">
        <v>1166</v>
      </c>
      <c r="Y81" t="s">
        <v>1167</v>
      </c>
    </row>
    <row r="82" spans="1:25" x14ac:dyDescent="0.25">
      <c r="A82">
        <v>79</v>
      </c>
      <c r="B82" t="s">
        <v>425</v>
      </c>
      <c r="C82">
        <v>2.8999999999999998E-3</v>
      </c>
      <c r="D82">
        <v>1.09E-2</v>
      </c>
      <c r="E82">
        <v>-5.6599999999999998E-2</v>
      </c>
      <c r="F82">
        <v>-0.15920000000000001</v>
      </c>
      <c r="G82">
        <v>-0.1255</v>
      </c>
      <c r="H82">
        <v>-3.1199999999999999E-2</v>
      </c>
      <c r="I82">
        <v>-0.10630000000000001</v>
      </c>
      <c r="J82">
        <v>1.94</v>
      </c>
      <c r="K82">
        <v>161.11000000000001</v>
      </c>
      <c r="L82">
        <v>2.73</v>
      </c>
      <c r="M82">
        <v>439.24</v>
      </c>
      <c r="N82">
        <v>461.27</v>
      </c>
      <c r="O82" t="s">
        <v>1168</v>
      </c>
      <c r="P82">
        <v>22.06</v>
      </c>
      <c r="Q82" t="s">
        <v>1169</v>
      </c>
      <c r="R82">
        <v>4.0199999999999996</v>
      </c>
      <c r="S82">
        <v>3.45</v>
      </c>
      <c r="T82">
        <v>23.08</v>
      </c>
      <c r="U82" t="s">
        <v>1170</v>
      </c>
      <c r="V82">
        <v>0.10680000000000001</v>
      </c>
      <c r="W82" t="s">
        <v>1171</v>
      </c>
      <c r="X82" t="s">
        <v>1172</v>
      </c>
      <c r="Y82" t="s">
        <v>1173</v>
      </c>
    </row>
    <row r="83" spans="1:25" x14ac:dyDescent="0.25">
      <c r="A83">
        <v>80</v>
      </c>
      <c r="B83" t="s">
        <v>426</v>
      </c>
      <c r="C83">
        <v>-5.0000000000000001E-4</v>
      </c>
      <c r="D83">
        <v>-1E-4</v>
      </c>
      <c r="E83">
        <v>-9.1800000000000007E-2</v>
      </c>
      <c r="F83">
        <v>-0.1242</v>
      </c>
      <c r="G83">
        <v>-4.0599999999999997E-2</v>
      </c>
      <c r="H83">
        <v>0.19950000000000001</v>
      </c>
      <c r="I83">
        <v>-6.8199999999999997E-2</v>
      </c>
      <c r="J83">
        <v>1.69</v>
      </c>
      <c r="K83">
        <v>8.74</v>
      </c>
      <c r="L83">
        <v>0.98</v>
      </c>
      <c r="M83">
        <v>8.58</v>
      </c>
      <c r="N83">
        <v>36.340000000000003</v>
      </c>
      <c r="O83" t="s">
        <v>1174</v>
      </c>
      <c r="P83">
        <v>14.46</v>
      </c>
      <c r="Q83" t="s">
        <v>675</v>
      </c>
      <c r="R83">
        <v>1.56</v>
      </c>
      <c r="S83">
        <v>3.07</v>
      </c>
      <c r="T83">
        <v>13.12</v>
      </c>
      <c r="U83" t="s">
        <v>1175</v>
      </c>
      <c r="V83">
        <v>0.13730000000000001</v>
      </c>
      <c r="W83" t="s">
        <v>1176</v>
      </c>
      <c r="X83" t="s">
        <v>1177</v>
      </c>
      <c r="Y83" t="s">
        <v>1178</v>
      </c>
    </row>
    <row r="84" spans="1:25" x14ac:dyDescent="0.25">
      <c r="A84">
        <v>81</v>
      </c>
      <c r="B84" t="s">
        <v>427</v>
      </c>
      <c r="C84">
        <v>-1.6000000000000001E-3</v>
      </c>
      <c r="D84">
        <v>3.8800000000000001E-2</v>
      </c>
      <c r="E84">
        <v>-3.9600000000000003E-2</v>
      </c>
      <c r="F84">
        <v>-4.6199999999999998E-2</v>
      </c>
      <c r="G84">
        <v>-0.12039999999999999</v>
      </c>
      <c r="H84">
        <v>0.1169</v>
      </c>
      <c r="I84">
        <v>-1.4200000000000001E-2</v>
      </c>
      <c r="J84">
        <v>2.44</v>
      </c>
      <c r="K84">
        <v>16.690000000000001</v>
      </c>
      <c r="L84">
        <v>0.72</v>
      </c>
      <c r="M84">
        <v>12</v>
      </c>
      <c r="N84">
        <v>48.71</v>
      </c>
      <c r="O84" t="s">
        <v>1179</v>
      </c>
      <c r="P84">
        <v>19.989999999999998</v>
      </c>
      <c r="Q84" t="s">
        <v>1180</v>
      </c>
      <c r="R84">
        <v>2.66</v>
      </c>
      <c r="S84">
        <v>3.61</v>
      </c>
      <c r="T84">
        <v>9.2799999999999994</v>
      </c>
      <c r="U84" t="s">
        <v>1181</v>
      </c>
      <c r="V84">
        <v>0.1024</v>
      </c>
      <c r="W84" t="s">
        <v>1182</v>
      </c>
      <c r="X84" t="s">
        <v>1183</v>
      </c>
      <c r="Y84" t="s">
        <v>1184</v>
      </c>
    </row>
    <row r="85" spans="1:25" x14ac:dyDescent="0.25">
      <c r="A85">
        <v>82</v>
      </c>
      <c r="B85" t="s">
        <v>428</v>
      </c>
      <c r="C85">
        <v>4.8599999999999997E-2</v>
      </c>
      <c r="D85">
        <v>9.3600000000000003E-2</v>
      </c>
      <c r="E85">
        <v>-0.21540000000000001</v>
      </c>
      <c r="F85">
        <v>-0.3931</v>
      </c>
      <c r="G85">
        <v>-0.36099999999999999</v>
      </c>
      <c r="H85">
        <v>-0.50239999999999996</v>
      </c>
      <c r="I85">
        <v>-0.34410000000000002</v>
      </c>
      <c r="J85">
        <v>1.89</v>
      </c>
      <c r="K85">
        <v>63.45</v>
      </c>
      <c r="L85">
        <v>1.21</v>
      </c>
      <c r="M85">
        <v>77.040000000000006</v>
      </c>
      <c r="N85">
        <v>14.29</v>
      </c>
      <c r="O85" t="s">
        <v>1185</v>
      </c>
      <c r="P85">
        <v>9.76</v>
      </c>
      <c r="Q85" t="s">
        <v>652</v>
      </c>
      <c r="R85">
        <v>0.67</v>
      </c>
      <c r="S85">
        <v>0.52</v>
      </c>
      <c r="T85">
        <v>4.22</v>
      </c>
      <c r="U85" t="s">
        <v>1186</v>
      </c>
      <c r="V85">
        <v>0.15970000000000001</v>
      </c>
      <c r="W85" t="s">
        <v>1187</v>
      </c>
      <c r="X85" t="s">
        <v>676</v>
      </c>
      <c r="Y85" t="s">
        <v>1188</v>
      </c>
    </row>
    <row r="86" spans="1:25" x14ac:dyDescent="0.25">
      <c r="A86">
        <v>83</v>
      </c>
      <c r="B86" t="s">
        <v>429</v>
      </c>
      <c r="C86">
        <v>2.5600000000000001E-2</v>
      </c>
      <c r="D86">
        <v>7.6600000000000001E-2</v>
      </c>
      <c r="E86">
        <v>-0.1193</v>
      </c>
      <c r="F86">
        <v>-0.17130000000000001</v>
      </c>
      <c r="G86">
        <v>-0.1174</v>
      </c>
      <c r="H86">
        <v>-0.22309999999999999</v>
      </c>
      <c r="I86">
        <v>-9.4500000000000001E-2</v>
      </c>
      <c r="J86">
        <v>1.78</v>
      </c>
      <c r="K86">
        <v>228.94</v>
      </c>
      <c r="L86">
        <v>0.93</v>
      </c>
      <c r="M86">
        <v>213.46</v>
      </c>
      <c r="N86">
        <v>622.91</v>
      </c>
      <c r="O86" t="s">
        <v>1189</v>
      </c>
      <c r="P86">
        <v>10.37</v>
      </c>
      <c r="Q86" t="s">
        <v>1190</v>
      </c>
      <c r="R86">
        <v>2.17</v>
      </c>
      <c r="S86">
        <v>1.49</v>
      </c>
      <c r="T86">
        <v>20.69</v>
      </c>
      <c r="U86" t="s">
        <v>1191</v>
      </c>
      <c r="V86">
        <v>0.16259999999999999</v>
      </c>
      <c r="W86" t="s">
        <v>1192</v>
      </c>
      <c r="X86" t="s">
        <v>1193</v>
      </c>
      <c r="Y86" t="s">
        <v>1194</v>
      </c>
    </row>
    <row r="87" spans="1:25" x14ac:dyDescent="0.25">
      <c r="A87">
        <v>84</v>
      </c>
      <c r="B87" t="s">
        <v>430</v>
      </c>
      <c r="C87">
        <v>2.98E-2</v>
      </c>
      <c r="D87">
        <v>7.8799999999999995E-2</v>
      </c>
      <c r="E87">
        <v>-0.14269999999999999</v>
      </c>
      <c r="F87">
        <v>-0.20349999999999999</v>
      </c>
      <c r="G87">
        <v>-0.12640000000000001</v>
      </c>
      <c r="H87">
        <v>-0.219</v>
      </c>
      <c r="I87">
        <v>-0.13350000000000001</v>
      </c>
      <c r="J87">
        <v>1.68</v>
      </c>
      <c r="K87">
        <v>93.06</v>
      </c>
      <c r="L87">
        <v>0.89</v>
      </c>
      <c r="M87">
        <v>82.36</v>
      </c>
      <c r="N87">
        <v>194.33</v>
      </c>
      <c r="O87" t="s">
        <v>1195</v>
      </c>
      <c r="P87">
        <v>10.48</v>
      </c>
      <c r="Q87" t="s">
        <v>1196</v>
      </c>
      <c r="R87">
        <v>1.1599999999999999</v>
      </c>
      <c r="S87">
        <v>1.86</v>
      </c>
      <c r="T87">
        <v>8.3800000000000008</v>
      </c>
      <c r="U87" t="s">
        <v>1197</v>
      </c>
      <c r="V87">
        <v>0.38229999999999997</v>
      </c>
      <c r="W87" t="s">
        <v>1198</v>
      </c>
      <c r="X87" t="s">
        <v>733</v>
      </c>
      <c r="Y87" t="s">
        <v>1199</v>
      </c>
    </row>
    <row r="88" spans="1:25" x14ac:dyDescent="0.25">
      <c r="A88">
        <v>85</v>
      </c>
      <c r="B88" t="s">
        <v>431</v>
      </c>
      <c r="C88">
        <v>2.0299999999999999E-2</v>
      </c>
      <c r="D88">
        <v>6.2700000000000006E-2</v>
      </c>
      <c r="E88">
        <v>-0.1069</v>
      </c>
      <c r="F88">
        <v>-6.9000000000000006E-2</v>
      </c>
      <c r="G88">
        <v>-8.4900000000000003E-2</v>
      </c>
      <c r="H88">
        <v>-0.13350000000000001</v>
      </c>
      <c r="I88">
        <v>-1.09E-2</v>
      </c>
      <c r="J88">
        <v>1.93</v>
      </c>
      <c r="K88">
        <v>108.18</v>
      </c>
      <c r="L88">
        <v>1</v>
      </c>
      <c r="M88">
        <v>107.69</v>
      </c>
      <c r="N88">
        <v>1411.33</v>
      </c>
      <c r="O88" t="s">
        <v>1200</v>
      </c>
      <c r="P88">
        <v>9.17</v>
      </c>
      <c r="Q88" t="s">
        <v>762</v>
      </c>
      <c r="R88">
        <v>0.81</v>
      </c>
      <c r="S88">
        <v>1.37</v>
      </c>
      <c r="T88">
        <v>6.84</v>
      </c>
      <c r="U88" t="s">
        <v>1201</v>
      </c>
      <c r="V88">
        <v>0.18640000000000001</v>
      </c>
      <c r="W88" t="s">
        <v>1202</v>
      </c>
      <c r="X88" t="s">
        <v>1203</v>
      </c>
      <c r="Y88" t="s">
        <v>1204</v>
      </c>
    </row>
    <row r="89" spans="1:25" x14ac:dyDescent="0.25">
      <c r="A89">
        <v>86</v>
      </c>
      <c r="B89" t="s">
        <v>432</v>
      </c>
      <c r="C89">
        <v>1.3899999999999999E-2</v>
      </c>
      <c r="D89">
        <v>7.4399999999999994E-2</v>
      </c>
      <c r="E89">
        <v>-4.9299999999999997E-2</v>
      </c>
      <c r="F89">
        <v>-7.6899999999999996E-2</v>
      </c>
      <c r="G89">
        <v>5.2600000000000001E-2</v>
      </c>
      <c r="H89">
        <v>0.26819999999999999</v>
      </c>
      <c r="I89">
        <v>-2E-3</v>
      </c>
      <c r="J89">
        <v>2.0299999999999998</v>
      </c>
      <c r="K89">
        <v>111.37</v>
      </c>
      <c r="L89">
        <v>0.83</v>
      </c>
      <c r="M89">
        <v>92.98</v>
      </c>
      <c r="N89">
        <v>796.95</v>
      </c>
      <c r="O89" t="s">
        <v>1205</v>
      </c>
      <c r="P89">
        <v>15.2</v>
      </c>
      <c r="Q89" t="s">
        <v>1206</v>
      </c>
      <c r="R89">
        <v>1.78</v>
      </c>
      <c r="S89">
        <v>3.03</v>
      </c>
      <c r="T89">
        <v>36.520000000000003</v>
      </c>
      <c r="U89" t="s">
        <v>1207</v>
      </c>
      <c r="V89">
        <v>9.9400000000000002E-2</v>
      </c>
      <c r="W89" t="s">
        <v>1208</v>
      </c>
      <c r="X89" t="s">
        <v>794</v>
      </c>
      <c r="Y89" t="s">
        <v>1209</v>
      </c>
    </row>
    <row r="90" spans="1:25" x14ac:dyDescent="0.25">
      <c r="A90">
        <v>87</v>
      </c>
      <c r="B90" t="s">
        <v>433</v>
      </c>
      <c r="C90">
        <v>2.69E-2</v>
      </c>
      <c r="D90">
        <v>3.5299999999999998E-2</v>
      </c>
      <c r="E90">
        <v>-0.1724</v>
      </c>
      <c r="F90">
        <v>-0.17080000000000001</v>
      </c>
      <c r="G90">
        <v>-0.2177</v>
      </c>
      <c r="H90">
        <v>-0.37569999999999998</v>
      </c>
      <c r="I90">
        <v>-0.1003</v>
      </c>
      <c r="J90">
        <v>1.94</v>
      </c>
      <c r="K90">
        <v>30.36</v>
      </c>
      <c r="L90">
        <v>0.89</v>
      </c>
      <c r="M90">
        <v>27.04</v>
      </c>
      <c r="N90">
        <v>149.13</v>
      </c>
      <c r="O90" t="s">
        <v>1210</v>
      </c>
      <c r="P90">
        <v>9.7200000000000006</v>
      </c>
      <c r="Q90" t="s">
        <v>1211</v>
      </c>
      <c r="R90">
        <v>0.24</v>
      </c>
      <c r="S90">
        <v>1.47</v>
      </c>
      <c r="T90">
        <v>6.51</v>
      </c>
      <c r="U90" t="s">
        <v>1212</v>
      </c>
      <c r="V90">
        <v>6.8599999999999994E-2</v>
      </c>
      <c r="W90" t="s">
        <v>1213</v>
      </c>
      <c r="X90" t="s">
        <v>895</v>
      </c>
      <c r="Y90" t="s">
        <v>1214</v>
      </c>
    </row>
    <row r="91" spans="1:25" x14ac:dyDescent="0.25">
      <c r="A91">
        <v>88</v>
      </c>
      <c r="B91" t="s">
        <v>434</v>
      </c>
      <c r="C91">
        <v>1.2699999999999999E-2</v>
      </c>
      <c r="D91">
        <v>6.2E-2</v>
      </c>
      <c r="E91">
        <v>-8.9200000000000002E-2</v>
      </c>
      <c r="F91">
        <v>-4.9399999999999999E-2</v>
      </c>
      <c r="G91">
        <v>-0.17330000000000001</v>
      </c>
      <c r="H91">
        <v>-0.17069999999999999</v>
      </c>
      <c r="I91">
        <v>-3.2899999999999999E-2</v>
      </c>
      <c r="J91">
        <v>1.99</v>
      </c>
      <c r="K91">
        <v>110.25</v>
      </c>
      <c r="L91">
        <v>1.17</v>
      </c>
      <c r="M91">
        <v>128.88999999999999</v>
      </c>
      <c r="N91">
        <v>264.27999999999997</v>
      </c>
      <c r="O91" t="s">
        <v>1215</v>
      </c>
      <c r="P91">
        <v>9.59</v>
      </c>
      <c r="Q91" t="s">
        <v>379</v>
      </c>
      <c r="R91">
        <v>1.62</v>
      </c>
      <c r="S91">
        <v>1.79</v>
      </c>
      <c r="T91">
        <v>8.33</v>
      </c>
      <c r="U91" t="s">
        <v>1216</v>
      </c>
      <c r="V91">
        <v>-2.8000000000000001E-2</v>
      </c>
      <c r="W91" t="s">
        <v>1217</v>
      </c>
      <c r="X91" t="s">
        <v>1218</v>
      </c>
      <c r="Y91" t="s">
        <v>1219</v>
      </c>
    </row>
    <row r="92" spans="1:25" x14ac:dyDescent="0.25">
      <c r="A92">
        <v>89</v>
      </c>
      <c r="B92" t="s">
        <v>435</v>
      </c>
      <c r="C92">
        <v>-1.6500000000000001E-2</v>
      </c>
      <c r="D92">
        <v>0.1052</v>
      </c>
      <c r="E92">
        <v>4.6100000000000002E-2</v>
      </c>
      <c r="F92">
        <v>0.2266</v>
      </c>
      <c r="G92">
        <v>0.1216</v>
      </c>
      <c r="H92">
        <v>0.10009999999999999</v>
      </c>
      <c r="I92">
        <v>0.30559999999999998</v>
      </c>
      <c r="J92">
        <v>1.86</v>
      </c>
      <c r="K92">
        <v>39.69</v>
      </c>
      <c r="L92">
        <v>1.1299999999999999</v>
      </c>
      <c r="M92">
        <v>44.74</v>
      </c>
      <c r="N92">
        <v>18.59</v>
      </c>
      <c r="O92" t="s">
        <v>1220</v>
      </c>
      <c r="P92">
        <v>13.66</v>
      </c>
      <c r="Q92" t="s">
        <v>1221</v>
      </c>
      <c r="R92">
        <v>2.12</v>
      </c>
      <c r="S92">
        <v>1.7</v>
      </c>
      <c r="T92">
        <v>11.48</v>
      </c>
      <c r="U92" t="s">
        <v>1222</v>
      </c>
      <c r="V92">
        <v>-1.6E-2</v>
      </c>
      <c r="W92" t="s">
        <v>960</v>
      </c>
      <c r="X92" t="s">
        <v>1223</v>
      </c>
      <c r="Y92" t="s">
        <v>1224</v>
      </c>
    </row>
    <row r="93" spans="1:25" x14ac:dyDescent="0.25">
      <c r="A93">
        <v>90</v>
      </c>
      <c r="B93" t="s">
        <v>436</v>
      </c>
      <c r="C93">
        <v>1.6299999999999999E-2</v>
      </c>
      <c r="D93">
        <v>1.4500000000000001E-2</v>
      </c>
      <c r="E93">
        <v>1.4E-3</v>
      </c>
      <c r="F93">
        <v>-4.1999999999999997E-3</v>
      </c>
      <c r="G93">
        <v>-0.1014</v>
      </c>
      <c r="H93">
        <v>-3.9699999999999999E-2</v>
      </c>
      <c r="I93">
        <v>-4.8099999999999997E-2</v>
      </c>
      <c r="J93">
        <v>2.63</v>
      </c>
      <c r="K93">
        <v>75.930000000000007</v>
      </c>
      <c r="L93">
        <v>0.73</v>
      </c>
      <c r="M93">
        <v>55.61</v>
      </c>
      <c r="N93">
        <v>261.5</v>
      </c>
      <c r="O93" t="s">
        <v>1225</v>
      </c>
      <c r="P93">
        <v>14.41</v>
      </c>
      <c r="Q93" t="s">
        <v>1226</v>
      </c>
      <c r="R93">
        <v>1.24</v>
      </c>
      <c r="S93">
        <v>1.98</v>
      </c>
      <c r="T93">
        <v>17.8</v>
      </c>
      <c r="U93" t="s">
        <v>729</v>
      </c>
      <c r="V93">
        <v>5.7700000000000001E-2</v>
      </c>
      <c r="W93" t="s">
        <v>1227</v>
      </c>
      <c r="X93" t="s">
        <v>1228</v>
      </c>
      <c r="Y93" t="s">
        <v>1229</v>
      </c>
    </row>
    <row r="94" spans="1:25" x14ac:dyDescent="0.25">
      <c r="A94">
        <v>91</v>
      </c>
      <c r="B94" t="s">
        <v>437</v>
      </c>
      <c r="C94">
        <v>9.1999999999999998E-3</v>
      </c>
      <c r="D94">
        <v>2.35E-2</v>
      </c>
      <c r="E94">
        <v>-7.7399999999999997E-2</v>
      </c>
      <c r="F94">
        <v>-0.13300000000000001</v>
      </c>
      <c r="G94">
        <v>-0.14330000000000001</v>
      </c>
      <c r="H94">
        <v>-3.7999999999999999E-2</v>
      </c>
      <c r="I94">
        <v>-0.1211</v>
      </c>
      <c r="J94">
        <v>2.04</v>
      </c>
      <c r="K94">
        <v>62.12</v>
      </c>
      <c r="L94">
        <v>0.9</v>
      </c>
      <c r="M94">
        <v>56.02</v>
      </c>
      <c r="N94">
        <v>154.66999999999999</v>
      </c>
      <c r="O94" t="s">
        <v>1230</v>
      </c>
      <c r="P94">
        <v>11.81</v>
      </c>
      <c r="Q94" t="s">
        <v>1231</v>
      </c>
      <c r="R94">
        <v>0.99</v>
      </c>
      <c r="S94">
        <v>2.38</v>
      </c>
      <c r="T94">
        <v>14.88</v>
      </c>
      <c r="U94" t="s">
        <v>1232</v>
      </c>
      <c r="V94">
        <v>5.3E-3</v>
      </c>
      <c r="W94" t="s">
        <v>1233</v>
      </c>
      <c r="X94" t="s">
        <v>1234</v>
      </c>
      <c r="Y94" t="s">
        <v>1235</v>
      </c>
    </row>
    <row r="95" spans="1:25" x14ac:dyDescent="0.25">
      <c r="A95">
        <v>92</v>
      </c>
      <c r="B95" t="s">
        <v>438</v>
      </c>
      <c r="C95">
        <v>7.4999999999999997E-3</v>
      </c>
      <c r="D95">
        <v>1.09E-2</v>
      </c>
      <c r="E95">
        <v>-8.8499999999999995E-2</v>
      </c>
      <c r="F95">
        <v>-0.14019999999999999</v>
      </c>
      <c r="G95">
        <v>-0.1191</v>
      </c>
      <c r="H95">
        <v>-0.1885</v>
      </c>
      <c r="I95">
        <v>-0.14499999999999999</v>
      </c>
      <c r="J95">
        <v>1.58</v>
      </c>
      <c r="K95">
        <v>3.96</v>
      </c>
      <c r="L95">
        <v>0.64</v>
      </c>
      <c r="M95">
        <v>2.52</v>
      </c>
      <c r="N95">
        <v>14.81</v>
      </c>
      <c r="O95" t="s">
        <v>1236</v>
      </c>
      <c r="P95">
        <v>6.31</v>
      </c>
      <c r="Q95" t="s">
        <v>379</v>
      </c>
      <c r="R95">
        <v>0.83</v>
      </c>
      <c r="S95">
        <v>1.72</v>
      </c>
      <c r="T95">
        <v>3.48</v>
      </c>
      <c r="U95" t="s">
        <v>1237</v>
      </c>
      <c r="V95">
        <v>-0.1421</v>
      </c>
      <c r="W95" t="s">
        <v>379</v>
      </c>
      <c r="X95" t="s">
        <v>1238</v>
      </c>
      <c r="Y95" t="s">
        <v>1239</v>
      </c>
    </row>
    <row r="96" spans="1:25" x14ac:dyDescent="0.25">
      <c r="A96">
        <v>93</v>
      </c>
      <c r="B96" t="s">
        <v>439</v>
      </c>
      <c r="C96">
        <v>9.1999999999999998E-3</v>
      </c>
      <c r="D96">
        <v>3.5400000000000001E-2</v>
      </c>
      <c r="E96">
        <v>4.1000000000000002E-2</v>
      </c>
      <c r="F96">
        <v>6.0499999999999998E-2</v>
      </c>
      <c r="G96">
        <v>2.8400000000000002E-2</v>
      </c>
      <c r="H96">
        <v>0.10009999999999999</v>
      </c>
      <c r="I96">
        <v>8.9399999999999993E-2</v>
      </c>
      <c r="J96">
        <v>2.16</v>
      </c>
      <c r="K96">
        <v>28.38</v>
      </c>
      <c r="L96">
        <v>1</v>
      </c>
      <c r="M96">
        <v>28.38</v>
      </c>
      <c r="N96">
        <v>57.58</v>
      </c>
      <c r="O96" t="s">
        <v>1240</v>
      </c>
      <c r="P96">
        <v>23.16</v>
      </c>
      <c r="Q96" t="s">
        <v>1241</v>
      </c>
      <c r="R96">
        <v>3.18</v>
      </c>
      <c r="S96">
        <v>2.88</v>
      </c>
      <c r="T96">
        <v>28.77</v>
      </c>
      <c r="U96" t="s">
        <v>1242</v>
      </c>
      <c r="V96">
        <v>0.13469999999999999</v>
      </c>
      <c r="W96" t="s">
        <v>690</v>
      </c>
      <c r="X96" t="s">
        <v>1243</v>
      </c>
      <c r="Y96" t="s">
        <v>1244</v>
      </c>
    </row>
    <row r="97" spans="1:25" x14ac:dyDescent="0.25">
      <c r="A97">
        <v>94</v>
      </c>
      <c r="B97" t="s">
        <v>440</v>
      </c>
      <c r="C97">
        <v>6.6E-3</v>
      </c>
      <c r="D97">
        <v>1.7100000000000001E-2</v>
      </c>
      <c r="E97">
        <v>-2.87E-2</v>
      </c>
      <c r="F97">
        <v>-0.1678</v>
      </c>
      <c r="G97">
        <v>3.32E-2</v>
      </c>
      <c r="H97">
        <v>-0.38190000000000002</v>
      </c>
      <c r="I97">
        <v>0.1394</v>
      </c>
      <c r="J97">
        <v>2.82</v>
      </c>
      <c r="K97">
        <v>27.27</v>
      </c>
      <c r="L97">
        <v>0.32</v>
      </c>
      <c r="M97">
        <v>8.7100000000000009</v>
      </c>
      <c r="N97">
        <v>9.8699999999999992</v>
      </c>
      <c r="O97" t="s">
        <v>379</v>
      </c>
      <c r="P97">
        <v>7.68</v>
      </c>
      <c r="Q97" t="s">
        <v>379</v>
      </c>
      <c r="R97">
        <v>0.06</v>
      </c>
      <c r="S97">
        <v>1.33</v>
      </c>
      <c r="T97">
        <v>7.92</v>
      </c>
      <c r="U97" t="s">
        <v>1245</v>
      </c>
      <c r="V97">
        <v>0.43259999999999998</v>
      </c>
      <c r="W97" t="s">
        <v>1246</v>
      </c>
      <c r="X97" t="s">
        <v>1247</v>
      </c>
      <c r="Y97" t="s">
        <v>1248</v>
      </c>
    </row>
    <row r="98" spans="1:25" x14ac:dyDescent="0.25">
      <c r="A98">
        <v>95</v>
      </c>
      <c r="B98" t="s">
        <v>441</v>
      </c>
      <c r="C98">
        <v>3.3E-3</v>
      </c>
      <c r="D98">
        <v>1.14E-2</v>
      </c>
      <c r="E98">
        <v>-0.1042</v>
      </c>
      <c r="F98">
        <v>-0.17979999999999999</v>
      </c>
      <c r="G98">
        <v>-0.20799999999999999</v>
      </c>
      <c r="H98">
        <v>-3.4000000000000002E-2</v>
      </c>
      <c r="I98">
        <v>-0.1623</v>
      </c>
      <c r="J98">
        <v>1.97</v>
      </c>
      <c r="K98">
        <v>8.98</v>
      </c>
      <c r="L98">
        <v>0.98</v>
      </c>
      <c r="M98">
        <v>8.76</v>
      </c>
      <c r="N98">
        <v>37.659999999999997</v>
      </c>
      <c r="O98" t="s">
        <v>712</v>
      </c>
      <c r="P98">
        <v>20.68</v>
      </c>
      <c r="Q98" t="s">
        <v>1249</v>
      </c>
      <c r="R98">
        <v>3.37</v>
      </c>
      <c r="S98">
        <v>6.23</v>
      </c>
      <c r="T98">
        <v>20.87</v>
      </c>
      <c r="U98" t="s">
        <v>1250</v>
      </c>
      <c r="V98">
        <v>-0.1142</v>
      </c>
      <c r="W98" t="s">
        <v>685</v>
      </c>
      <c r="X98" t="s">
        <v>1077</v>
      </c>
      <c r="Y98" t="s">
        <v>1251</v>
      </c>
    </row>
    <row r="99" spans="1:25" x14ac:dyDescent="0.25">
      <c r="A99">
        <v>96</v>
      </c>
      <c r="B99" t="s">
        <v>442</v>
      </c>
      <c r="C99">
        <v>1.3899999999999999E-2</v>
      </c>
      <c r="D99">
        <v>2.76E-2</v>
      </c>
      <c r="E99">
        <v>-3.15E-2</v>
      </c>
      <c r="F99">
        <v>-3.4700000000000002E-2</v>
      </c>
      <c r="G99">
        <v>-1.5900000000000001E-2</v>
      </c>
      <c r="H99">
        <v>0.18840000000000001</v>
      </c>
      <c r="I99">
        <v>-5.0200000000000002E-2</v>
      </c>
      <c r="J99">
        <v>2.1</v>
      </c>
      <c r="K99">
        <v>5.07</v>
      </c>
      <c r="L99">
        <v>1.71</v>
      </c>
      <c r="M99">
        <v>8.68</v>
      </c>
      <c r="N99">
        <v>22.12</v>
      </c>
      <c r="O99" t="s">
        <v>1252</v>
      </c>
      <c r="P99">
        <v>17.670000000000002</v>
      </c>
      <c r="Q99" t="s">
        <v>666</v>
      </c>
      <c r="R99">
        <v>1.62</v>
      </c>
      <c r="S99">
        <v>2.52</v>
      </c>
      <c r="T99">
        <v>14.08</v>
      </c>
      <c r="U99" t="s">
        <v>1253</v>
      </c>
      <c r="V99">
        <v>0.14879999999999999</v>
      </c>
      <c r="W99" t="s">
        <v>1101</v>
      </c>
      <c r="X99" t="s">
        <v>1254</v>
      </c>
      <c r="Y99" t="s">
        <v>1255</v>
      </c>
    </row>
    <row r="100" spans="1:25" x14ac:dyDescent="0.25">
      <c r="A100">
        <v>97</v>
      </c>
      <c r="B100" t="s">
        <v>443</v>
      </c>
      <c r="C100">
        <v>1.61E-2</v>
      </c>
      <c r="D100">
        <v>1.77E-2</v>
      </c>
      <c r="E100">
        <v>-4.6899999999999997E-2</v>
      </c>
      <c r="F100">
        <v>-7.7700000000000005E-2</v>
      </c>
      <c r="G100">
        <v>-0.12820000000000001</v>
      </c>
      <c r="H100">
        <v>-0.1075</v>
      </c>
      <c r="I100">
        <v>-4.99E-2</v>
      </c>
      <c r="J100">
        <v>1.91</v>
      </c>
      <c r="K100">
        <v>30.2</v>
      </c>
      <c r="L100">
        <v>1.1100000000000001</v>
      </c>
      <c r="M100">
        <v>33.53</v>
      </c>
      <c r="N100">
        <v>398.69</v>
      </c>
      <c r="O100" t="s">
        <v>1256</v>
      </c>
      <c r="P100">
        <v>16.22</v>
      </c>
      <c r="Q100" t="s">
        <v>677</v>
      </c>
      <c r="R100">
        <v>4.33</v>
      </c>
      <c r="S100">
        <v>3.82</v>
      </c>
      <c r="T100">
        <v>67.180000000000007</v>
      </c>
      <c r="U100" t="s">
        <v>1257</v>
      </c>
      <c r="V100">
        <v>5.7599999999999998E-2</v>
      </c>
      <c r="W100" t="s">
        <v>1258</v>
      </c>
      <c r="X100" t="s">
        <v>1259</v>
      </c>
      <c r="Y100" t="s">
        <v>1260</v>
      </c>
    </row>
    <row r="101" spans="1:25" x14ac:dyDescent="0.25">
      <c r="A101">
        <v>98</v>
      </c>
      <c r="B101" t="s">
        <v>444</v>
      </c>
      <c r="C101">
        <v>2.2200000000000001E-2</v>
      </c>
      <c r="D101">
        <v>2.8400000000000002E-2</v>
      </c>
      <c r="E101">
        <v>-9.0300000000000005E-2</v>
      </c>
      <c r="F101">
        <v>-0.15740000000000001</v>
      </c>
      <c r="G101">
        <v>-0.29010000000000002</v>
      </c>
      <c r="H101">
        <v>-0.29780000000000001</v>
      </c>
      <c r="I101">
        <v>-0.15379999999999999</v>
      </c>
      <c r="J101">
        <v>2.11</v>
      </c>
      <c r="K101">
        <v>1.99</v>
      </c>
      <c r="L101">
        <v>0.69</v>
      </c>
      <c r="M101">
        <v>1.37</v>
      </c>
      <c r="N101">
        <v>7.13</v>
      </c>
      <c r="O101" t="s">
        <v>1261</v>
      </c>
      <c r="P101">
        <v>9.93</v>
      </c>
      <c r="Q101" t="s">
        <v>379</v>
      </c>
      <c r="R101">
        <v>0.74</v>
      </c>
      <c r="S101">
        <v>0.78</v>
      </c>
      <c r="T101">
        <v>5.46</v>
      </c>
      <c r="U101" t="s">
        <v>1262</v>
      </c>
      <c r="V101">
        <v>0.14910000000000001</v>
      </c>
      <c r="W101" t="s">
        <v>1263</v>
      </c>
      <c r="X101" t="s">
        <v>1264</v>
      </c>
      <c r="Y101" t="s">
        <v>1265</v>
      </c>
    </row>
    <row r="102" spans="1:25" x14ac:dyDescent="0.25">
      <c r="A102">
        <v>99</v>
      </c>
      <c r="B102" t="s">
        <v>445</v>
      </c>
      <c r="C102">
        <v>1.1900000000000001E-2</v>
      </c>
      <c r="D102">
        <v>0.03</v>
      </c>
      <c r="E102">
        <v>-9.2899999999999996E-2</v>
      </c>
      <c r="F102">
        <v>-0.1275</v>
      </c>
      <c r="G102">
        <v>-0.20050000000000001</v>
      </c>
      <c r="H102">
        <v>-4.4499999999999998E-2</v>
      </c>
      <c r="I102">
        <v>-9.8000000000000004E-2</v>
      </c>
      <c r="J102">
        <v>1.43</v>
      </c>
      <c r="L102">
        <v>0.62</v>
      </c>
      <c r="N102">
        <v>6.08</v>
      </c>
      <c r="O102" t="s">
        <v>1266</v>
      </c>
      <c r="P102">
        <v>25.33</v>
      </c>
      <c r="Q102" t="s">
        <v>379</v>
      </c>
      <c r="R102">
        <v>2.64</v>
      </c>
      <c r="S102">
        <v>1.62</v>
      </c>
      <c r="T102">
        <v>5.35</v>
      </c>
      <c r="U102" t="s">
        <v>1267</v>
      </c>
      <c r="V102">
        <v>0.21160000000000001</v>
      </c>
      <c r="W102" t="s">
        <v>379</v>
      </c>
      <c r="X102" t="s">
        <v>1268</v>
      </c>
      <c r="Y102" t="s">
        <v>1269</v>
      </c>
    </row>
    <row r="103" spans="1:25" x14ac:dyDescent="0.25">
      <c r="A103">
        <v>100</v>
      </c>
      <c r="B103" t="s">
        <v>446</v>
      </c>
      <c r="C103">
        <v>6.9999999999999999E-4</v>
      </c>
      <c r="D103">
        <v>2.9700000000000001E-2</v>
      </c>
      <c r="E103">
        <v>-8.6699999999999999E-2</v>
      </c>
      <c r="F103">
        <v>-5.0200000000000002E-2</v>
      </c>
      <c r="G103">
        <v>-9.0399999999999994E-2</v>
      </c>
      <c r="H103">
        <v>0.1484</v>
      </c>
      <c r="I103">
        <v>-4.8300000000000003E-2</v>
      </c>
      <c r="J103">
        <v>1.76</v>
      </c>
      <c r="K103">
        <v>102.5</v>
      </c>
      <c r="L103">
        <v>0.69</v>
      </c>
      <c r="M103">
        <v>71.099999999999994</v>
      </c>
      <c r="N103">
        <v>132.30000000000001</v>
      </c>
      <c r="O103" t="s">
        <v>1270</v>
      </c>
      <c r="P103">
        <v>20.21</v>
      </c>
      <c r="Q103" t="s">
        <v>647</v>
      </c>
      <c r="R103">
        <v>1.05</v>
      </c>
      <c r="S103">
        <v>2.78</v>
      </c>
      <c r="T103">
        <v>6.48</v>
      </c>
      <c r="U103" t="s">
        <v>1271</v>
      </c>
      <c r="V103">
        <v>-8.8000000000000005E-3</v>
      </c>
      <c r="W103" t="s">
        <v>1272</v>
      </c>
      <c r="X103" t="s">
        <v>1023</v>
      </c>
      <c r="Y103" t="s">
        <v>1273</v>
      </c>
    </row>
    <row r="104" spans="1:25" x14ac:dyDescent="0.25">
      <c r="A104">
        <v>101</v>
      </c>
      <c r="B104" t="s">
        <v>447</v>
      </c>
      <c r="C104">
        <v>1.78E-2</v>
      </c>
      <c r="D104">
        <v>-1.4E-3</v>
      </c>
      <c r="E104">
        <v>-0.1605</v>
      </c>
      <c r="F104">
        <v>-0.32719999999999999</v>
      </c>
      <c r="G104">
        <v>-0.42970000000000003</v>
      </c>
      <c r="H104">
        <v>-0.45269999999999999</v>
      </c>
      <c r="I104">
        <v>-0.30570000000000003</v>
      </c>
      <c r="J104">
        <v>2.5099999999999998</v>
      </c>
      <c r="K104">
        <v>8.82</v>
      </c>
      <c r="L104">
        <v>0.88</v>
      </c>
      <c r="M104">
        <v>7.72</v>
      </c>
      <c r="N104">
        <v>17.579999999999998</v>
      </c>
      <c r="O104" t="s">
        <v>1057</v>
      </c>
      <c r="P104">
        <v>9.92</v>
      </c>
      <c r="Q104" t="s">
        <v>648</v>
      </c>
      <c r="R104">
        <v>0.43</v>
      </c>
      <c r="S104">
        <v>1.25</v>
      </c>
      <c r="T104">
        <v>5.39</v>
      </c>
      <c r="U104" t="s">
        <v>1274</v>
      </c>
      <c r="V104">
        <v>-2E-3</v>
      </c>
      <c r="W104" t="s">
        <v>1275</v>
      </c>
      <c r="X104" t="s">
        <v>1276</v>
      </c>
      <c r="Y104" t="s">
        <v>1277</v>
      </c>
    </row>
    <row r="105" spans="1:25" x14ac:dyDescent="0.25">
      <c r="A105">
        <v>102</v>
      </c>
      <c r="B105" t="s">
        <v>448</v>
      </c>
      <c r="C105">
        <v>1.43E-2</v>
      </c>
      <c r="D105">
        <v>8.1199999999999994E-2</v>
      </c>
      <c r="E105">
        <v>-1.3100000000000001E-2</v>
      </c>
      <c r="F105">
        <v>6.3299999999999995E-2</v>
      </c>
      <c r="G105">
        <v>-4.9500000000000002E-2</v>
      </c>
      <c r="H105">
        <v>0.14680000000000001</v>
      </c>
      <c r="I105">
        <v>6.13E-2</v>
      </c>
      <c r="J105">
        <v>1.91</v>
      </c>
      <c r="K105">
        <v>16.87</v>
      </c>
      <c r="L105">
        <v>0.92</v>
      </c>
      <c r="M105">
        <v>15.52</v>
      </c>
      <c r="N105">
        <v>59.14</v>
      </c>
      <c r="O105" t="s">
        <v>1278</v>
      </c>
      <c r="P105">
        <v>15.03</v>
      </c>
      <c r="Q105" t="s">
        <v>1279</v>
      </c>
      <c r="R105">
        <v>6.25</v>
      </c>
      <c r="S105">
        <v>1.25</v>
      </c>
      <c r="T105">
        <v>23.62</v>
      </c>
      <c r="U105" t="s">
        <v>1280</v>
      </c>
      <c r="V105">
        <v>0.1008</v>
      </c>
      <c r="W105" t="s">
        <v>1281</v>
      </c>
      <c r="X105" t="s">
        <v>1282</v>
      </c>
      <c r="Y105" t="s">
        <v>1283</v>
      </c>
    </row>
    <row r="106" spans="1:25" x14ac:dyDescent="0.25">
      <c r="A106">
        <v>103</v>
      </c>
      <c r="B106" t="s">
        <v>449</v>
      </c>
      <c r="C106">
        <v>9.4999999999999998E-3</v>
      </c>
      <c r="D106">
        <v>3.9E-2</v>
      </c>
      <c r="E106">
        <v>-1.38E-2</v>
      </c>
      <c r="F106">
        <v>0.1031</v>
      </c>
      <c r="G106">
        <v>5.8700000000000002E-2</v>
      </c>
      <c r="H106">
        <v>0.50209999999999999</v>
      </c>
      <c r="I106">
        <v>0.1148</v>
      </c>
      <c r="J106">
        <v>1.62</v>
      </c>
      <c r="K106">
        <v>38</v>
      </c>
      <c r="L106">
        <v>0.79</v>
      </c>
      <c r="M106">
        <v>29.87</v>
      </c>
      <c r="N106">
        <v>182.62</v>
      </c>
      <c r="O106" t="s">
        <v>1284</v>
      </c>
      <c r="P106">
        <v>51.84</v>
      </c>
      <c r="Q106" t="s">
        <v>1285</v>
      </c>
      <c r="R106">
        <v>7.38</v>
      </c>
      <c r="S106">
        <v>2.25</v>
      </c>
      <c r="T106">
        <v>27.9</v>
      </c>
      <c r="U106" t="s">
        <v>1286</v>
      </c>
      <c r="V106">
        <v>-4.6300000000000001E-2</v>
      </c>
      <c r="W106" t="s">
        <v>1287</v>
      </c>
      <c r="X106" t="s">
        <v>1288</v>
      </c>
      <c r="Y106" t="s">
        <v>1289</v>
      </c>
    </row>
    <row r="107" spans="1:25" x14ac:dyDescent="0.25">
      <c r="A107">
        <v>104</v>
      </c>
      <c r="B107" t="s">
        <v>450</v>
      </c>
      <c r="C107">
        <v>2.0400000000000001E-2</v>
      </c>
      <c r="D107">
        <v>2.2499999999999999E-2</v>
      </c>
      <c r="E107">
        <v>-0.13789999999999999</v>
      </c>
      <c r="F107">
        <v>-0.23369999999999999</v>
      </c>
      <c r="G107">
        <v>-0.25190000000000001</v>
      </c>
      <c r="H107">
        <v>-0.29010000000000002</v>
      </c>
      <c r="I107">
        <v>-0.24740000000000001</v>
      </c>
      <c r="J107">
        <v>1.99</v>
      </c>
      <c r="K107">
        <v>33.25</v>
      </c>
      <c r="L107">
        <v>0.85</v>
      </c>
      <c r="M107">
        <v>28.21</v>
      </c>
      <c r="N107">
        <v>27.01</v>
      </c>
      <c r="O107" t="s">
        <v>1290</v>
      </c>
      <c r="P107">
        <v>19.47</v>
      </c>
      <c r="Q107" t="s">
        <v>1291</v>
      </c>
      <c r="R107">
        <v>1.17</v>
      </c>
      <c r="S107">
        <v>1.03</v>
      </c>
      <c r="T107">
        <v>8.02</v>
      </c>
      <c r="U107" t="s">
        <v>1292</v>
      </c>
      <c r="V107">
        <v>-5.1400000000000001E-2</v>
      </c>
      <c r="W107" t="s">
        <v>1293</v>
      </c>
      <c r="X107" t="s">
        <v>1294</v>
      </c>
      <c r="Y107" t="s">
        <v>1295</v>
      </c>
    </row>
    <row r="108" spans="1:25" x14ac:dyDescent="0.25">
      <c r="A108">
        <v>105</v>
      </c>
      <c r="B108" t="s">
        <v>451</v>
      </c>
      <c r="C108">
        <v>1.95E-2</v>
      </c>
      <c r="D108">
        <v>6.8699999999999997E-2</v>
      </c>
      <c r="E108">
        <v>-7.3599999999999999E-2</v>
      </c>
      <c r="F108">
        <v>-5.96E-2</v>
      </c>
      <c r="G108">
        <v>-0.1764</v>
      </c>
      <c r="H108">
        <v>-0.06</v>
      </c>
      <c r="I108">
        <v>-4.0099999999999997E-2</v>
      </c>
      <c r="J108">
        <v>2.16</v>
      </c>
      <c r="K108">
        <v>23.7</v>
      </c>
      <c r="L108">
        <v>1.06</v>
      </c>
      <c r="M108">
        <v>25.14</v>
      </c>
      <c r="N108">
        <v>252.35</v>
      </c>
      <c r="O108" t="s">
        <v>1296</v>
      </c>
      <c r="P108">
        <v>33</v>
      </c>
      <c r="Q108" t="s">
        <v>1297</v>
      </c>
      <c r="R108">
        <v>8.16</v>
      </c>
      <c r="S108">
        <v>2.1800000000000002</v>
      </c>
      <c r="T108">
        <v>107.85</v>
      </c>
      <c r="U108" t="s">
        <v>1298</v>
      </c>
      <c r="V108">
        <v>9.5500000000000002E-2</v>
      </c>
      <c r="W108" t="s">
        <v>1299</v>
      </c>
      <c r="X108" t="s">
        <v>1300</v>
      </c>
      <c r="Y108" t="s">
        <v>1301</v>
      </c>
    </row>
    <row r="109" spans="1:25" x14ac:dyDescent="0.25">
      <c r="A109">
        <v>106</v>
      </c>
      <c r="B109" t="s">
        <v>452</v>
      </c>
      <c r="C109">
        <v>1.67E-2</v>
      </c>
      <c r="D109">
        <v>4.2099999999999999E-2</v>
      </c>
      <c r="E109">
        <v>-0.15759999999999999</v>
      </c>
      <c r="F109">
        <v>-9.9500000000000005E-2</v>
      </c>
      <c r="G109">
        <v>-0.1447</v>
      </c>
      <c r="H109">
        <v>-6.4100000000000004E-2</v>
      </c>
      <c r="I109">
        <v>-8.0100000000000005E-2</v>
      </c>
      <c r="J109">
        <v>1.93</v>
      </c>
      <c r="K109">
        <v>81.93</v>
      </c>
      <c r="L109">
        <v>1.03</v>
      </c>
      <c r="M109">
        <v>84.73</v>
      </c>
      <c r="N109">
        <v>53.62</v>
      </c>
      <c r="O109" t="s">
        <v>1302</v>
      </c>
      <c r="P109">
        <v>6.46</v>
      </c>
      <c r="Q109" t="s">
        <v>1109</v>
      </c>
      <c r="R109">
        <v>1.57</v>
      </c>
      <c r="S109">
        <v>0.77</v>
      </c>
      <c r="T109">
        <v>3.65</v>
      </c>
      <c r="U109" t="s">
        <v>1201</v>
      </c>
      <c r="V109">
        <v>-5.0799999999999998E-2</v>
      </c>
      <c r="W109" t="s">
        <v>1303</v>
      </c>
      <c r="X109" t="s">
        <v>1304</v>
      </c>
      <c r="Y109" t="s">
        <v>1305</v>
      </c>
    </row>
    <row r="110" spans="1:25" x14ac:dyDescent="0.25">
      <c r="A110">
        <v>107</v>
      </c>
      <c r="B110" t="s">
        <v>453</v>
      </c>
      <c r="C110">
        <v>9.2999999999999992E-3</v>
      </c>
      <c r="D110">
        <v>5.2699999999999997E-2</v>
      </c>
      <c r="E110">
        <v>-0.1188</v>
      </c>
      <c r="F110">
        <v>-0.1666</v>
      </c>
      <c r="G110">
        <v>-0.28499999999999998</v>
      </c>
      <c r="H110">
        <v>-0.25009999999999999</v>
      </c>
      <c r="I110">
        <v>-0.18909999999999999</v>
      </c>
      <c r="J110">
        <v>2.59</v>
      </c>
      <c r="K110">
        <v>27.06</v>
      </c>
      <c r="L110">
        <v>1.1100000000000001</v>
      </c>
      <c r="M110">
        <v>29.95</v>
      </c>
      <c r="N110">
        <v>70.680000000000007</v>
      </c>
      <c r="O110" t="s">
        <v>1306</v>
      </c>
      <c r="P110">
        <v>49.44</v>
      </c>
      <c r="Q110" t="s">
        <v>661</v>
      </c>
      <c r="R110">
        <v>3.59</v>
      </c>
      <c r="S110">
        <v>1.08</v>
      </c>
      <c r="T110">
        <v>8.58</v>
      </c>
      <c r="U110" t="s">
        <v>1307</v>
      </c>
      <c r="V110">
        <v>-0.30709999999999998</v>
      </c>
      <c r="W110" t="s">
        <v>1308</v>
      </c>
      <c r="X110" t="s">
        <v>1067</v>
      </c>
      <c r="Y110" t="s">
        <v>1309</v>
      </c>
    </row>
    <row r="111" spans="1:25" x14ac:dyDescent="0.25">
      <c r="A111">
        <v>108</v>
      </c>
      <c r="B111" t="s">
        <v>454</v>
      </c>
      <c r="C111">
        <v>1.5599999999999999E-2</v>
      </c>
      <c r="D111">
        <v>4.6699999999999998E-2</v>
      </c>
      <c r="E111">
        <v>-4.0300000000000002E-2</v>
      </c>
      <c r="F111">
        <v>-3.0999999999999999E-3</v>
      </c>
      <c r="G111">
        <v>-5.0700000000000002E-2</v>
      </c>
      <c r="H111">
        <v>0.13150000000000001</v>
      </c>
      <c r="I111">
        <v>-2.52E-2</v>
      </c>
      <c r="J111">
        <v>2.1800000000000002</v>
      </c>
      <c r="K111">
        <v>23.39</v>
      </c>
      <c r="L111">
        <v>0.8</v>
      </c>
      <c r="M111">
        <v>18.75</v>
      </c>
      <c r="N111">
        <v>201.68</v>
      </c>
      <c r="O111" t="s">
        <v>1310</v>
      </c>
      <c r="P111">
        <v>48.35</v>
      </c>
      <c r="Q111" t="s">
        <v>1311</v>
      </c>
      <c r="R111">
        <v>8.15</v>
      </c>
      <c r="S111">
        <v>2.5</v>
      </c>
      <c r="T111">
        <v>100.64</v>
      </c>
      <c r="U111" t="s">
        <v>1312</v>
      </c>
      <c r="V111">
        <v>4.7199999999999999E-2</v>
      </c>
      <c r="W111" t="s">
        <v>1313</v>
      </c>
      <c r="X111" t="s">
        <v>1314</v>
      </c>
      <c r="Y111" t="s">
        <v>722</v>
      </c>
    </row>
    <row r="112" spans="1:25" x14ac:dyDescent="0.25">
      <c r="A112">
        <v>109</v>
      </c>
      <c r="B112" t="s">
        <v>455</v>
      </c>
      <c r="C112">
        <v>1.7100000000000001E-2</v>
      </c>
      <c r="D112">
        <v>5.1400000000000001E-2</v>
      </c>
      <c r="E112">
        <v>-2.46E-2</v>
      </c>
      <c r="F112">
        <v>-3.8100000000000002E-2</v>
      </c>
      <c r="G112">
        <v>-9.98E-2</v>
      </c>
      <c r="H112">
        <v>0.1391</v>
      </c>
      <c r="I112">
        <v>-4.7300000000000002E-2</v>
      </c>
      <c r="J112">
        <v>2.15</v>
      </c>
      <c r="K112">
        <v>36.44</v>
      </c>
      <c r="L112">
        <v>0.79</v>
      </c>
      <c r="M112">
        <v>28.96</v>
      </c>
      <c r="N112">
        <v>212.76</v>
      </c>
      <c r="O112" t="s">
        <v>1315</v>
      </c>
      <c r="P112">
        <v>31.71</v>
      </c>
      <c r="Q112" t="s">
        <v>1316</v>
      </c>
      <c r="R112">
        <v>8.2100000000000009</v>
      </c>
      <c r="S112">
        <v>2.11</v>
      </c>
      <c r="T112">
        <v>38.659999999999997</v>
      </c>
      <c r="U112" t="s">
        <v>1022</v>
      </c>
      <c r="V112">
        <v>-5.7999999999999996E-3</v>
      </c>
      <c r="W112" t="s">
        <v>1091</v>
      </c>
      <c r="X112" t="s">
        <v>1317</v>
      </c>
      <c r="Y112" t="s">
        <v>1318</v>
      </c>
    </row>
    <row r="113" spans="1:25" x14ac:dyDescent="0.25">
      <c r="A113">
        <v>110</v>
      </c>
      <c r="B113" t="s">
        <v>456</v>
      </c>
      <c r="C113">
        <v>1.7899999999999999E-2</v>
      </c>
      <c r="D113">
        <v>5.1999999999999998E-2</v>
      </c>
      <c r="E113">
        <v>-2.1299999999999999E-2</v>
      </c>
      <c r="F113">
        <v>-2.92E-2</v>
      </c>
      <c r="G113">
        <v>-0.1017</v>
      </c>
      <c r="H113">
        <v>0.1201</v>
      </c>
      <c r="I113">
        <v>-1.6500000000000001E-2</v>
      </c>
      <c r="J113">
        <v>1.67</v>
      </c>
      <c r="K113">
        <v>26.01</v>
      </c>
      <c r="L113">
        <v>0.78</v>
      </c>
      <c r="M113">
        <v>20.36</v>
      </c>
      <c r="N113">
        <v>385.67</v>
      </c>
      <c r="O113" t="s">
        <v>1319</v>
      </c>
      <c r="P113">
        <v>36.06</v>
      </c>
      <c r="Q113" t="s">
        <v>706</v>
      </c>
      <c r="R113">
        <v>6.7</v>
      </c>
      <c r="S113">
        <v>6.37</v>
      </c>
      <c r="T113">
        <v>27.46</v>
      </c>
      <c r="U113" t="s">
        <v>1320</v>
      </c>
      <c r="V113">
        <v>4.9000000000000002E-2</v>
      </c>
      <c r="W113" t="s">
        <v>1321</v>
      </c>
      <c r="X113" t="s">
        <v>1322</v>
      </c>
      <c r="Y113" t="s">
        <v>1323</v>
      </c>
    </row>
    <row r="114" spans="1:25" x14ac:dyDescent="0.25">
      <c r="A114">
        <v>111</v>
      </c>
      <c r="B114" t="s">
        <v>457</v>
      </c>
      <c r="C114">
        <v>2.06E-2</v>
      </c>
      <c r="D114">
        <v>3.0499999999999999E-2</v>
      </c>
      <c r="E114">
        <v>-6.5500000000000003E-2</v>
      </c>
      <c r="F114">
        <v>-0.1706</v>
      </c>
      <c r="G114">
        <v>-0.189</v>
      </c>
      <c r="H114">
        <v>-4.2900000000000001E-2</v>
      </c>
      <c r="I114">
        <v>-0.1439</v>
      </c>
      <c r="J114">
        <v>2.08</v>
      </c>
      <c r="K114">
        <v>30.35</v>
      </c>
      <c r="L114">
        <v>9.3000000000000007</v>
      </c>
      <c r="M114">
        <v>282.33</v>
      </c>
      <c r="N114">
        <v>126.67</v>
      </c>
      <c r="O114" t="s">
        <v>1324</v>
      </c>
      <c r="P114">
        <v>12.7</v>
      </c>
      <c r="Q114" t="s">
        <v>1325</v>
      </c>
      <c r="R114">
        <v>1.38</v>
      </c>
      <c r="S114">
        <v>2.35</v>
      </c>
      <c r="T114">
        <v>17.850000000000001</v>
      </c>
      <c r="U114" t="s">
        <v>1326</v>
      </c>
      <c r="V114">
        <v>2.7400000000000001E-2</v>
      </c>
      <c r="W114" t="s">
        <v>1327</v>
      </c>
      <c r="X114" t="s">
        <v>1328</v>
      </c>
      <c r="Y114" t="s">
        <v>1329</v>
      </c>
    </row>
    <row r="115" spans="1:25" x14ac:dyDescent="0.25">
      <c r="A115">
        <v>112</v>
      </c>
      <c r="B115" t="s">
        <v>458</v>
      </c>
      <c r="C115">
        <v>2.4199999999999999E-2</v>
      </c>
      <c r="D115">
        <v>1.43E-2</v>
      </c>
      <c r="E115">
        <v>-8.8599999999999998E-2</v>
      </c>
      <c r="F115">
        <v>-0.18920000000000001</v>
      </c>
      <c r="G115">
        <v>-0.34160000000000001</v>
      </c>
      <c r="H115">
        <v>-0.15440000000000001</v>
      </c>
      <c r="I115">
        <v>-0.14949999999999999</v>
      </c>
      <c r="J115">
        <v>2.29</v>
      </c>
      <c r="K115">
        <v>20.52</v>
      </c>
      <c r="L115">
        <v>1.04</v>
      </c>
      <c r="M115">
        <v>21.42</v>
      </c>
      <c r="N115">
        <v>155.76</v>
      </c>
      <c r="O115" t="s">
        <v>1330</v>
      </c>
      <c r="P115">
        <v>8.8800000000000008</v>
      </c>
      <c r="Q115" t="s">
        <v>1331</v>
      </c>
      <c r="R115">
        <v>0.95</v>
      </c>
      <c r="S115">
        <v>1.55</v>
      </c>
      <c r="T115">
        <v>9.77</v>
      </c>
      <c r="U115" t="s">
        <v>1332</v>
      </c>
      <c r="V115">
        <v>0.25990000000000002</v>
      </c>
      <c r="W115" t="s">
        <v>1333</v>
      </c>
      <c r="X115" t="s">
        <v>1334</v>
      </c>
      <c r="Y115" t="s">
        <v>1335</v>
      </c>
    </row>
    <row r="116" spans="1:25" x14ac:dyDescent="0.25">
      <c r="A116">
        <v>113</v>
      </c>
      <c r="B116" t="s">
        <v>459</v>
      </c>
      <c r="C116">
        <v>1.7299999999999999E-2</v>
      </c>
      <c r="D116">
        <v>1.4999999999999999E-2</v>
      </c>
      <c r="E116">
        <v>-0.16839999999999999</v>
      </c>
      <c r="F116">
        <v>-0.1971</v>
      </c>
      <c r="G116">
        <v>-0.27410000000000001</v>
      </c>
      <c r="H116">
        <v>-0.29580000000000001</v>
      </c>
      <c r="I116">
        <v>-0.24990000000000001</v>
      </c>
      <c r="J116">
        <v>1.79</v>
      </c>
      <c r="K116">
        <v>38.74</v>
      </c>
      <c r="L116">
        <v>0.73</v>
      </c>
      <c r="M116">
        <v>28.12</v>
      </c>
      <c r="N116">
        <v>73.94</v>
      </c>
      <c r="O116" t="s">
        <v>1336</v>
      </c>
      <c r="P116">
        <v>11.72</v>
      </c>
      <c r="Q116" t="s">
        <v>954</v>
      </c>
      <c r="R116">
        <v>0.89</v>
      </c>
      <c r="S116">
        <v>3.43</v>
      </c>
      <c r="T116">
        <v>5.13</v>
      </c>
      <c r="U116" t="s">
        <v>1337</v>
      </c>
      <c r="V116">
        <v>-5.7999999999999996E-3</v>
      </c>
      <c r="W116" t="s">
        <v>1338</v>
      </c>
      <c r="X116" t="s">
        <v>1339</v>
      </c>
      <c r="Y116" t="s">
        <v>1340</v>
      </c>
    </row>
    <row r="117" spans="1:25" x14ac:dyDescent="0.25">
      <c r="A117">
        <v>114</v>
      </c>
      <c r="B117" t="s">
        <v>460</v>
      </c>
      <c r="C117">
        <v>5.7999999999999996E-3</v>
      </c>
      <c r="D117">
        <v>-5.4000000000000003E-3</v>
      </c>
      <c r="E117">
        <v>-4.9799999999999997E-2</v>
      </c>
      <c r="F117">
        <v>-1.6199999999999999E-2</v>
      </c>
      <c r="G117">
        <v>-6.9400000000000003E-2</v>
      </c>
      <c r="H117">
        <v>3.3000000000000002E-2</v>
      </c>
      <c r="I117">
        <v>-3.6600000000000001E-2</v>
      </c>
      <c r="J117">
        <v>1.98</v>
      </c>
      <c r="K117">
        <v>85.12</v>
      </c>
      <c r="L117">
        <v>0.8</v>
      </c>
      <c r="M117">
        <v>68.22</v>
      </c>
      <c r="N117">
        <v>563.79999999999995</v>
      </c>
      <c r="O117" t="s">
        <v>1341</v>
      </c>
      <c r="P117">
        <v>22.93</v>
      </c>
      <c r="Q117" t="s">
        <v>1342</v>
      </c>
      <c r="R117">
        <v>3.4</v>
      </c>
      <c r="S117">
        <v>22.38</v>
      </c>
      <c r="T117">
        <v>36.880000000000003</v>
      </c>
      <c r="U117" t="s">
        <v>1343</v>
      </c>
      <c r="V117">
        <v>9.4899999999999998E-2</v>
      </c>
      <c r="W117" t="s">
        <v>1134</v>
      </c>
      <c r="X117" t="s">
        <v>1344</v>
      </c>
      <c r="Y117" t="s">
        <v>1345</v>
      </c>
    </row>
    <row r="118" spans="1:25" x14ac:dyDescent="0.25">
      <c r="A118">
        <v>115</v>
      </c>
      <c r="B118" t="s">
        <v>461</v>
      </c>
      <c r="C118">
        <v>8.0000000000000002E-3</v>
      </c>
      <c r="D118">
        <v>1.84E-2</v>
      </c>
      <c r="E118">
        <v>-0.12959999999999999</v>
      </c>
      <c r="F118">
        <v>-0.17660000000000001</v>
      </c>
      <c r="G118">
        <v>-0.1164</v>
      </c>
      <c r="H118">
        <v>-2.7699999999999999E-2</v>
      </c>
      <c r="I118">
        <v>-0.1489</v>
      </c>
      <c r="J118">
        <v>2.15</v>
      </c>
      <c r="K118">
        <v>31.11</v>
      </c>
      <c r="L118">
        <v>0.66</v>
      </c>
      <c r="M118">
        <v>20.51</v>
      </c>
      <c r="N118">
        <v>164.21</v>
      </c>
      <c r="O118" t="s">
        <v>1346</v>
      </c>
      <c r="P118">
        <v>16.82</v>
      </c>
      <c r="Q118" t="s">
        <v>681</v>
      </c>
      <c r="R118">
        <v>3.26</v>
      </c>
      <c r="S118">
        <v>2.89</v>
      </c>
      <c r="T118">
        <v>14.04</v>
      </c>
      <c r="U118" t="s">
        <v>691</v>
      </c>
      <c r="V118">
        <v>8.2400000000000001E-2</v>
      </c>
      <c r="W118" t="s">
        <v>1347</v>
      </c>
      <c r="X118" t="s">
        <v>1348</v>
      </c>
      <c r="Y118" t="s">
        <v>1349</v>
      </c>
    </row>
    <row r="119" spans="1:25" x14ac:dyDescent="0.25">
      <c r="A119">
        <v>116</v>
      </c>
      <c r="B119" t="s">
        <v>462</v>
      </c>
      <c r="C119">
        <v>9.5999999999999992E-3</v>
      </c>
      <c r="D119">
        <v>3.8100000000000002E-2</v>
      </c>
      <c r="E119">
        <v>-9.9000000000000008E-3</v>
      </c>
      <c r="F119">
        <v>-6.0499999999999998E-2</v>
      </c>
      <c r="G119">
        <v>-4.2099999999999999E-2</v>
      </c>
      <c r="H119">
        <v>4.9299999999999997E-2</v>
      </c>
      <c r="I119">
        <v>-3.3599999999999998E-2</v>
      </c>
      <c r="J119">
        <v>1.88</v>
      </c>
      <c r="K119">
        <v>25.68</v>
      </c>
      <c r="L119">
        <v>0.89</v>
      </c>
      <c r="M119">
        <v>22.8</v>
      </c>
      <c r="N119">
        <v>39.47</v>
      </c>
      <c r="O119" t="s">
        <v>1350</v>
      </c>
      <c r="P119">
        <v>13.24</v>
      </c>
      <c r="Q119" t="s">
        <v>646</v>
      </c>
      <c r="R119">
        <v>1.73</v>
      </c>
      <c r="S119">
        <v>3.44</v>
      </c>
      <c r="T119">
        <v>11.06</v>
      </c>
      <c r="U119" t="s">
        <v>1351</v>
      </c>
      <c r="V119">
        <v>8.3699999999999997E-2</v>
      </c>
      <c r="W119" t="s">
        <v>732</v>
      </c>
      <c r="X119" t="s">
        <v>1352</v>
      </c>
      <c r="Y119" t="s">
        <v>1353</v>
      </c>
    </row>
    <row r="120" spans="1:25" x14ac:dyDescent="0.25">
      <c r="A120">
        <v>117</v>
      </c>
      <c r="B120" t="s">
        <v>463</v>
      </c>
      <c r="C120">
        <v>-1.9E-3</v>
      </c>
      <c r="D120">
        <v>-1.8800000000000001E-2</v>
      </c>
      <c r="E120">
        <v>-0.1404</v>
      </c>
      <c r="F120">
        <v>-0.2087</v>
      </c>
      <c r="G120">
        <v>-0.19059999999999999</v>
      </c>
      <c r="H120">
        <v>-0.32050000000000001</v>
      </c>
      <c r="I120">
        <v>-0.1208</v>
      </c>
      <c r="J120">
        <v>1.72</v>
      </c>
      <c r="K120">
        <v>51.36</v>
      </c>
      <c r="L120">
        <v>0.83</v>
      </c>
      <c r="M120">
        <v>42.66</v>
      </c>
      <c r="N120">
        <v>584.4</v>
      </c>
      <c r="O120" t="s">
        <v>1354</v>
      </c>
      <c r="P120">
        <v>17.52</v>
      </c>
      <c r="Q120" t="s">
        <v>1355</v>
      </c>
      <c r="R120">
        <v>5.32</v>
      </c>
      <c r="S120">
        <v>7.7</v>
      </c>
      <c r="T120">
        <v>14.44</v>
      </c>
      <c r="U120" t="s">
        <v>1356</v>
      </c>
      <c r="V120">
        <v>0.2336</v>
      </c>
      <c r="W120" t="s">
        <v>723</v>
      </c>
      <c r="X120" t="s">
        <v>1357</v>
      </c>
      <c r="Y120" t="s">
        <v>1358</v>
      </c>
    </row>
    <row r="121" spans="1:25" x14ac:dyDescent="0.25">
      <c r="A121">
        <v>118</v>
      </c>
      <c r="B121" t="s">
        <v>142</v>
      </c>
      <c r="C121">
        <v>-1.7100000000000001E-2</v>
      </c>
      <c r="D121">
        <v>-3.04E-2</v>
      </c>
      <c r="E121">
        <v>-0.14580000000000001</v>
      </c>
      <c r="F121">
        <v>-0.25480000000000003</v>
      </c>
      <c r="G121">
        <v>-0.21590000000000001</v>
      </c>
      <c r="H121">
        <v>2.01E-2</v>
      </c>
      <c r="I121">
        <v>-0.24199999999999999</v>
      </c>
      <c r="J121">
        <v>1.49</v>
      </c>
      <c r="K121">
        <v>744.43</v>
      </c>
      <c r="L121">
        <v>0.83</v>
      </c>
      <c r="M121">
        <v>614.51</v>
      </c>
      <c r="N121">
        <v>5153.03</v>
      </c>
      <c r="O121" t="s">
        <v>1359</v>
      </c>
      <c r="P121">
        <v>16.899999999999999</v>
      </c>
      <c r="Q121" t="s">
        <v>1121</v>
      </c>
      <c r="R121">
        <v>9.19</v>
      </c>
      <c r="S121">
        <v>7.39</v>
      </c>
      <c r="T121">
        <v>22.63</v>
      </c>
      <c r="U121" t="s">
        <v>1360</v>
      </c>
      <c r="V121">
        <v>0.55600000000000005</v>
      </c>
      <c r="W121" t="s">
        <v>1361</v>
      </c>
      <c r="X121" t="s">
        <v>1362</v>
      </c>
      <c r="Y121" t="s">
        <v>1363</v>
      </c>
    </row>
    <row r="122" spans="1:25" x14ac:dyDescent="0.25">
      <c r="A122">
        <v>119</v>
      </c>
      <c r="B122" t="s">
        <v>464</v>
      </c>
      <c r="C122">
        <v>5.3E-3</v>
      </c>
      <c r="D122">
        <v>2.8E-3</v>
      </c>
      <c r="E122">
        <v>-4.7800000000000002E-2</v>
      </c>
      <c r="F122">
        <v>1.1599999999999999E-2</v>
      </c>
      <c r="G122">
        <v>0.13239999999999999</v>
      </c>
      <c r="H122">
        <v>-0.3982</v>
      </c>
      <c r="I122">
        <v>-6.0900000000000003E-2</v>
      </c>
      <c r="J122">
        <v>1</v>
      </c>
      <c r="K122">
        <v>14.92</v>
      </c>
      <c r="L122">
        <v>0.52</v>
      </c>
      <c r="M122">
        <v>7.8</v>
      </c>
      <c r="N122">
        <v>31.11</v>
      </c>
      <c r="O122" t="s">
        <v>1364</v>
      </c>
      <c r="Q122" t="s">
        <v>379</v>
      </c>
      <c r="R122">
        <v>14.43</v>
      </c>
      <c r="S122">
        <v>2.74</v>
      </c>
      <c r="T122">
        <v>66.09</v>
      </c>
      <c r="U122" t="s">
        <v>379</v>
      </c>
      <c r="W122" t="s">
        <v>379</v>
      </c>
      <c r="X122" t="s">
        <v>1365</v>
      </c>
      <c r="Y122" t="s">
        <v>859</v>
      </c>
    </row>
    <row r="123" spans="1:25" x14ac:dyDescent="0.25">
      <c r="A123">
        <v>120</v>
      </c>
      <c r="B123" t="s">
        <v>465</v>
      </c>
      <c r="C123">
        <v>-3.3099999999999997E-2</v>
      </c>
      <c r="D123">
        <v>7.0300000000000001E-2</v>
      </c>
      <c r="E123">
        <v>-0.10249999999999999</v>
      </c>
      <c r="F123">
        <v>0.1293</v>
      </c>
      <c r="G123">
        <v>-6.3700000000000007E-2</v>
      </c>
      <c r="H123">
        <v>0.1016</v>
      </c>
      <c r="I123">
        <v>0.15989999999999999</v>
      </c>
      <c r="J123">
        <v>1.84</v>
      </c>
      <c r="K123">
        <v>38.85</v>
      </c>
      <c r="L123">
        <v>0.89</v>
      </c>
      <c r="M123">
        <v>34.56</v>
      </c>
      <c r="N123">
        <v>6.57</v>
      </c>
      <c r="O123" t="s">
        <v>1366</v>
      </c>
      <c r="P123">
        <v>16.48</v>
      </c>
      <c r="Q123" t="s">
        <v>834</v>
      </c>
      <c r="R123">
        <v>6.3</v>
      </c>
      <c r="S123">
        <v>1.66</v>
      </c>
      <c r="T123">
        <v>7.49</v>
      </c>
      <c r="U123" t="s">
        <v>1367</v>
      </c>
      <c r="V123">
        <v>-4.0800000000000003E-2</v>
      </c>
      <c r="W123" t="s">
        <v>1368</v>
      </c>
      <c r="X123" t="s">
        <v>1369</v>
      </c>
      <c r="Y123" t="s">
        <v>1370</v>
      </c>
    </row>
    <row r="124" spans="1:25" x14ac:dyDescent="0.25">
      <c r="A124">
        <v>121</v>
      </c>
      <c r="B124" t="s">
        <v>466</v>
      </c>
      <c r="C124">
        <v>-1.6000000000000001E-3</v>
      </c>
      <c r="D124">
        <v>5.8999999999999999E-3</v>
      </c>
      <c r="E124">
        <v>-7.0199999999999999E-2</v>
      </c>
      <c r="F124">
        <v>-0.14030000000000001</v>
      </c>
      <c r="G124">
        <v>-6.1499999999999999E-2</v>
      </c>
      <c r="H124">
        <v>3.5299999999999998E-2</v>
      </c>
      <c r="I124">
        <v>-0.13039999999999999</v>
      </c>
      <c r="J124">
        <v>1.79</v>
      </c>
      <c r="K124">
        <v>507.44</v>
      </c>
      <c r="L124">
        <v>1.37</v>
      </c>
      <c r="M124">
        <v>695.16</v>
      </c>
      <c r="N124">
        <v>2690.04</v>
      </c>
      <c r="O124" t="s">
        <v>949</v>
      </c>
      <c r="P124">
        <v>28</v>
      </c>
      <c r="Q124" t="s">
        <v>1371</v>
      </c>
      <c r="R124">
        <v>7.15</v>
      </c>
      <c r="S124">
        <v>6.99</v>
      </c>
      <c r="T124">
        <v>16.760000000000002</v>
      </c>
      <c r="U124" t="s">
        <v>1372</v>
      </c>
      <c r="V124">
        <v>0.27089999999999997</v>
      </c>
      <c r="W124" t="s">
        <v>1373</v>
      </c>
      <c r="X124" t="s">
        <v>1374</v>
      </c>
      <c r="Y124" t="s">
        <v>1375</v>
      </c>
    </row>
    <row r="125" spans="1:25" x14ac:dyDescent="0.25">
      <c r="A125">
        <v>122</v>
      </c>
      <c r="B125" t="s">
        <v>467</v>
      </c>
      <c r="C125">
        <v>-8.6999999999999994E-3</v>
      </c>
      <c r="D125">
        <v>-2.3199999999999998E-2</v>
      </c>
      <c r="E125">
        <v>-6.3399999999999998E-2</v>
      </c>
      <c r="F125">
        <v>-0.1211</v>
      </c>
      <c r="G125">
        <v>-9.6100000000000005E-2</v>
      </c>
      <c r="H125">
        <v>-3.5400000000000001E-2</v>
      </c>
      <c r="I125">
        <v>-0.1187</v>
      </c>
      <c r="J125">
        <v>1.59</v>
      </c>
      <c r="K125">
        <v>493.98</v>
      </c>
      <c r="L125">
        <v>0.69</v>
      </c>
      <c r="M125">
        <v>340.61</v>
      </c>
      <c r="N125">
        <v>4301.7</v>
      </c>
      <c r="O125" t="s">
        <v>673</v>
      </c>
      <c r="P125">
        <v>24.86</v>
      </c>
      <c r="Q125" t="s">
        <v>667</v>
      </c>
      <c r="R125">
        <v>8.2799999999999994</v>
      </c>
      <c r="S125">
        <v>8.82</v>
      </c>
      <c r="T125">
        <v>21.67</v>
      </c>
      <c r="U125" t="s">
        <v>1376</v>
      </c>
      <c r="V125">
        <v>0.1704</v>
      </c>
      <c r="W125" t="s">
        <v>1377</v>
      </c>
      <c r="X125" t="s">
        <v>1378</v>
      </c>
      <c r="Y125" t="s">
        <v>1379</v>
      </c>
    </row>
    <row r="126" spans="1:25" x14ac:dyDescent="0.25">
      <c r="A126">
        <v>123</v>
      </c>
      <c r="B126" t="s">
        <v>147</v>
      </c>
      <c r="C126">
        <v>2.3300000000000001E-2</v>
      </c>
      <c r="D126">
        <v>5.8099999999999999E-2</v>
      </c>
      <c r="E126">
        <v>-0.1017</v>
      </c>
      <c r="F126">
        <v>-0.26519999999999999</v>
      </c>
      <c r="G126">
        <v>-0.34350000000000003</v>
      </c>
      <c r="H126">
        <v>-0.43169999999999997</v>
      </c>
      <c r="I126">
        <v>-0.22939999999999999</v>
      </c>
      <c r="J126">
        <v>1.81</v>
      </c>
      <c r="K126">
        <v>175.47</v>
      </c>
      <c r="L126">
        <v>2.09</v>
      </c>
      <c r="M126">
        <v>367.07</v>
      </c>
      <c r="N126">
        <v>33.07</v>
      </c>
      <c r="O126" t="s">
        <v>1380</v>
      </c>
      <c r="P126">
        <v>7.81</v>
      </c>
      <c r="Q126" t="s">
        <v>1381</v>
      </c>
      <c r="R126">
        <v>0.96</v>
      </c>
      <c r="S126">
        <v>1.23</v>
      </c>
      <c r="T126">
        <v>2.11</v>
      </c>
      <c r="U126" t="s">
        <v>659</v>
      </c>
      <c r="V126">
        <v>-0.16650000000000001</v>
      </c>
      <c r="W126" t="s">
        <v>1382</v>
      </c>
      <c r="X126" t="s">
        <v>1383</v>
      </c>
      <c r="Y126" t="s">
        <v>1384</v>
      </c>
    </row>
    <row r="127" spans="1:25" x14ac:dyDescent="0.25">
      <c r="A127">
        <v>124</v>
      </c>
      <c r="B127" t="s">
        <v>468</v>
      </c>
      <c r="C127">
        <v>0.01</v>
      </c>
      <c r="D127">
        <v>4.2599999999999999E-2</v>
      </c>
      <c r="E127">
        <v>4.4200000000000003E-2</v>
      </c>
      <c r="F127">
        <v>4.3200000000000002E-2</v>
      </c>
      <c r="G127">
        <v>8.0000000000000002E-3</v>
      </c>
      <c r="H127">
        <v>0.14330000000000001</v>
      </c>
      <c r="I127">
        <v>7.46E-2</v>
      </c>
      <c r="J127">
        <v>2.31</v>
      </c>
      <c r="K127">
        <v>32.32</v>
      </c>
      <c r="L127">
        <v>0.85</v>
      </c>
      <c r="M127">
        <v>27.62</v>
      </c>
      <c r="N127">
        <v>405.67</v>
      </c>
      <c r="O127" t="s">
        <v>1385</v>
      </c>
      <c r="P127">
        <v>29.12</v>
      </c>
      <c r="Q127" t="s">
        <v>1386</v>
      </c>
      <c r="R127">
        <v>3.95</v>
      </c>
      <c r="S127">
        <v>6.5</v>
      </c>
      <c r="T127">
        <v>32.94</v>
      </c>
      <c r="U127" t="s">
        <v>715</v>
      </c>
      <c r="V127">
        <v>9.4399999999999998E-2</v>
      </c>
      <c r="W127" t="s">
        <v>1387</v>
      </c>
      <c r="X127" t="s">
        <v>1388</v>
      </c>
      <c r="Y127" t="s">
        <v>1389</v>
      </c>
    </row>
    <row r="128" spans="1:25" x14ac:dyDescent="0.25">
      <c r="A128">
        <v>125</v>
      </c>
      <c r="B128" t="s">
        <v>469</v>
      </c>
      <c r="C128">
        <v>9.7999999999999997E-3</v>
      </c>
      <c r="D128">
        <v>2.9399999999999999E-2</v>
      </c>
      <c r="E128">
        <v>-7.4899999999999994E-2</v>
      </c>
      <c r="F128">
        <v>-8.09E-2</v>
      </c>
      <c r="G128">
        <v>-0.16769999999999999</v>
      </c>
      <c r="H128">
        <v>-6.7199999999999996E-2</v>
      </c>
      <c r="I128">
        <v>-5.3600000000000002E-2</v>
      </c>
      <c r="J128">
        <v>1.98</v>
      </c>
      <c r="K128">
        <v>82.64</v>
      </c>
      <c r="L128">
        <v>0.64</v>
      </c>
      <c r="M128">
        <v>53.08</v>
      </c>
      <c r="N128">
        <v>616.15</v>
      </c>
      <c r="O128" t="s">
        <v>1390</v>
      </c>
      <c r="P128">
        <v>18.05</v>
      </c>
      <c r="Q128" t="s">
        <v>644</v>
      </c>
      <c r="R128">
        <v>2.2000000000000002</v>
      </c>
      <c r="S128">
        <v>3.19</v>
      </c>
      <c r="T128">
        <v>20.170000000000002</v>
      </c>
      <c r="U128" t="s">
        <v>1391</v>
      </c>
      <c r="V128">
        <v>0.15079999999999999</v>
      </c>
      <c r="W128" t="s">
        <v>1392</v>
      </c>
      <c r="X128" t="s">
        <v>1393</v>
      </c>
      <c r="Y128" t="s">
        <v>1394</v>
      </c>
    </row>
    <row r="129" spans="1:25" x14ac:dyDescent="0.25">
      <c r="A129">
        <v>126</v>
      </c>
      <c r="B129" t="s">
        <v>470</v>
      </c>
      <c r="C129">
        <v>4.0000000000000001E-3</v>
      </c>
      <c r="D129">
        <v>7.0000000000000001E-3</v>
      </c>
      <c r="E129">
        <v>-0.1081</v>
      </c>
      <c r="F129">
        <v>-0.1716</v>
      </c>
      <c r="G129">
        <v>-0.157</v>
      </c>
      <c r="H129">
        <v>-0.1036</v>
      </c>
      <c r="I129">
        <v>-0.15179999999999999</v>
      </c>
      <c r="J129">
        <v>2.12</v>
      </c>
      <c r="K129">
        <v>119.96</v>
      </c>
      <c r="L129">
        <v>0.52</v>
      </c>
      <c r="M129">
        <v>62.87</v>
      </c>
      <c r="N129">
        <v>711.79</v>
      </c>
      <c r="O129" t="s">
        <v>1395</v>
      </c>
      <c r="P129">
        <v>18.07</v>
      </c>
      <c r="Q129" t="s">
        <v>650</v>
      </c>
      <c r="R129">
        <v>2.87</v>
      </c>
      <c r="S129">
        <v>4.1900000000000004</v>
      </c>
      <c r="T129">
        <v>23.61</v>
      </c>
      <c r="U129" t="s">
        <v>1396</v>
      </c>
      <c r="V129">
        <v>3.1399999999999997E-2</v>
      </c>
      <c r="W129" t="s">
        <v>1397</v>
      </c>
      <c r="X129" t="s">
        <v>1398</v>
      </c>
      <c r="Y129" t="s">
        <v>1399</v>
      </c>
    </row>
    <row r="130" spans="1:25" x14ac:dyDescent="0.25">
      <c r="A130">
        <v>127</v>
      </c>
      <c r="B130" t="s">
        <v>471</v>
      </c>
      <c r="C130">
        <v>2.06E-2</v>
      </c>
      <c r="D130">
        <v>8.6E-3</v>
      </c>
      <c r="E130">
        <v>-4.5499999999999999E-2</v>
      </c>
      <c r="F130">
        <v>-0.1666</v>
      </c>
      <c r="G130">
        <v>-0.12620000000000001</v>
      </c>
      <c r="H130">
        <v>-5.8299999999999998E-2</v>
      </c>
      <c r="I130">
        <v>-0.18110000000000001</v>
      </c>
      <c r="J130">
        <v>2.38</v>
      </c>
      <c r="K130">
        <v>100.6</v>
      </c>
      <c r="L130">
        <v>0.54</v>
      </c>
      <c r="M130">
        <v>53.85</v>
      </c>
      <c r="N130">
        <v>159.44999999999999</v>
      </c>
      <c r="O130" t="s">
        <v>830</v>
      </c>
      <c r="P130">
        <v>15.27</v>
      </c>
      <c r="Q130" t="s">
        <v>1400</v>
      </c>
      <c r="R130">
        <v>0.81</v>
      </c>
      <c r="S130">
        <v>4.62</v>
      </c>
      <c r="T130">
        <v>9.6999999999999993</v>
      </c>
      <c r="U130" t="s">
        <v>1401</v>
      </c>
      <c r="V130">
        <v>0.17810000000000001</v>
      </c>
      <c r="W130" t="s">
        <v>1402</v>
      </c>
      <c r="X130" t="s">
        <v>1403</v>
      </c>
      <c r="Y130" t="s">
        <v>1404</v>
      </c>
    </row>
    <row r="131" spans="1:25" x14ac:dyDescent="0.25">
      <c r="A131">
        <v>128</v>
      </c>
      <c r="B131" t="s">
        <v>472</v>
      </c>
      <c r="C131">
        <v>-4.7600000000000003E-2</v>
      </c>
      <c r="D131">
        <v>-5.4100000000000002E-2</v>
      </c>
      <c r="E131">
        <v>-0.1406</v>
      </c>
      <c r="F131">
        <v>-0.22070000000000001</v>
      </c>
      <c r="G131">
        <v>-0.2555</v>
      </c>
      <c r="H131">
        <v>-0.29659999999999997</v>
      </c>
      <c r="I131">
        <v>-0.21060000000000001</v>
      </c>
      <c r="J131">
        <v>2.4700000000000002</v>
      </c>
      <c r="K131">
        <v>9.4600000000000009</v>
      </c>
      <c r="L131">
        <v>1.03</v>
      </c>
      <c r="M131">
        <v>9.73</v>
      </c>
      <c r="N131">
        <v>20.38</v>
      </c>
      <c r="O131" t="s">
        <v>1127</v>
      </c>
      <c r="P131">
        <v>12.93</v>
      </c>
      <c r="Q131" t="s">
        <v>1040</v>
      </c>
      <c r="R131">
        <v>0.42</v>
      </c>
      <c r="S131">
        <v>2.52</v>
      </c>
      <c r="T131">
        <v>3.29</v>
      </c>
      <c r="U131" t="s">
        <v>1405</v>
      </c>
      <c r="V131">
        <v>-3.4599999999999999E-2</v>
      </c>
      <c r="W131" t="s">
        <v>711</v>
      </c>
      <c r="X131" t="s">
        <v>731</v>
      </c>
      <c r="Y131" t="s">
        <v>725</v>
      </c>
    </row>
    <row r="132" spans="1:25" x14ac:dyDescent="0.25">
      <c r="A132">
        <v>129</v>
      </c>
      <c r="B132" t="s">
        <v>473</v>
      </c>
      <c r="C132">
        <v>1.17E-2</v>
      </c>
      <c r="D132">
        <v>2.53E-2</v>
      </c>
      <c r="E132">
        <v>-0.12540000000000001</v>
      </c>
      <c r="F132">
        <v>-2.7400000000000001E-2</v>
      </c>
      <c r="G132">
        <v>-0.14799999999999999</v>
      </c>
      <c r="H132">
        <v>-0.26569999999999999</v>
      </c>
      <c r="I132">
        <v>1.2699999999999999E-2</v>
      </c>
      <c r="J132">
        <v>2.14</v>
      </c>
      <c r="K132">
        <v>54.95</v>
      </c>
      <c r="L132">
        <v>0.62</v>
      </c>
      <c r="M132">
        <v>33.81</v>
      </c>
      <c r="N132">
        <v>129.36000000000001</v>
      </c>
      <c r="O132" t="s">
        <v>1406</v>
      </c>
      <c r="P132">
        <v>9.17</v>
      </c>
      <c r="Q132" t="s">
        <v>1407</v>
      </c>
      <c r="R132">
        <v>0.48</v>
      </c>
      <c r="S132">
        <v>0.75</v>
      </c>
      <c r="T132">
        <v>4.21</v>
      </c>
      <c r="U132" t="s">
        <v>1408</v>
      </c>
      <c r="V132">
        <v>0.12479999999999999</v>
      </c>
      <c r="W132" t="s">
        <v>1409</v>
      </c>
      <c r="X132" t="s">
        <v>1410</v>
      </c>
      <c r="Y132" t="s">
        <v>1411</v>
      </c>
    </row>
    <row r="133" spans="1:25" x14ac:dyDescent="0.25">
      <c r="A133">
        <v>130</v>
      </c>
      <c r="B133" t="s">
        <v>474</v>
      </c>
      <c r="C133">
        <v>1.37E-2</v>
      </c>
      <c r="D133">
        <v>3.5700000000000003E-2</v>
      </c>
      <c r="E133">
        <v>-1.8E-3</v>
      </c>
      <c r="F133">
        <v>0.1145</v>
      </c>
      <c r="G133">
        <v>3.8100000000000002E-2</v>
      </c>
      <c r="H133">
        <v>0.22189999999999999</v>
      </c>
      <c r="I133">
        <v>9.11E-2</v>
      </c>
      <c r="J133">
        <v>2.09</v>
      </c>
      <c r="K133">
        <v>173.07</v>
      </c>
      <c r="L133">
        <v>0.7</v>
      </c>
      <c r="M133">
        <v>120.69</v>
      </c>
      <c r="N133">
        <v>1201.19</v>
      </c>
      <c r="O133" t="s">
        <v>1412</v>
      </c>
      <c r="P133">
        <v>11.89</v>
      </c>
      <c r="Q133" t="s">
        <v>694</v>
      </c>
      <c r="R133">
        <v>1.4</v>
      </c>
      <c r="S133">
        <v>1.97</v>
      </c>
      <c r="T133">
        <v>14.6</v>
      </c>
      <c r="U133" t="s">
        <v>1413</v>
      </c>
      <c r="V133">
        <v>6.7299999999999999E-2</v>
      </c>
      <c r="W133" t="s">
        <v>703</v>
      </c>
      <c r="X133" t="s">
        <v>682</v>
      </c>
      <c r="Y133" t="s">
        <v>1414</v>
      </c>
    </row>
    <row r="134" spans="1:25" x14ac:dyDescent="0.25">
      <c r="A134">
        <v>131</v>
      </c>
      <c r="B134" t="s">
        <v>475</v>
      </c>
      <c r="C134">
        <v>-1.6000000000000001E-3</v>
      </c>
      <c r="D134">
        <v>-6.7999999999999996E-3</v>
      </c>
      <c r="E134">
        <v>-0.14799999999999999</v>
      </c>
      <c r="F134">
        <v>-0.21929999999999999</v>
      </c>
      <c r="G134">
        <v>-0.1535</v>
      </c>
      <c r="H134">
        <v>-0.27300000000000002</v>
      </c>
      <c r="I134">
        <v>-0.20860000000000001</v>
      </c>
      <c r="J134">
        <v>2.21</v>
      </c>
      <c r="L134">
        <v>1.38</v>
      </c>
      <c r="N134">
        <v>2.09</v>
      </c>
      <c r="O134" t="s">
        <v>1415</v>
      </c>
      <c r="P134">
        <v>14.97</v>
      </c>
      <c r="Q134" t="s">
        <v>379</v>
      </c>
      <c r="R134">
        <v>1.02</v>
      </c>
      <c r="S134">
        <v>1.68</v>
      </c>
      <c r="T134">
        <v>14.79</v>
      </c>
      <c r="U134" t="s">
        <v>730</v>
      </c>
      <c r="V134">
        <v>-7.3499999999999996E-2</v>
      </c>
      <c r="W134" t="s">
        <v>379</v>
      </c>
      <c r="X134" t="s">
        <v>1416</v>
      </c>
      <c r="Y134" t="s">
        <v>1417</v>
      </c>
    </row>
    <row r="135" spans="1:25" x14ac:dyDescent="0.25">
      <c r="A135">
        <v>132</v>
      </c>
      <c r="B135" t="s">
        <v>476</v>
      </c>
      <c r="C135">
        <v>3.2800000000000003E-2</v>
      </c>
      <c r="D135">
        <v>9.7799999999999998E-2</v>
      </c>
      <c r="E135">
        <v>9.4000000000000004E-3</v>
      </c>
      <c r="F135">
        <v>-0.13969999999999999</v>
      </c>
      <c r="G135">
        <v>-0.1885</v>
      </c>
      <c r="H135">
        <v>-5.0299999999999997E-2</v>
      </c>
      <c r="I135">
        <v>-0.17699999999999999</v>
      </c>
      <c r="J135">
        <v>1.49</v>
      </c>
      <c r="K135">
        <v>7.19</v>
      </c>
      <c r="L135">
        <v>0.83</v>
      </c>
      <c r="M135">
        <v>5.97</v>
      </c>
      <c r="N135">
        <v>11.36</v>
      </c>
      <c r="O135" t="s">
        <v>1418</v>
      </c>
      <c r="P135">
        <v>7.75</v>
      </c>
      <c r="Q135" t="s">
        <v>1419</v>
      </c>
      <c r="R135">
        <v>1.17</v>
      </c>
      <c r="S135">
        <v>1.22</v>
      </c>
      <c r="T135">
        <v>7.82</v>
      </c>
      <c r="U135" t="s">
        <v>1420</v>
      </c>
      <c r="V135">
        <v>0.10680000000000001</v>
      </c>
      <c r="W135" t="s">
        <v>1421</v>
      </c>
      <c r="X135" t="s">
        <v>1422</v>
      </c>
      <c r="Y135" t="s">
        <v>1423</v>
      </c>
    </row>
    <row r="136" spans="1:25" x14ac:dyDescent="0.25">
      <c r="A136">
        <v>133</v>
      </c>
      <c r="B136" t="s">
        <v>477</v>
      </c>
      <c r="C136">
        <v>1.5800000000000002E-2</v>
      </c>
      <c r="D136">
        <v>6.0600000000000001E-2</v>
      </c>
      <c r="E136">
        <v>3.7900000000000003E-2</v>
      </c>
      <c r="F136">
        <v>0.26100000000000001</v>
      </c>
      <c r="G136">
        <v>0.27129999999999999</v>
      </c>
      <c r="H136">
        <v>0.6351</v>
      </c>
      <c r="I136">
        <v>0.2475</v>
      </c>
      <c r="J136">
        <v>2.2599999999999998</v>
      </c>
      <c r="K136">
        <v>30.25</v>
      </c>
      <c r="L136">
        <v>0.85</v>
      </c>
      <c r="M136">
        <v>25.65</v>
      </c>
      <c r="N136">
        <v>449.24</v>
      </c>
      <c r="O136" t="s">
        <v>724</v>
      </c>
      <c r="P136">
        <v>13.88</v>
      </c>
      <c r="Q136" t="s">
        <v>1424</v>
      </c>
      <c r="R136">
        <v>4.72</v>
      </c>
      <c r="S136">
        <v>6.85</v>
      </c>
      <c r="T136">
        <v>27.83</v>
      </c>
      <c r="U136" t="s">
        <v>1425</v>
      </c>
      <c r="V136">
        <v>-2.87E-2</v>
      </c>
      <c r="W136" t="s">
        <v>678</v>
      </c>
      <c r="X136" t="s">
        <v>1426</v>
      </c>
      <c r="Y136" t="s">
        <v>1427</v>
      </c>
    </row>
    <row r="137" spans="1:25" x14ac:dyDescent="0.25">
      <c r="A137">
        <v>134</v>
      </c>
      <c r="B137" t="s">
        <v>478</v>
      </c>
      <c r="C137">
        <v>-1.95E-2</v>
      </c>
      <c r="D137">
        <v>-1.7399999999999999E-2</v>
      </c>
      <c r="E137">
        <v>-0.13020000000000001</v>
      </c>
      <c r="F137">
        <v>-0.1497</v>
      </c>
      <c r="G137">
        <v>-0.1618</v>
      </c>
      <c r="H137">
        <v>-0.13869999999999999</v>
      </c>
      <c r="I137">
        <v>-0.12039999999999999</v>
      </c>
      <c r="J137">
        <v>2.4300000000000002</v>
      </c>
      <c r="K137">
        <v>7.59</v>
      </c>
      <c r="L137">
        <v>1.1499999999999999</v>
      </c>
      <c r="M137">
        <v>8.76</v>
      </c>
      <c r="N137">
        <v>58.99</v>
      </c>
      <c r="O137" t="s">
        <v>970</v>
      </c>
      <c r="P137">
        <v>14.22</v>
      </c>
      <c r="Q137" t="s">
        <v>994</v>
      </c>
      <c r="R137">
        <v>1.51</v>
      </c>
      <c r="S137">
        <v>2.34</v>
      </c>
      <c r="T137">
        <v>20.8</v>
      </c>
      <c r="U137" t="s">
        <v>1428</v>
      </c>
      <c r="V137">
        <v>7.8299999999999995E-2</v>
      </c>
      <c r="W137" t="s">
        <v>687</v>
      </c>
      <c r="X137" t="s">
        <v>671</v>
      </c>
      <c r="Y137" t="s">
        <v>1251</v>
      </c>
    </row>
    <row r="138" spans="1:25" x14ac:dyDescent="0.25">
      <c r="A138">
        <v>135</v>
      </c>
      <c r="B138" t="s">
        <v>479</v>
      </c>
      <c r="C138">
        <v>3.0000000000000001E-3</v>
      </c>
      <c r="D138">
        <v>1.11E-2</v>
      </c>
      <c r="E138">
        <v>-7.5499999999999998E-2</v>
      </c>
      <c r="F138">
        <v>-0.1384</v>
      </c>
      <c r="G138">
        <v>-3.6200000000000003E-2</v>
      </c>
      <c r="H138">
        <v>0.16889999999999999</v>
      </c>
      <c r="I138">
        <v>-0.14560000000000001</v>
      </c>
      <c r="J138">
        <v>1.86</v>
      </c>
      <c r="K138">
        <v>70.290000000000006</v>
      </c>
      <c r="L138">
        <v>0.71</v>
      </c>
      <c r="M138">
        <v>49.66</v>
      </c>
      <c r="N138">
        <v>399.78</v>
      </c>
      <c r="O138" t="s">
        <v>1429</v>
      </c>
      <c r="P138">
        <v>15.58</v>
      </c>
      <c r="Q138" t="s">
        <v>710</v>
      </c>
      <c r="R138">
        <v>2.67</v>
      </c>
      <c r="S138">
        <v>8.35</v>
      </c>
      <c r="T138">
        <v>7.72</v>
      </c>
      <c r="U138" t="s">
        <v>1430</v>
      </c>
      <c r="V138">
        <v>1.24E-2</v>
      </c>
      <c r="W138" t="s">
        <v>1431</v>
      </c>
      <c r="X138" t="s">
        <v>1432</v>
      </c>
      <c r="Y138" t="s">
        <v>1433</v>
      </c>
    </row>
    <row r="139" spans="1:25" x14ac:dyDescent="0.25">
      <c r="A139">
        <v>136</v>
      </c>
      <c r="B139" t="s">
        <v>480</v>
      </c>
      <c r="C139">
        <v>3.6799999999999999E-2</v>
      </c>
      <c r="D139">
        <v>-2.3800000000000002E-2</v>
      </c>
      <c r="E139">
        <v>-8.2799999999999999E-2</v>
      </c>
      <c r="F139">
        <v>-0.28139999999999998</v>
      </c>
      <c r="G139">
        <v>-0.27150000000000002</v>
      </c>
      <c r="H139">
        <v>-0.31990000000000002</v>
      </c>
      <c r="I139">
        <v>-0.23799999999999999</v>
      </c>
      <c r="J139">
        <v>2.29</v>
      </c>
      <c r="K139">
        <v>12.77</v>
      </c>
      <c r="L139">
        <v>1.07</v>
      </c>
      <c r="M139">
        <v>13.68</v>
      </c>
      <c r="N139">
        <v>78.53</v>
      </c>
      <c r="O139" t="s">
        <v>1434</v>
      </c>
      <c r="P139">
        <v>18.5</v>
      </c>
      <c r="Q139" t="s">
        <v>1435</v>
      </c>
      <c r="R139">
        <v>1.41</v>
      </c>
      <c r="S139">
        <v>2.92</v>
      </c>
      <c r="T139">
        <v>57.3</v>
      </c>
      <c r="U139" t="s">
        <v>1436</v>
      </c>
      <c r="V139">
        <v>9.7699999999999995E-2</v>
      </c>
      <c r="W139" t="s">
        <v>1437</v>
      </c>
      <c r="X139" t="s">
        <v>1438</v>
      </c>
      <c r="Y139" t="s">
        <v>1439</v>
      </c>
    </row>
    <row r="140" spans="1:25" x14ac:dyDescent="0.25">
      <c r="A140">
        <v>137</v>
      </c>
      <c r="B140" t="s">
        <v>155</v>
      </c>
      <c r="C140">
        <v>1.1900000000000001E-2</v>
      </c>
      <c r="D140">
        <v>8.6699999999999999E-2</v>
      </c>
      <c r="E140">
        <v>-6.4000000000000001E-2</v>
      </c>
      <c r="F140">
        <v>-0.19800000000000001</v>
      </c>
      <c r="G140">
        <v>-0.23630000000000001</v>
      </c>
      <c r="H140">
        <v>-0.2056</v>
      </c>
      <c r="I140">
        <v>-0.21099999999999999</v>
      </c>
      <c r="J140">
        <v>1.2</v>
      </c>
      <c r="K140">
        <v>103.36</v>
      </c>
      <c r="L140">
        <v>0.91</v>
      </c>
      <c r="M140">
        <v>94.12</v>
      </c>
      <c r="N140">
        <v>26.95</v>
      </c>
      <c r="O140" t="s">
        <v>1440</v>
      </c>
      <c r="P140">
        <v>32.619999999999997</v>
      </c>
      <c r="Q140" t="s">
        <v>1441</v>
      </c>
      <c r="R140">
        <v>9.0399999999999991</v>
      </c>
      <c r="S140">
        <v>3.43</v>
      </c>
      <c r="T140">
        <v>14.47</v>
      </c>
      <c r="U140" t="s">
        <v>1442</v>
      </c>
      <c r="V140">
        <v>6.1800000000000001E-2</v>
      </c>
      <c r="W140" t="s">
        <v>1443</v>
      </c>
      <c r="X140" t="s">
        <v>1444</v>
      </c>
      <c r="Y140" t="s">
        <v>1445</v>
      </c>
    </row>
    <row r="141" spans="1:25" x14ac:dyDescent="0.25">
      <c r="A141">
        <v>138</v>
      </c>
      <c r="B141" t="s">
        <v>481</v>
      </c>
      <c r="C141">
        <v>7.7000000000000002E-3</v>
      </c>
      <c r="D141">
        <v>4.6600000000000003E-2</v>
      </c>
      <c r="E141">
        <v>-2.9600000000000001E-2</v>
      </c>
      <c r="F141">
        <v>-0.1071</v>
      </c>
      <c r="G141">
        <v>-0.1663</v>
      </c>
      <c r="H141">
        <v>1.8499999999999999E-2</v>
      </c>
      <c r="I141">
        <v>-0.1394</v>
      </c>
      <c r="J141">
        <v>1.96</v>
      </c>
      <c r="K141">
        <v>38.119999999999997</v>
      </c>
      <c r="L141">
        <v>0.93</v>
      </c>
      <c r="M141">
        <v>35.6</v>
      </c>
      <c r="N141">
        <v>90.64</v>
      </c>
      <c r="O141" t="s">
        <v>1446</v>
      </c>
      <c r="P141">
        <v>13.3</v>
      </c>
      <c r="Q141" t="s">
        <v>1447</v>
      </c>
      <c r="R141">
        <v>1.41</v>
      </c>
      <c r="S141">
        <v>1.62</v>
      </c>
      <c r="T141">
        <v>12.12</v>
      </c>
      <c r="U141" t="s">
        <v>1448</v>
      </c>
      <c r="V141">
        <v>7.4099999999999999E-2</v>
      </c>
      <c r="W141" t="s">
        <v>1449</v>
      </c>
      <c r="X141" t="s">
        <v>1450</v>
      </c>
      <c r="Y141" t="s">
        <v>1451</v>
      </c>
    </row>
    <row r="142" spans="1:25" x14ac:dyDescent="0.25">
      <c r="A142">
        <v>139</v>
      </c>
      <c r="B142" t="s">
        <v>482</v>
      </c>
      <c r="C142">
        <v>-2.9999999999999997E-4</v>
      </c>
      <c r="D142">
        <v>5.4300000000000001E-2</v>
      </c>
      <c r="E142">
        <v>-7.1800000000000003E-2</v>
      </c>
      <c r="F142">
        <v>-0.24759999999999999</v>
      </c>
      <c r="G142">
        <v>-4.7000000000000002E-3</v>
      </c>
      <c r="H142">
        <v>0.61229999999999996</v>
      </c>
      <c r="I142">
        <v>-9.8799999999999999E-2</v>
      </c>
      <c r="J142">
        <v>1.7</v>
      </c>
      <c r="K142">
        <v>16.72</v>
      </c>
      <c r="L142">
        <v>0.51</v>
      </c>
      <c r="M142">
        <v>8.59</v>
      </c>
      <c r="N142">
        <v>76.83</v>
      </c>
      <c r="O142" t="s">
        <v>1452</v>
      </c>
      <c r="P142">
        <v>13.67</v>
      </c>
      <c r="Q142" t="s">
        <v>1453</v>
      </c>
      <c r="R142">
        <v>1.41</v>
      </c>
      <c r="S142">
        <v>6.49</v>
      </c>
      <c r="T142">
        <v>13.55</v>
      </c>
      <c r="U142" t="s">
        <v>1454</v>
      </c>
      <c r="V142">
        <v>0.1341</v>
      </c>
      <c r="W142" t="s">
        <v>1455</v>
      </c>
      <c r="X142" t="s">
        <v>1456</v>
      </c>
      <c r="Y142" t="s">
        <v>1457</v>
      </c>
    </row>
    <row r="143" spans="1:25" x14ac:dyDescent="0.25">
      <c r="A143">
        <v>140</v>
      </c>
      <c r="B143" t="s">
        <v>483</v>
      </c>
      <c r="C143">
        <v>1.0699999999999999E-2</v>
      </c>
      <c r="D143">
        <v>3.5400000000000001E-2</v>
      </c>
      <c r="E143">
        <v>7.9000000000000008E-3</v>
      </c>
      <c r="F143">
        <v>6.0999999999999999E-2</v>
      </c>
      <c r="G143">
        <v>-8.0000000000000004E-4</v>
      </c>
      <c r="H143">
        <v>0.24629999999999999</v>
      </c>
      <c r="I143">
        <v>6.5000000000000002E-2</v>
      </c>
      <c r="J143">
        <v>2.29</v>
      </c>
      <c r="K143">
        <v>141.93</v>
      </c>
      <c r="L143">
        <v>0.79</v>
      </c>
      <c r="M143">
        <v>112.82</v>
      </c>
      <c r="N143">
        <v>1063.6400000000001</v>
      </c>
      <c r="O143" t="s">
        <v>1458</v>
      </c>
      <c r="P143">
        <v>15.09</v>
      </c>
      <c r="Q143" t="s">
        <v>1249</v>
      </c>
      <c r="R143">
        <v>2.34</v>
      </c>
      <c r="S143">
        <v>1.87</v>
      </c>
      <c r="T143">
        <v>38.119999999999997</v>
      </c>
      <c r="U143" t="s">
        <v>1459</v>
      </c>
      <c r="V143">
        <v>3.1E-2</v>
      </c>
      <c r="W143" t="s">
        <v>1460</v>
      </c>
      <c r="X143" t="s">
        <v>1461</v>
      </c>
      <c r="Y143" t="s">
        <v>1462</v>
      </c>
    </row>
    <row r="144" spans="1:25" x14ac:dyDescent="0.25">
      <c r="A144">
        <v>141</v>
      </c>
      <c r="B144" t="s">
        <v>484</v>
      </c>
      <c r="C144">
        <v>6.6E-3</v>
      </c>
      <c r="D144">
        <v>4.7E-2</v>
      </c>
      <c r="E144">
        <v>8.9999999999999998E-4</v>
      </c>
      <c r="F144">
        <v>1.4999999999999999E-2</v>
      </c>
      <c r="G144">
        <v>7.7499999999999999E-2</v>
      </c>
      <c r="H144">
        <v>0.19889999999999999</v>
      </c>
      <c r="I144">
        <v>5.0700000000000002E-2</v>
      </c>
      <c r="J144">
        <v>2.15</v>
      </c>
      <c r="K144">
        <v>19.22</v>
      </c>
      <c r="L144">
        <v>0.77</v>
      </c>
      <c r="M144">
        <v>14.88</v>
      </c>
      <c r="N144">
        <v>88.35</v>
      </c>
      <c r="O144" t="s">
        <v>719</v>
      </c>
      <c r="P144">
        <v>15.3</v>
      </c>
      <c r="Q144" t="s">
        <v>663</v>
      </c>
      <c r="R144">
        <v>2.0699999999999998</v>
      </c>
      <c r="S144">
        <v>1.86</v>
      </c>
      <c r="T144">
        <v>26.08</v>
      </c>
      <c r="U144" t="s">
        <v>1463</v>
      </c>
      <c r="V144">
        <v>6.6100000000000006E-2</v>
      </c>
      <c r="W144" t="s">
        <v>1464</v>
      </c>
      <c r="X144" t="s">
        <v>1465</v>
      </c>
      <c r="Y144" t="s">
        <v>1466</v>
      </c>
    </row>
    <row r="145" spans="1:25" x14ac:dyDescent="0.25">
      <c r="A145">
        <v>142</v>
      </c>
      <c r="B145" t="s">
        <v>485</v>
      </c>
      <c r="C145">
        <v>1.41E-2</v>
      </c>
      <c r="D145">
        <v>4.6699999999999998E-2</v>
      </c>
      <c r="E145">
        <v>3.6999999999999998E-2</v>
      </c>
      <c r="F145">
        <v>0.16200000000000001</v>
      </c>
      <c r="G145">
        <v>4.4200000000000003E-2</v>
      </c>
      <c r="H145">
        <v>0.25009999999999999</v>
      </c>
      <c r="I145">
        <v>0.17080000000000001</v>
      </c>
      <c r="J145">
        <v>2.13</v>
      </c>
      <c r="K145">
        <v>7.39</v>
      </c>
      <c r="L145">
        <v>0.85</v>
      </c>
      <c r="M145">
        <v>6.28</v>
      </c>
      <c r="N145">
        <v>65.55</v>
      </c>
      <c r="O145" t="s">
        <v>1467</v>
      </c>
      <c r="P145">
        <v>18.690000000000001</v>
      </c>
      <c r="Q145" t="s">
        <v>1468</v>
      </c>
      <c r="R145">
        <v>3.89</v>
      </c>
      <c r="S145">
        <v>2.33</v>
      </c>
      <c r="T145">
        <v>47.08</v>
      </c>
      <c r="U145" t="s">
        <v>1469</v>
      </c>
      <c r="V145">
        <v>0.12509999999999999</v>
      </c>
      <c r="W145" t="s">
        <v>1470</v>
      </c>
      <c r="X145" t="s">
        <v>1471</v>
      </c>
      <c r="Y145" t="s">
        <v>1472</v>
      </c>
    </row>
    <row r="146" spans="1:25" x14ac:dyDescent="0.25">
      <c r="A146">
        <v>143</v>
      </c>
      <c r="B146" t="s">
        <v>486</v>
      </c>
      <c r="C146">
        <v>2.3999999999999998E-3</v>
      </c>
      <c r="D146">
        <v>3.1099999999999999E-2</v>
      </c>
      <c r="E146">
        <v>-4.3499999999999997E-2</v>
      </c>
      <c r="F146">
        <v>-0.21149999999999999</v>
      </c>
      <c r="G146">
        <v>-3.9399999999999998E-2</v>
      </c>
      <c r="H146">
        <v>0.43930000000000002</v>
      </c>
      <c r="I146">
        <v>-3.4000000000000002E-2</v>
      </c>
      <c r="J146">
        <v>1.53</v>
      </c>
      <c r="K146">
        <v>32.630000000000003</v>
      </c>
      <c r="L146">
        <v>0.87</v>
      </c>
      <c r="M146">
        <v>28.44</v>
      </c>
      <c r="N146">
        <v>200.95</v>
      </c>
      <c r="O146" t="s">
        <v>1473</v>
      </c>
      <c r="P146">
        <v>22.42</v>
      </c>
      <c r="Q146" t="s">
        <v>773</v>
      </c>
      <c r="R146">
        <v>2.33</v>
      </c>
      <c r="S146">
        <v>3.68</v>
      </c>
      <c r="T146">
        <v>7.66</v>
      </c>
      <c r="U146" t="s">
        <v>1474</v>
      </c>
      <c r="V146">
        <v>0.1757</v>
      </c>
      <c r="W146" t="s">
        <v>1475</v>
      </c>
      <c r="X146" t="s">
        <v>1476</v>
      </c>
      <c r="Y146" t="s">
        <v>1477</v>
      </c>
    </row>
    <row r="147" spans="1:25" x14ac:dyDescent="0.25">
      <c r="A147">
        <v>144</v>
      </c>
      <c r="B147" t="s">
        <v>487</v>
      </c>
      <c r="C147">
        <v>3.0000000000000001E-3</v>
      </c>
      <c r="D147">
        <v>2.2100000000000002E-2</v>
      </c>
      <c r="E147">
        <v>2.7300000000000001E-2</v>
      </c>
      <c r="F147">
        <v>9.6799999999999997E-2</v>
      </c>
      <c r="G147">
        <v>9.4E-2</v>
      </c>
      <c r="H147">
        <v>0.1888</v>
      </c>
      <c r="I147">
        <v>0.1404</v>
      </c>
      <c r="J147">
        <v>1.99</v>
      </c>
      <c r="K147">
        <v>17.38</v>
      </c>
      <c r="L147">
        <v>2.89</v>
      </c>
      <c r="M147">
        <v>50.23</v>
      </c>
      <c r="N147">
        <v>259.27</v>
      </c>
      <c r="O147" t="s">
        <v>1478</v>
      </c>
      <c r="P147">
        <v>31.3</v>
      </c>
      <c r="Q147" t="s">
        <v>1316</v>
      </c>
      <c r="R147">
        <v>4.0599999999999996</v>
      </c>
      <c r="S147">
        <v>6.91</v>
      </c>
      <c r="T147">
        <v>123.08</v>
      </c>
      <c r="U147" t="s">
        <v>1479</v>
      </c>
      <c r="V147">
        <v>9.1200000000000003E-2</v>
      </c>
      <c r="W147" t="s">
        <v>1480</v>
      </c>
      <c r="X147" t="s">
        <v>1481</v>
      </c>
      <c r="Y147" t="s">
        <v>1482</v>
      </c>
    </row>
    <row r="155" spans="1:25" x14ac:dyDescent="0.25">
      <c r="A155" t="s">
        <v>347</v>
      </c>
      <c r="B155" t="s">
        <v>317</v>
      </c>
      <c r="C155" t="s">
        <v>604</v>
      </c>
      <c r="D155" t="s">
        <v>577</v>
      </c>
      <c r="E155" t="s">
        <v>578</v>
      </c>
      <c r="F155" t="s">
        <v>579</v>
      </c>
      <c r="G155" t="s">
        <v>580</v>
      </c>
      <c r="H155" t="s">
        <v>581</v>
      </c>
      <c r="I155" t="s">
        <v>606</v>
      </c>
      <c r="J155" t="s">
        <v>582</v>
      </c>
      <c r="K155" t="s">
        <v>607</v>
      </c>
      <c r="L155" t="s">
        <v>605</v>
      </c>
      <c r="M155" t="s">
        <v>608</v>
      </c>
      <c r="N155" t="s">
        <v>348</v>
      </c>
      <c r="O155" t="s">
        <v>349</v>
      </c>
    </row>
    <row r="156" spans="1:25" x14ac:dyDescent="0.25">
      <c r="A156">
        <v>1</v>
      </c>
      <c r="B156" t="s">
        <v>609</v>
      </c>
      <c r="C156" t="s">
        <v>752</v>
      </c>
      <c r="D156">
        <v>19.809999999999999</v>
      </c>
      <c r="E156">
        <v>13.57</v>
      </c>
      <c r="F156">
        <v>1.86</v>
      </c>
      <c r="G156">
        <v>1.62</v>
      </c>
      <c r="H156">
        <v>2.0699999999999998</v>
      </c>
      <c r="I156">
        <v>11.93</v>
      </c>
      <c r="J156">
        <v>23.57</v>
      </c>
      <c r="K156">
        <v>0.1206</v>
      </c>
      <c r="L156">
        <v>0.10639999999999999</v>
      </c>
      <c r="M156">
        <v>0.1057</v>
      </c>
      <c r="N156">
        <v>2.5999999999999999E-3</v>
      </c>
      <c r="O156" t="s">
        <v>753</v>
      </c>
    </row>
    <row r="157" spans="1:25" x14ac:dyDescent="0.25">
      <c r="A157">
        <v>2</v>
      </c>
      <c r="B157" t="s">
        <v>610</v>
      </c>
      <c r="C157" t="s">
        <v>754</v>
      </c>
      <c r="D157">
        <v>29.95</v>
      </c>
      <c r="E157">
        <v>22.37</v>
      </c>
      <c r="F157">
        <v>1.94</v>
      </c>
      <c r="G157">
        <v>3.32</v>
      </c>
      <c r="H157">
        <v>5.19</v>
      </c>
      <c r="I157">
        <v>14.55</v>
      </c>
      <c r="J157">
        <v>20.28</v>
      </c>
      <c r="K157">
        <v>0.22159999999999999</v>
      </c>
      <c r="L157">
        <v>0.15409999999999999</v>
      </c>
      <c r="M157">
        <v>1.1802999999999999</v>
      </c>
      <c r="N157">
        <v>1.6000000000000001E-3</v>
      </c>
      <c r="O157" t="s">
        <v>755</v>
      </c>
    </row>
    <row r="158" spans="1:25" x14ac:dyDescent="0.25">
      <c r="A158">
        <v>3</v>
      </c>
      <c r="B158" t="s">
        <v>611</v>
      </c>
      <c r="C158" t="s">
        <v>756</v>
      </c>
      <c r="D158">
        <v>22.22</v>
      </c>
      <c r="E158">
        <v>17.13</v>
      </c>
      <c r="F158">
        <v>1.41</v>
      </c>
      <c r="G158">
        <v>1.55</v>
      </c>
      <c r="H158">
        <v>4.0999999999999996</v>
      </c>
      <c r="I158">
        <v>8.84</v>
      </c>
      <c r="J158">
        <v>30.94</v>
      </c>
      <c r="K158">
        <v>0.19009999999999999</v>
      </c>
      <c r="L158">
        <v>0.158</v>
      </c>
      <c r="M158">
        <v>0.2364</v>
      </c>
      <c r="N158">
        <v>5.5999999999999999E-3</v>
      </c>
      <c r="O158" t="s">
        <v>665</v>
      </c>
    </row>
    <row r="159" spans="1:25" x14ac:dyDescent="0.25">
      <c r="A159">
        <v>4</v>
      </c>
      <c r="B159" t="s">
        <v>612</v>
      </c>
      <c r="C159" t="s">
        <v>757</v>
      </c>
      <c r="D159">
        <v>26.69</v>
      </c>
      <c r="E159">
        <v>20.29</v>
      </c>
      <c r="F159">
        <v>3.57</v>
      </c>
      <c r="G159">
        <v>1.44</v>
      </c>
      <c r="H159">
        <v>5.0599999999999996</v>
      </c>
      <c r="I159">
        <v>22.22</v>
      </c>
      <c r="J159">
        <v>24.07</v>
      </c>
      <c r="K159">
        <v>8.0199999999999994E-2</v>
      </c>
      <c r="L159">
        <v>7.4800000000000005E-2</v>
      </c>
      <c r="M159">
        <v>6.2799999999999995E-2</v>
      </c>
      <c r="N159">
        <v>2.06E-2</v>
      </c>
      <c r="O159" t="s">
        <v>758</v>
      </c>
    </row>
    <row r="160" spans="1:25" x14ac:dyDescent="0.25">
      <c r="A160">
        <v>5</v>
      </c>
      <c r="B160" t="s">
        <v>110</v>
      </c>
      <c r="C160" t="s">
        <v>759</v>
      </c>
      <c r="D160">
        <v>13.43</v>
      </c>
      <c r="E160">
        <v>10.61</v>
      </c>
      <c r="F160">
        <v>1.18</v>
      </c>
      <c r="G160">
        <v>0.98</v>
      </c>
      <c r="H160">
        <v>1.65</v>
      </c>
      <c r="I160">
        <v>10.38</v>
      </c>
      <c r="J160">
        <v>10.26</v>
      </c>
      <c r="K160">
        <v>0.15939999999999999</v>
      </c>
      <c r="L160">
        <v>0.1138</v>
      </c>
      <c r="M160">
        <v>0.15659999999999999</v>
      </c>
      <c r="N160">
        <v>2.07E-2</v>
      </c>
      <c r="O160" t="s">
        <v>760</v>
      </c>
    </row>
    <row r="161" spans="1:15" x14ac:dyDescent="0.25">
      <c r="A161">
        <v>6</v>
      </c>
      <c r="B161" t="s">
        <v>613</v>
      </c>
      <c r="C161" t="s">
        <v>761</v>
      </c>
      <c r="D161">
        <v>16.36</v>
      </c>
      <c r="E161">
        <v>13.69</v>
      </c>
      <c r="F161">
        <v>1.67</v>
      </c>
      <c r="G161">
        <v>2.02</v>
      </c>
      <c r="H161">
        <v>2.0699999999999998</v>
      </c>
      <c r="I161">
        <v>9.65</v>
      </c>
      <c r="J161">
        <v>12.64</v>
      </c>
      <c r="K161">
        <v>9.2899999999999996E-2</v>
      </c>
      <c r="L161">
        <v>9.7900000000000001E-2</v>
      </c>
      <c r="M161">
        <v>0.17100000000000001</v>
      </c>
      <c r="N161">
        <v>6.4999999999999997E-3</v>
      </c>
      <c r="O161" t="s">
        <v>762</v>
      </c>
    </row>
    <row r="162" spans="1:15" x14ac:dyDescent="0.25">
      <c r="A162">
        <v>7</v>
      </c>
      <c r="B162" t="s">
        <v>115</v>
      </c>
      <c r="C162" t="s">
        <v>763</v>
      </c>
      <c r="D162">
        <v>29.71</v>
      </c>
      <c r="E162">
        <v>15.41</v>
      </c>
      <c r="F162">
        <v>1.81</v>
      </c>
      <c r="G162">
        <v>1.7</v>
      </c>
      <c r="H162">
        <v>4.03</v>
      </c>
      <c r="I162">
        <v>14.42</v>
      </c>
      <c r="J162">
        <v>22.36</v>
      </c>
      <c r="K162">
        <v>8.0100000000000005E-2</v>
      </c>
      <c r="L162">
        <v>0.1646</v>
      </c>
      <c r="M162">
        <v>0.67469999999999997</v>
      </c>
      <c r="N162">
        <v>-2.2000000000000001E-3</v>
      </c>
      <c r="O162" t="s">
        <v>764</v>
      </c>
    </row>
    <row r="163" spans="1:15" x14ac:dyDescent="0.25">
      <c r="A163">
        <v>8</v>
      </c>
      <c r="B163" t="s">
        <v>112</v>
      </c>
      <c r="C163" t="s">
        <v>765</v>
      </c>
      <c r="D163">
        <v>22.7</v>
      </c>
      <c r="E163">
        <v>18.12</v>
      </c>
      <c r="F163">
        <v>2.1</v>
      </c>
      <c r="G163">
        <v>1.9</v>
      </c>
      <c r="H163">
        <v>4.32</v>
      </c>
      <c r="I163">
        <v>15.72</v>
      </c>
      <c r="J163">
        <v>25.22</v>
      </c>
      <c r="K163">
        <v>0.1153</v>
      </c>
      <c r="L163">
        <v>0.1082</v>
      </c>
      <c r="M163">
        <v>8.5099999999999995E-2</v>
      </c>
      <c r="N163">
        <v>6.7999999999999996E-3</v>
      </c>
      <c r="O163" t="s">
        <v>766</v>
      </c>
    </row>
    <row r="164" spans="1:15" x14ac:dyDescent="0.25">
      <c r="A164">
        <v>9</v>
      </c>
      <c r="B164" t="s">
        <v>113</v>
      </c>
      <c r="C164" t="s">
        <v>767</v>
      </c>
      <c r="D164">
        <v>36.78</v>
      </c>
      <c r="E164">
        <v>28.77</v>
      </c>
      <c r="F164">
        <v>2.4500000000000002</v>
      </c>
      <c r="G164">
        <v>4.0999999999999996</v>
      </c>
      <c r="H164">
        <v>2.25</v>
      </c>
      <c r="I164">
        <v>19.38</v>
      </c>
      <c r="J164">
        <v>22.11</v>
      </c>
      <c r="K164">
        <v>1.4800000000000001E-2</v>
      </c>
      <c r="L164">
        <v>0.14979999999999999</v>
      </c>
      <c r="M164">
        <v>0.36820000000000003</v>
      </c>
      <c r="N164">
        <v>1.4800000000000001E-2</v>
      </c>
      <c r="O164" t="s">
        <v>768</v>
      </c>
    </row>
    <row r="165" spans="1:15" x14ac:dyDescent="0.25">
      <c r="A165">
        <v>10</v>
      </c>
      <c r="B165" t="s">
        <v>108</v>
      </c>
      <c r="C165" t="s">
        <v>769</v>
      </c>
      <c r="D165">
        <v>32.94</v>
      </c>
      <c r="E165">
        <v>20.69</v>
      </c>
      <c r="F165">
        <v>1.86</v>
      </c>
      <c r="G165">
        <v>5.57</v>
      </c>
      <c r="H165">
        <v>7.73</v>
      </c>
      <c r="I165">
        <v>19.95</v>
      </c>
      <c r="J165">
        <v>29.93</v>
      </c>
      <c r="K165">
        <v>0.28699999999999998</v>
      </c>
      <c r="L165">
        <v>0.1769</v>
      </c>
      <c r="M165">
        <v>0.24229999999999999</v>
      </c>
      <c r="N165">
        <v>-4.4999999999999997E-3</v>
      </c>
      <c r="O165" t="s">
        <v>643</v>
      </c>
    </row>
    <row r="166" spans="1:15" x14ac:dyDescent="0.25">
      <c r="A166">
        <v>11</v>
      </c>
      <c r="B166" t="s">
        <v>114</v>
      </c>
      <c r="C166" t="s">
        <v>770</v>
      </c>
      <c r="D166">
        <v>19.690000000000001</v>
      </c>
      <c r="E166">
        <v>15.68</v>
      </c>
      <c r="F166">
        <v>2.5099999999999998</v>
      </c>
      <c r="G166">
        <v>2.21</v>
      </c>
      <c r="H166">
        <v>2.0699999999999998</v>
      </c>
      <c r="I166">
        <v>22</v>
      </c>
      <c r="J166">
        <v>74.31</v>
      </c>
      <c r="K166">
        <v>5.4100000000000002E-2</v>
      </c>
      <c r="L166">
        <v>7.85E-2</v>
      </c>
      <c r="M166">
        <v>5.9700000000000003E-2</v>
      </c>
      <c r="N166">
        <v>8.8999999999999999E-3</v>
      </c>
      <c r="O166" t="s">
        <v>771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7FED9-FE8F-4AA7-8DBE-C09659225C5B}">
  <dimension ref="A1:T37"/>
  <sheetViews>
    <sheetView zoomScaleNormal="100" workbookViewId="0">
      <selection activeCell="E8" sqref="E8"/>
    </sheetView>
  </sheetViews>
  <sheetFormatPr defaultRowHeight="13.15" x14ac:dyDescent="0.25"/>
  <cols>
    <col min="1" max="1" width="8.5546875" bestFit="1" customWidth="1"/>
    <col min="2" max="3" width="15.5546875" bestFit="1" customWidth="1"/>
    <col min="4" max="8" width="18.77734375" bestFit="1" customWidth="1"/>
    <col min="9" max="11" width="19.88671875" bestFit="1" customWidth="1"/>
    <col min="12" max="12" width="18.77734375" bestFit="1" customWidth="1"/>
    <col min="13" max="18" width="19.88671875" bestFit="1" customWidth="1"/>
    <col min="19" max="19" width="12.77734375" customWidth="1"/>
  </cols>
  <sheetData>
    <row r="1" spans="1:20" x14ac:dyDescent="0.25">
      <c r="A1" t="s">
        <v>509</v>
      </c>
      <c r="B1" t="s">
        <v>542</v>
      </c>
      <c r="C1" t="s">
        <v>543</v>
      </c>
      <c r="D1" t="s">
        <v>550</v>
      </c>
      <c r="E1" t="s">
        <v>551</v>
      </c>
      <c r="F1" t="s">
        <v>552</v>
      </c>
      <c r="G1" t="s">
        <v>553</v>
      </c>
      <c r="H1" t="s">
        <v>554</v>
      </c>
      <c r="I1" t="s">
        <v>699</v>
      </c>
      <c r="J1" t="s">
        <v>700</v>
      </c>
      <c r="K1" t="s">
        <v>701</v>
      </c>
      <c r="L1" t="s">
        <v>555</v>
      </c>
      <c r="M1" t="s">
        <v>556</v>
      </c>
      <c r="N1" t="s">
        <v>557</v>
      </c>
      <c r="O1" t="s">
        <v>558</v>
      </c>
      <c r="P1" t="s">
        <v>559</v>
      </c>
      <c r="Q1" t="s">
        <v>560</v>
      </c>
      <c r="R1" t="s">
        <v>561</v>
      </c>
    </row>
    <row r="2" spans="1:20" x14ac:dyDescent="0.25">
      <c r="A2" t="s">
        <v>308</v>
      </c>
      <c r="B2" s="45"/>
      <c r="C2" s="44"/>
      <c r="D2">
        <v>2.0000000000000001E-4</v>
      </c>
      <c r="E2" s="44">
        <v>5.0000000000000001E-3</v>
      </c>
      <c r="F2">
        <v>-2.9999999999999997E-4</v>
      </c>
      <c r="G2" s="44">
        <v>-7.7999999999999996E-3</v>
      </c>
      <c r="H2">
        <v>-8.9999999999999998E-4</v>
      </c>
      <c r="L2" s="44">
        <v>-2.23E-2</v>
      </c>
      <c r="M2">
        <v>-5.9999999999999995E-4</v>
      </c>
      <c r="N2" s="44">
        <v>-1.3599999999999999E-2</v>
      </c>
      <c r="O2">
        <v>-8.0000000000000004E-4</v>
      </c>
      <c r="P2" s="44">
        <v>-1.6299999999999999E-2</v>
      </c>
      <c r="Q2">
        <v>-5.9999999999999995E-4</v>
      </c>
      <c r="R2" s="44">
        <v>-1.23E-2</v>
      </c>
    </row>
    <row r="3" spans="1:20" x14ac:dyDescent="0.25">
      <c r="A3" t="s">
        <v>309</v>
      </c>
      <c r="B3" s="45"/>
      <c r="C3" s="44"/>
      <c r="D3">
        <v>-1.1999999999999999E-3</v>
      </c>
      <c r="E3" s="44">
        <v>-2.92E-2</v>
      </c>
      <c r="F3">
        <v>-2.5000000000000001E-3</v>
      </c>
      <c r="G3" s="44">
        <v>-6.1600000000000002E-2</v>
      </c>
      <c r="H3">
        <v>-1.6000000000000001E-3</v>
      </c>
      <c r="L3" s="44">
        <v>-3.8899999999999997E-2</v>
      </c>
      <c r="M3">
        <v>2.9999999999999997E-4</v>
      </c>
      <c r="N3" s="44">
        <v>7.0000000000000001E-3</v>
      </c>
      <c r="O3">
        <v>1.8E-3</v>
      </c>
      <c r="P3" s="44">
        <v>3.8800000000000001E-2</v>
      </c>
      <c r="Q3">
        <v>2E-3</v>
      </c>
      <c r="R3" s="44">
        <v>4.3499999999999997E-2</v>
      </c>
    </row>
    <row r="4" spans="1:20" x14ac:dyDescent="0.25">
      <c r="A4" t="s">
        <v>310</v>
      </c>
      <c r="B4" s="45"/>
      <c r="C4" s="44"/>
      <c r="D4">
        <v>-2.2000000000000001E-3</v>
      </c>
      <c r="E4" s="44">
        <v>-5.2299999999999999E-2</v>
      </c>
      <c r="F4">
        <v>-4.5999999999999999E-3</v>
      </c>
      <c r="G4" s="44">
        <v>-0.1077</v>
      </c>
      <c r="H4">
        <v>-4.7000000000000002E-3</v>
      </c>
      <c r="L4" s="44">
        <v>-0.10630000000000001</v>
      </c>
      <c r="M4">
        <v>-2.7000000000000001E-3</v>
      </c>
      <c r="N4" s="44">
        <v>-5.8599999999999999E-2</v>
      </c>
      <c r="O4">
        <v>-8.9999999999999998E-4</v>
      </c>
      <c r="P4" s="44">
        <v>-1.83E-2</v>
      </c>
      <c r="Q4">
        <v>-4.0000000000000002E-4</v>
      </c>
      <c r="R4" s="44">
        <v>-8.3000000000000001E-3</v>
      </c>
    </row>
    <row r="5" spans="1:20" x14ac:dyDescent="0.25">
      <c r="A5" t="s">
        <v>311</v>
      </c>
      <c r="B5" s="45">
        <v>-4.0000000000000001E-3</v>
      </c>
      <c r="C5" s="44">
        <v>-8.4400000000000003E-2</v>
      </c>
      <c r="D5">
        <v>-2.2000000000000001E-3</v>
      </c>
      <c r="E5" s="44">
        <v>-5.2299999999999999E-2</v>
      </c>
      <c r="F5">
        <v>-1.5E-3</v>
      </c>
      <c r="G5" s="44">
        <v>-3.7900000000000003E-2</v>
      </c>
      <c r="H5">
        <v>5.0000000000000001E-4</v>
      </c>
      <c r="L5" s="44">
        <v>1.2800000000000001E-2</v>
      </c>
      <c r="M5">
        <v>2.5000000000000001E-3</v>
      </c>
      <c r="N5" s="44">
        <v>6.1100000000000002E-2</v>
      </c>
      <c r="O5">
        <v>3.8E-3</v>
      </c>
      <c r="P5" s="44">
        <v>8.5599999999999996E-2</v>
      </c>
      <c r="Q5">
        <v>4.1000000000000003E-3</v>
      </c>
      <c r="R5" s="44">
        <v>9.3399999999999997E-2</v>
      </c>
    </row>
    <row r="6" spans="1:20" x14ac:dyDescent="0.25">
      <c r="A6" t="s">
        <v>544</v>
      </c>
      <c r="B6" s="45">
        <v>-2.9999999999999997E-4</v>
      </c>
      <c r="C6" s="44">
        <v>-6.8999999999999999E-3</v>
      </c>
      <c r="D6">
        <v>-1.6999999999999999E-3</v>
      </c>
      <c r="E6" s="44">
        <v>-4.0899999999999999E-2</v>
      </c>
      <c r="F6">
        <v>-4.4000000000000003E-3</v>
      </c>
      <c r="G6" s="44">
        <v>-0.10349999999999999</v>
      </c>
      <c r="H6">
        <v>-4.3E-3</v>
      </c>
      <c r="L6" s="44">
        <v>-9.8199999999999996E-2</v>
      </c>
      <c r="M6">
        <v>-2.3999999999999998E-3</v>
      </c>
      <c r="N6" s="44">
        <v>-5.2400000000000002E-2</v>
      </c>
      <c r="O6">
        <v>-4.0000000000000002E-4</v>
      </c>
      <c r="P6" s="44">
        <v>-8.2000000000000007E-3</v>
      </c>
      <c r="Q6">
        <v>2.0000000000000001E-4</v>
      </c>
      <c r="R6" s="44">
        <v>4.1999999999999997E-3</v>
      </c>
    </row>
    <row r="7" spans="1:20" x14ac:dyDescent="0.25">
      <c r="A7" t="s">
        <v>312</v>
      </c>
      <c r="B7" s="45">
        <v>-1.11E-2</v>
      </c>
      <c r="C7" s="44">
        <v>-0.20369999999999999</v>
      </c>
      <c r="D7">
        <v>-1.17E-2</v>
      </c>
      <c r="E7" s="44">
        <v>-0.22670000000000001</v>
      </c>
      <c r="F7">
        <v>-1.12E-2</v>
      </c>
      <c r="G7" s="44">
        <v>-0.22720000000000001</v>
      </c>
      <c r="H7">
        <v>-6.7000000000000002E-3</v>
      </c>
      <c r="L7" s="44">
        <v>-0.14499999999999999</v>
      </c>
      <c r="M7">
        <v>-2.5000000000000001E-3</v>
      </c>
      <c r="N7" s="44">
        <v>-5.45E-2</v>
      </c>
      <c r="O7">
        <v>1E-4</v>
      </c>
      <c r="P7" s="44">
        <v>2.0999999999999999E-3</v>
      </c>
      <c r="Q7">
        <v>8.9999999999999998E-4</v>
      </c>
      <c r="R7" s="44">
        <v>1.9099999999999999E-2</v>
      </c>
    </row>
    <row r="8" spans="1:20" x14ac:dyDescent="0.25">
      <c r="A8" t="s">
        <v>545</v>
      </c>
      <c r="B8" s="45">
        <v>-8.6999999999999994E-3</v>
      </c>
      <c r="C8" s="44">
        <v>-0.16700000000000001</v>
      </c>
      <c r="D8">
        <v>-8.0999999999999996E-3</v>
      </c>
      <c r="E8" s="44">
        <v>-0.16869999999999999</v>
      </c>
      <c r="F8">
        <v>-3.7000000000000002E-3</v>
      </c>
      <c r="G8" s="44">
        <v>-8.8499999999999995E-2</v>
      </c>
      <c r="H8">
        <v>2.5999999999999999E-3</v>
      </c>
      <c r="L8" s="44">
        <v>7.0499999999999993E-2</v>
      </c>
      <c r="M8">
        <v>7.4000000000000003E-3</v>
      </c>
      <c r="N8" s="44">
        <v>0.2056</v>
      </c>
      <c r="O8">
        <v>8.9999999999999993E-3</v>
      </c>
      <c r="P8" s="44">
        <v>0.2296</v>
      </c>
      <c r="Q8">
        <v>9.9000000000000008E-3</v>
      </c>
      <c r="R8" s="44">
        <v>0.25979999999999998</v>
      </c>
    </row>
    <row r="9" spans="1:20" x14ac:dyDescent="0.25">
      <c r="A9" t="s">
        <v>546</v>
      </c>
      <c r="B9" s="45">
        <v>3.5000000000000003E-2</v>
      </c>
      <c r="C9" s="44">
        <v>4.2168999999999999</v>
      </c>
      <c r="D9">
        <v>1.9E-2</v>
      </c>
      <c r="E9" s="44">
        <v>0.92230000000000001</v>
      </c>
      <c r="F9">
        <v>1.0500000000000001E-2</v>
      </c>
      <c r="G9" s="44">
        <v>0.38600000000000001</v>
      </c>
      <c r="H9">
        <v>9.7000000000000003E-3</v>
      </c>
      <c r="L9" s="44">
        <v>0.32990000000000003</v>
      </c>
      <c r="M9">
        <v>1.3899999999999999E-2</v>
      </c>
      <c r="N9" s="44">
        <v>0.4793</v>
      </c>
      <c r="O9">
        <v>1.6299999999999999E-2</v>
      </c>
      <c r="P9" s="44">
        <v>0.51910000000000001</v>
      </c>
      <c r="Q9">
        <v>1.7899999999999999E-2</v>
      </c>
      <c r="R9" s="44">
        <v>0.60680000000000001</v>
      </c>
    </row>
    <row r="10" spans="1:20" x14ac:dyDescent="0.25">
      <c r="A10" t="s">
        <v>547</v>
      </c>
      <c r="B10" s="45">
        <v>4.2099999999999999E-2</v>
      </c>
      <c r="C10" s="44">
        <v>35.083300000000001</v>
      </c>
      <c r="D10">
        <v>3.78E-2</v>
      </c>
      <c r="E10" s="44">
        <v>21</v>
      </c>
      <c r="F10">
        <v>3.5499999999999997E-2</v>
      </c>
      <c r="G10" s="44">
        <v>16.136399999999998</v>
      </c>
      <c r="H10">
        <v>3.5499999999999997E-2</v>
      </c>
      <c r="L10" s="44">
        <v>9.8611000000000004</v>
      </c>
      <c r="M10">
        <v>3.6900000000000002E-2</v>
      </c>
      <c r="N10" s="44">
        <v>6.15</v>
      </c>
      <c r="O10">
        <v>3.7900000000000003E-2</v>
      </c>
      <c r="P10" s="44">
        <v>3.8673000000000002</v>
      </c>
      <c r="Q10">
        <v>3.5700000000000003E-2</v>
      </c>
      <c r="R10" s="44">
        <v>3.0512999999999999</v>
      </c>
    </row>
    <row r="11" spans="1:20" x14ac:dyDescent="0.25">
      <c r="A11" t="s">
        <v>548</v>
      </c>
      <c r="B11" s="45">
        <v>4.3200000000000002E-2</v>
      </c>
      <c r="C11" s="44">
        <v>432</v>
      </c>
      <c r="D11">
        <v>3.7400000000000003E-2</v>
      </c>
      <c r="E11" s="44">
        <v>17</v>
      </c>
      <c r="F11">
        <v>3.1899999999999998E-2</v>
      </c>
      <c r="G11" s="44">
        <v>5.4665999999999997</v>
      </c>
      <c r="H11">
        <v>2.47E-2</v>
      </c>
      <c r="L11" s="44">
        <v>1.7096</v>
      </c>
      <c r="M11">
        <v>2.24E-2</v>
      </c>
      <c r="N11" s="44">
        <v>1.0947</v>
      </c>
      <c r="Q11">
        <v>1.9900000000000001E-2</v>
      </c>
      <c r="R11" s="44">
        <v>0.72299999999999998</v>
      </c>
    </row>
    <row r="12" spans="1:20" x14ac:dyDescent="0.25">
      <c r="A12" t="s">
        <v>549</v>
      </c>
      <c r="B12" s="45">
        <v>1.44E-2</v>
      </c>
      <c r="C12" s="44">
        <v>0.49880000000000002</v>
      </c>
      <c r="D12">
        <v>5.4000000000000003E-3</v>
      </c>
      <c r="E12" s="44">
        <v>0.15859999999999999</v>
      </c>
      <c r="F12">
        <v>1.1999999999999999E-3</v>
      </c>
      <c r="G12" s="44">
        <v>3.32E-2</v>
      </c>
      <c r="H12">
        <v>1E-4</v>
      </c>
      <c r="L12" s="44">
        <v>2.5999999999999999E-3</v>
      </c>
      <c r="M12">
        <v>8.9999999999999998E-4</v>
      </c>
      <c r="N12" s="44">
        <v>2.1399999999999999E-2</v>
      </c>
      <c r="Q12">
        <v>2.3E-3</v>
      </c>
      <c r="R12" s="44">
        <v>5.0999999999999997E-2</v>
      </c>
    </row>
    <row r="13" spans="1:20" x14ac:dyDescent="0.25">
      <c r="R13" s="44"/>
    </row>
    <row r="16" spans="1:20" x14ac:dyDescent="0.25">
      <c r="A16" t="s">
        <v>0</v>
      </c>
      <c r="B16" t="s">
        <v>695</v>
      </c>
      <c r="C16" t="s">
        <v>696</v>
      </c>
      <c r="D16" t="s">
        <v>697</v>
      </c>
      <c r="E16" t="s">
        <v>562</v>
      </c>
      <c r="F16" t="s">
        <v>563</v>
      </c>
      <c r="G16" t="s">
        <v>564</v>
      </c>
      <c r="H16" t="s">
        <v>565</v>
      </c>
      <c r="I16" t="s">
        <v>566</v>
      </c>
      <c r="J16" t="s">
        <v>567</v>
      </c>
      <c r="K16" t="s">
        <v>568</v>
      </c>
      <c r="N16" t="s">
        <v>562</v>
      </c>
      <c r="O16" t="s">
        <v>563</v>
      </c>
      <c r="P16" t="s">
        <v>564</v>
      </c>
      <c r="Q16" t="s">
        <v>565</v>
      </c>
      <c r="R16" t="s">
        <v>566</v>
      </c>
      <c r="S16" t="s">
        <v>597</v>
      </c>
      <c r="T16" t="s">
        <v>598</v>
      </c>
    </row>
    <row r="17" spans="1:20" x14ac:dyDescent="0.25">
      <c r="A17" s="1">
        <v>45230</v>
      </c>
      <c r="B17" t="s">
        <v>698</v>
      </c>
      <c r="C17" t="s">
        <v>698</v>
      </c>
      <c r="D17" t="s">
        <v>698</v>
      </c>
      <c r="E17">
        <v>5.59</v>
      </c>
      <c r="F17">
        <v>5.44</v>
      </c>
      <c r="G17">
        <v>5.07</v>
      </c>
      <c r="H17">
        <v>4.82</v>
      </c>
      <c r="I17">
        <v>4.88</v>
      </c>
      <c r="J17">
        <v>5.21</v>
      </c>
      <c r="K17">
        <v>5.04</v>
      </c>
      <c r="M17" t="s">
        <v>599</v>
      </c>
      <c r="N17" s="45">
        <f t="shared" ref="N17:T17" si="0">E17*0.01</f>
        <v>5.5899999999999998E-2</v>
      </c>
      <c r="O17" s="45">
        <f t="shared" si="0"/>
        <v>5.4400000000000004E-2</v>
      </c>
      <c r="P17" s="45">
        <f t="shared" si="0"/>
        <v>5.0700000000000002E-2</v>
      </c>
      <c r="Q17" s="45">
        <f t="shared" si="0"/>
        <v>4.8200000000000007E-2</v>
      </c>
      <c r="R17" s="45">
        <f t="shared" si="0"/>
        <v>4.8800000000000003E-2</v>
      </c>
      <c r="S17" s="45">
        <f t="shared" si="0"/>
        <v>5.21E-2</v>
      </c>
      <c r="T17" s="45">
        <f t="shared" si="0"/>
        <v>5.04E-2</v>
      </c>
    </row>
    <row r="18" spans="1:20" x14ac:dyDescent="0.25">
      <c r="A18" s="1">
        <v>45229</v>
      </c>
      <c r="B18" t="s">
        <v>698</v>
      </c>
      <c r="C18" t="s">
        <v>698</v>
      </c>
      <c r="D18" t="s">
        <v>698</v>
      </c>
      <c r="E18">
        <v>5.6</v>
      </c>
      <c r="F18">
        <v>5.41</v>
      </c>
      <c r="G18">
        <v>5.03</v>
      </c>
      <c r="H18">
        <v>4.8</v>
      </c>
      <c r="I18">
        <v>4.88</v>
      </c>
      <c r="J18">
        <v>5.21</v>
      </c>
      <c r="K18">
        <v>5.04</v>
      </c>
      <c r="M18" t="s">
        <v>601</v>
      </c>
      <c r="N18" s="45">
        <f>N17-B4</f>
        <v>5.5899999999999998E-2</v>
      </c>
      <c r="O18" s="45">
        <f>O$17-D4</f>
        <v>5.6600000000000004E-2</v>
      </c>
      <c r="P18" s="45">
        <f>P$17-F4</f>
        <v>5.5300000000000002E-2</v>
      </c>
      <c r="Q18" s="45">
        <f>Q$17-H4</f>
        <v>5.290000000000001E-2</v>
      </c>
      <c r="R18" s="45">
        <f>R$17-M4</f>
        <v>5.1500000000000004E-2</v>
      </c>
      <c r="S18" s="45">
        <f>S$17-O4</f>
        <v>5.2999999999999999E-2</v>
      </c>
      <c r="T18" s="45">
        <f>T$17-Q4</f>
        <v>5.0799999999999998E-2</v>
      </c>
    </row>
    <row r="19" spans="1:20" x14ac:dyDescent="0.25">
      <c r="A19" s="1">
        <v>45226</v>
      </c>
      <c r="B19" t="s">
        <v>698</v>
      </c>
      <c r="C19" t="s">
        <v>698</v>
      </c>
      <c r="D19" t="s">
        <v>698</v>
      </c>
      <c r="E19">
        <v>5.59</v>
      </c>
      <c r="F19">
        <v>5.39</v>
      </c>
      <c r="G19">
        <v>4.99</v>
      </c>
      <c r="H19">
        <v>4.76</v>
      </c>
      <c r="I19">
        <v>4.84</v>
      </c>
      <c r="J19">
        <v>5.19</v>
      </c>
      <c r="K19">
        <v>5.03</v>
      </c>
      <c r="M19" t="s">
        <v>602</v>
      </c>
      <c r="N19" s="45">
        <f>N17-B5</f>
        <v>5.9899999999999995E-2</v>
      </c>
      <c r="O19" s="45">
        <f>O$17-D5</f>
        <v>5.6600000000000004E-2</v>
      </c>
      <c r="P19" s="45">
        <f>P$17-F5</f>
        <v>5.2200000000000003E-2</v>
      </c>
      <c r="Q19" s="45">
        <f>Q$17-H5</f>
        <v>4.7700000000000006E-2</v>
      </c>
      <c r="R19" s="45">
        <f>R$17-M5</f>
        <v>4.6300000000000001E-2</v>
      </c>
      <c r="S19" s="45">
        <f>S$17-O5</f>
        <v>4.8300000000000003E-2</v>
      </c>
      <c r="T19" s="45">
        <f>T$17-Q5</f>
        <v>4.6300000000000001E-2</v>
      </c>
    </row>
    <row r="20" spans="1:20" x14ac:dyDescent="0.25">
      <c r="A20" s="1">
        <v>45225</v>
      </c>
      <c r="B20" t="s">
        <v>698</v>
      </c>
      <c r="C20" t="s">
        <v>698</v>
      </c>
      <c r="D20" t="s">
        <v>698</v>
      </c>
      <c r="E20">
        <v>5.59</v>
      </c>
      <c r="F20">
        <v>5.39</v>
      </c>
      <c r="G20">
        <v>5.0199999999999996</v>
      </c>
      <c r="H20">
        <v>4.79</v>
      </c>
      <c r="I20">
        <v>4.8600000000000003</v>
      </c>
      <c r="J20">
        <v>5.19</v>
      </c>
      <c r="K20">
        <v>5.01</v>
      </c>
    </row>
    <row r="21" spans="1:20" x14ac:dyDescent="0.25">
      <c r="A21" s="1">
        <v>45224</v>
      </c>
      <c r="B21" t="s">
        <v>698</v>
      </c>
      <c r="C21" t="s">
        <v>698</v>
      </c>
      <c r="D21" t="s">
        <v>698</v>
      </c>
      <c r="E21">
        <v>5.59</v>
      </c>
      <c r="F21">
        <v>5.43</v>
      </c>
      <c r="G21">
        <v>5.08</v>
      </c>
      <c r="H21">
        <v>4.8899999999999997</v>
      </c>
      <c r="I21">
        <v>4.95</v>
      </c>
      <c r="J21">
        <v>5.27</v>
      </c>
      <c r="K21">
        <v>5.09</v>
      </c>
    </row>
    <row r="22" spans="1:20" x14ac:dyDescent="0.25">
      <c r="A22" s="1">
        <v>45223</v>
      </c>
      <c r="B22" t="s">
        <v>698</v>
      </c>
      <c r="C22" t="s">
        <v>698</v>
      </c>
      <c r="D22" t="s">
        <v>698</v>
      </c>
      <c r="E22">
        <v>5.58</v>
      </c>
      <c r="F22">
        <v>5.41</v>
      </c>
      <c r="G22">
        <v>5.0199999999999996</v>
      </c>
      <c r="H22">
        <v>4.82</v>
      </c>
      <c r="I22">
        <v>4.83</v>
      </c>
      <c r="J22">
        <v>5.15</v>
      </c>
      <c r="K22">
        <v>4.96</v>
      </c>
    </row>
    <row r="23" spans="1:20" x14ac:dyDescent="0.25">
      <c r="A23" s="1">
        <v>45222</v>
      </c>
      <c r="B23" t="s">
        <v>698</v>
      </c>
      <c r="C23" t="s">
        <v>698</v>
      </c>
      <c r="D23" t="s">
        <v>698</v>
      </c>
      <c r="E23">
        <v>5.58</v>
      </c>
      <c r="F23">
        <v>5.42</v>
      </c>
      <c r="G23">
        <v>5.05</v>
      </c>
      <c r="H23">
        <v>4.8099999999999996</v>
      </c>
      <c r="I23">
        <v>4.8600000000000003</v>
      </c>
      <c r="J23">
        <v>5.19</v>
      </c>
      <c r="K23">
        <v>5.01</v>
      </c>
    </row>
    <row r="24" spans="1:20" x14ac:dyDescent="0.25">
      <c r="A24" s="1">
        <v>45219</v>
      </c>
      <c r="B24" t="s">
        <v>698</v>
      </c>
      <c r="C24" t="s">
        <v>698</v>
      </c>
      <c r="D24" t="s">
        <v>698</v>
      </c>
      <c r="E24">
        <v>5.58</v>
      </c>
      <c r="F24">
        <v>5.41</v>
      </c>
      <c r="G24">
        <v>5.07</v>
      </c>
      <c r="H24">
        <v>4.8600000000000003</v>
      </c>
      <c r="I24">
        <v>4.93</v>
      </c>
      <c r="J24">
        <v>5.27</v>
      </c>
      <c r="K24">
        <v>5.09</v>
      </c>
    </row>
    <row r="25" spans="1:20" x14ac:dyDescent="0.25">
      <c r="A25" s="1">
        <v>45218</v>
      </c>
      <c r="B25" t="s">
        <v>698</v>
      </c>
      <c r="C25" t="s">
        <v>698</v>
      </c>
      <c r="D25" t="s">
        <v>698</v>
      </c>
      <c r="E25">
        <v>5.6</v>
      </c>
      <c r="F25">
        <v>5.44</v>
      </c>
      <c r="G25">
        <v>5.14</v>
      </c>
      <c r="H25">
        <v>4.95</v>
      </c>
      <c r="I25">
        <v>4.9800000000000004</v>
      </c>
      <c r="J25">
        <v>5.3</v>
      </c>
      <c r="K25">
        <v>5.1100000000000003</v>
      </c>
    </row>
    <row r="26" spans="1:20" x14ac:dyDescent="0.25">
      <c r="A26" s="1">
        <v>45217</v>
      </c>
      <c r="B26" t="s">
        <v>698</v>
      </c>
      <c r="C26" t="s">
        <v>698</v>
      </c>
      <c r="D26" t="s">
        <v>698</v>
      </c>
      <c r="E26">
        <v>5.61</v>
      </c>
      <c r="F26">
        <v>5.47</v>
      </c>
      <c r="G26">
        <v>5.19</v>
      </c>
      <c r="H26">
        <v>4.92</v>
      </c>
      <c r="I26">
        <v>4.91</v>
      </c>
      <c r="J26">
        <v>5.2</v>
      </c>
      <c r="K26">
        <v>5</v>
      </c>
    </row>
    <row r="27" spans="1:20" x14ac:dyDescent="0.25">
      <c r="A27" s="1">
        <v>45216</v>
      </c>
      <c r="B27" t="s">
        <v>698</v>
      </c>
      <c r="C27" t="s">
        <v>698</v>
      </c>
      <c r="D27" t="s">
        <v>698</v>
      </c>
      <c r="E27">
        <v>5.62</v>
      </c>
      <c r="F27">
        <v>5.48</v>
      </c>
      <c r="G27">
        <v>5.19</v>
      </c>
      <c r="H27">
        <v>4.8600000000000003</v>
      </c>
      <c r="I27">
        <v>4.83</v>
      </c>
      <c r="J27">
        <v>5.14</v>
      </c>
      <c r="K27">
        <v>4.9400000000000004</v>
      </c>
    </row>
    <row r="28" spans="1:20" x14ac:dyDescent="0.25">
      <c r="A28" s="1">
        <v>45215</v>
      </c>
      <c r="B28" t="s">
        <v>698</v>
      </c>
      <c r="C28" t="s">
        <v>698</v>
      </c>
      <c r="D28" t="s">
        <v>698</v>
      </c>
      <c r="E28">
        <v>5.61</v>
      </c>
      <c r="F28">
        <v>5.42</v>
      </c>
      <c r="G28">
        <v>5.09</v>
      </c>
      <c r="H28">
        <v>4.72</v>
      </c>
      <c r="I28">
        <v>4.71</v>
      </c>
      <c r="J28">
        <v>5.0599999999999996</v>
      </c>
      <c r="K28">
        <v>4.87</v>
      </c>
    </row>
    <row r="29" spans="1:20" x14ac:dyDescent="0.25">
      <c r="A29" s="1">
        <v>45212</v>
      </c>
      <c r="B29" t="s">
        <v>698</v>
      </c>
      <c r="C29" t="s">
        <v>698</v>
      </c>
      <c r="D29" t="s">
        <v>698</v>
      </c>
      <c r="E29">
        <v>5.62</v>
      </c>
      <c r="F29">
        <v>5.41</v>
      </c>
      <c r="G29">
        <v>5.04</v>
      </c>
      <c r="H29">
        <v>4.6500000000000004</v>
      </c>
      <c r="I29">
        <v>4.63</v>
      </c>
      <c r="J29">
        <v>4.97</v>
      </c>
      <c r="K29">
        <v>4.78</v>
      </c>
    </row>
    <row r="30" spans="1:20" x14ac:dyDescent="0.25">
      <c r="A30" s="1">
        <v>45211</v>
      </c>
      <c r="B30" t="s">
        <v>698</v>
      </c>
      <c r="C30" t="s">
        <v>698</v>
      </c>
      <c r="D30" t="s">
        <v>698</v>
      </c>
      <c r="E30">
        <v>5.63</v>
      </c>
      <c r="F30">
        <v>5.43</v>
      </c>
      <c r="G30">
        <v>5.0599999999999996</v>
      </c>
      <c r="H30">
        <v>4.6900000000000004</v>
      </c>
      <c r="I30">
        <v>4.7</v>
      </c>
      <c r="J30">
        <v>5.05</v>
      </c>
      <c r="K30">
        <v>4.8600000000000003</v>
      </c>
    </row>
    <row r="31" spans="1:20" x14ac:dyDescent="0.25">
      <c r="A31" s="1">
        <v>45210</v>
      </c>
      <c r="B31" t="s">
        <v>698</v>
      </c>
      <c r="C31" t="s">
        <v>698</v>
      </c>
      <c r="D31" t="s">
        <v>698</v>
      </c>
      <c r="E31">
        <v>5.61</v>
      </c>
      <c r="F31">
        <v>5.38</v>
      </c>
      <c r="G31">
        <v>4.99</v>
      </c>
      <c r="H31">
        <v>4.59</v>
      </c>
      <c r="I31">
        <v>4.58</v>
      </c>
      <c r="J31">
        <v>4.92</v>
      </c>
      <c r="K31">
        <v>4.7300000000000004</v>
      </c>
    </row>
    <row r="32" spans="1:20" x14ac:dyDescent="0.25">
      <c r="A32" s="1">
        <v>45209</v>
      </c>
      <c r="B32" t="s">
        <v>698</v>
      </c>
      <c r="C32" t="s">
        <v>698</v>
      </c>
      <c r="D32" t="s">
        <v>698</v>
      </c>
      <c r="E32">
        <v>5.61</v>
      </c>
      <c r="F32">
        <v>5.37</v>
      </c>
      <c r="G32">
        <v>4.96</v>
      </c>
      <c r="H32">
        <v>4.62</v>
      </c>
      <c r="I32">
        <v>4.66</v>
      </c>
      <c r="J32">
        <v>5.03</v>
      </c>
      <c r="K32">
        <v>4.8499999999999996</v>
      </c>
    </row>
    <row r="33" spans="1:11" x14ac:dyDescent="0.25">
      <c r="A33" s="1">
        <v>45205</v>
      </c>
      <c r="B33" t="s">
        <v>698</v>
      </c>
      <c r="C33" t="s">
        <v>698</v>
      </c>
      <c r="D33" t="s">
        <v>698</v>
      </c>
      <c r="E33">
        <v>5.63</v>
      </c>
      <c r="F33">
        <v>5.43</v>
      </c>
      <c r="G33">
        <v>5.08</v>
      </c>
      <c r="H33">
        <v>4.75</v>
      </c>
      <c r="I33">
        <v>4.78</v>
      </c>
      <c r="J33">
        <v>5.13</v>
      </c>
      <c r="K33">
        <v>4.95</v>
      </c>
    </row>
    <row r="34" spans="1:11" x14ac:dyDescent="0.25">
      <c r="A34" s="1">
        <v>45204</v>
      </c>
      <c r="B34" t="s">
        <v>698</v>
      </c>
      <c r="C34" t="s">
        <v>698</v>
      </c>
      <c r="D34" t="s">
        <v>698</v>
      </c>
      <c r="E34">
        <v>5.61</v>
      </c>
      <c r="F34">
        <v>5.39</v>
      </c>
      <c r="G34">
        <v>5.03</v>
      </c>
      <c r="H34">
        <v>4.68</v>
      </c>
      <c r="I34">
        <v>4.72</v>
      </c>
      <c r="J34">
        <v>5.0599999999999996</v>
      </c>
      <c r="K34">
        <v>4.8899999999999997</v>
      </c>
    </row>
    <row r="35" spans="1:11" x14ac:dyDescent="0.25">
      <c r="A35" s="1">
        <v>45203</v>
      </c>
      <c r="B35" t="s">
        <v>698</v>
      </c>
      <c r="C35" t="s">
        <v>698</v>
      </c>
      <c r="D35" t="s">
        <v>698</v>
      </c>
      <c r="E35">
        <v>5.61</v>
      </c>
      <c r="F35">
        <v>5.42</v>
      </c>
      <c r="G35">
        <v>5.05</v>
      </c>
      <c r="H35">
        <v>4.72</v>
      </c>
      <c r="I35">
        <v>4.7300000000000004</v>
      </c>
      <c r="J35">
        <v>5.05</v>
      </c>
      <c r="K35">
        <v>4.87</v>
      </c>
    </row>
    <row r="36" spans="1:11" x14ac:dyDescent="0.25">
      <c r="A36" s="1">
        <v>45202</v>
      </c>
      <c r="B36" t="s">
        <v>698</v>
      </c>
      <c r="C36" t="s">
        <v>698</v>
      </c>
      <c r="D36" t="s">
        <v>698</v>
      </c>
      <c r="E36">
        <v>5.62</v>
      </c>
      <c r="F36">
        <v>5.49</v>
      </c>
      <c r="G36">
        <v>5.15</v>
      </c>
      <c r="H36">
        <v>4.8</v>
      </c>
      <c r="I36">
        <v>4.8099999999999996</v>
      </c>
      <c r="J36">
        <v>5.13</v>
      </c>
      <c r="K36">
        <v>4.95</v>
      </c>
    </row>
    <row r="37" spans="1:11" x14ac:dyDescent="0.25">
      <c r="A37" s="1">
        <v>45201</v>
      </c>
      <c r="B37" t="s">
        <v>698</v>
      </c>
      <c r="C37" t="s">
        <v>698</v>
      </c>
      <c r="D37" t="s">
        <v>698</v>
      </c>
      <c r="E37">
        <v>5.62</v>
      </c>
      <c r="F37">
        <v>5.49</v>
      </c>
      <c r="G37">
        <v>5.12</v>
      </c>
      <c r="H37">
        <v>4.72</v>
      </c>
      <c r="I37">
        <v>4.6900000000000004</v>
      </c>
      <c r="J37">
        <v>5</v>
      </c>
      <c r="K37">
        <v>4.8099999999999996</v>
      </c>
    </row>
  </sheetData>
  <phoneticPr fontId="4" type="noConversion"/>
  <pageMargins left="0.7" right="0.7" top="0.75" bottom="0.75" header="0.3" footer="0.3"/>
  <drawing r:id="rId1"/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5978F-52DB-41DF-A8DB-A6A39BE9068F}">
  <dimension ref="A1:R52"/>
  <sheetViews>
    <sheetView workbookViewId="0">
      <selection activeCell="L12" sqref="L12"/>
    </sheetView>
  </sheetViews>
  <sheetFormatPr defaultRowHeight="13.15" x14ac:dyDescent="0.25"/>
  <cols>
    <col min="1" max="1" width="10.6640625" bestFit="1" customWidth="1"/>
    <col min="2" max="2" width="11.21875" bestFit="1" customWidth="1"/>
    <col min="3" max="4" width="12.21875" bestFit="1" customWidth="1"/>
    <col min="5" max="7" width="13.21875" bestFit="1" customWidth="1"/>
    <col min="8" max="9" width="10.77734375" bestFit="1" customWidth="1"/>
    <col min="10" max="10" width="11.109375" bestFit="1" customWidth="1"/>
    <col min="11" max="11" width="12.109375" bestFit="1" customWidth="1"/>
    <col min="12" max="12" width="31.109375" bestFit="1" customWidth="1"/>
    <col min="13" max="13" width="10.6640625" bestFit="1" customWidth="1"/>
    <col min="14" max="16" width="10.21875" bestFit="1" customWidth="1"/>
    <col min="17" max="17" width="10.44140625" bestFit="1" customWidth="1"/>
    <col min="18" max="25" width="13.88671875" bestFit="1" customWidth="1"/>
    <col min="26" max="40" width="13.5546875" bestFit="1" customWidth="1"/>
    <col min="41" max="42" width="13" bestFit="1" customWidth="1"/>
    <col min="43" max="43" width="13.44140625" bestFit="1" customWidth="1"/>
    <col min="44" max="44" width="14.44140625" bestFit="1" customWidth="1"/>
    <col min="45" max="45" width="9.77734375" bestFit="1" customWidth="1"/>
    <col min="46" max="46" width="9.5546875" bestFit="1" customWidth="1"/>
  </cols>
  <sheetData>
    <row r="1" spans="1:18" x14ac:dyDescent="0.25">
      <c r="A1" t="s">
        <v>297</v>
      </c>
      <c r="B1" t="s">
        <v>298</v>
      </c>
      <c r="C1" t="s">
        <v>299</v>
      </c>
      <c r="D1" t="s">
        <v>300</v>
      </c>
      <c r="E1" t="s">
        <v>301</v>
      </c>
      <c r="F1" t="s">
        <v>302</v>
      </c>
      <c r="G1" t="s">
        <v>303</v>
      </c>
      <c r="L1" t="s">
        <v>1485</v>
      </c>
      <c r="M1" t="s">
        <v>308</v>
      </c>
      <c r="N1" t="s">
        <v>309</v>
      </c>
      <c r="O1" t="s">
        <v>310</v>
      </c>
      <c r="P1" t="s">
        <v>311</v>
      </c>
      <c r="Q1" t="s">
        <v>312</v>
      </c>
      <c r="R1" t="s">
        <v>313</v>
      </c>
    </row>
    <row r="2" spans="1:18" x14ac:dyDescent="0.25">
      <c r="A2" t="s">
        <v>304</v>
      </c>
      <c r="B2">
        <v>0.59089999999999998</v>
      </c>
      <c r="C2">
        <v>0.2833</v>
      </c>
      <c r="D2">
        <v>0.19239999999999999</v>
      </c>
      <c r="E2">
        <v>0.18959999999999999</v>
      </c>
      <c r="F2">
        <v>0.21210000000000001</v>
      </c>
      <c r="G2">
        <v>0.2447</v>
      </c>
      <c r="L2" s="189" t="s">
        <v>314</v>
      </c>
      <c r="M2" t="s">
        <v>1486</v>
      </c>
      <c r="N2" t="s">
        <v>1487</v>
      </c>
      <c r="O2" t="s">
        <v>1488</v>
      </c>
      <c r="P2" t="s">
        <v>1489</v>
      </c>
      <c r="Q2" t="s">
        <v>1490</v>
      </c>
      <c r="R2" t="s">
        <v>1491</v>
      </c>
    </row>
    <row r="3" spans="1:18" x14ac:dyDescent="0.25">
      <c r="A3" t="s">
        <v>305</v>
      </c>
      <c r="B3">
        <v>0.51729999999999998</v>
      </c>
      <c r="C3">
        <v>0.22459999999999999</v>
      </c>
      <c r="D3">
        <v>0.17069999999999999</v>
      </c>
      <c r="E3">
        <v>0.17519999999999999</v>
      </c>
      <c r="F3">
        <v>0.2039</v>
      </c>
      <c r="G3">
        <v>0.23580000000000001</v>
      </c>
      <c r="L3" s="189" t="s">
        <v>315</v>
      </c>
      <c r="M3" t="s">
        <v>1492</v>
      </c>
      <c r="N3" t="s">
        <v>736</v>
      </c>
      <c r="O3" t="s">
        <v>1493</v>
      </c>
      <c r="P3" t="s">
        <v>1494</v>
      </c>
      <c r="Q3" t="s">
        <v>737</v>
      </c>
      <c r="R3" t="s">
        <v>1495</v>
      </c>
    </row>
    <row r="4" spans="1:18" x14ac:dyDescent="0.25">
      <c r="A4" t="s">
        <v>306</v>
      </c>
      <c r="B4">
        <v>0.52990000000000004</v>
      </c>
      <c r="C4">
        <v>0.1074</v>
      </c>
      <c r="D4">
        <v>0.1057</v>
      </c>
      <c r="E4">
        <v>0.13189999999999999</v>
      </c>
      <c r="F4">
        <v>0.16250000000000001</v>
      </c>
      <c r="G4">
        <v>0.19850000000000001</v>
      </c>
      <c r="L4" s="189" t="s">
        <v>316</v>
      </c>
      <c r="M4" t="s">
        <v>1496</v>
      </c>
      <c r="N4" t="s">
        <v>1497</v>
      </c>
      <c r="O4" t="s">
        <v>1498</v>
      </c>
      <c r="P4" t="s">
        <v>1499</v>
      </c>
      <c r="Q4" t="s">
        <v>738</v>
      </c>
      <c r="R4" t="s">
        <v>1500</v>
      </c>
    </row>
    <row r="5" spans="1:18" x14ac:dyDescent="0.25">
      <c r="A5" t="s">
        <v>307</v>
      </c>
      <c r="B5">
        <v>0.56469999999999998</v>
      </c>
      <c r="C5">
        <v>0.40720000000000001</v>
      </c>
      <c r="D5">
        <v>0.31369999999999998</v>
      </c>
      <c r="E5">
        <v>0.31340000000000001</v>
      </c>
      <c r="F5">
        <v>0.3488</v>
      </c>
      <c r="G5">
        <v>0.40050000000000002</v>
      </c>
      <c r="L5" s="189" t="s">
        <v>1501</v>
      </c>
      <c r="M5" t="s">
        <v>308</v>
      </c>
      <c r="N5" t="s">
        <v>309</v>
      </c>
      <c r="O5" t="s">
        <v>310</v>
      </c>
      <c r="P5" t="s">
        <v>311</v>
      </c>
      <c r="Q5" t="s">
        <v>312</v>
      </c>
      <c r="R5" t="s">
        <v>313</v>
      </c>
    </row>
    <row r="6" spans="1:18" x14ac:dyDescent="0.25">
      <c r="L6" s="189" t="s">
        <v>314</v>
      </c>
      <c r="M6" t="s">
        <v>1502</v>
      </c>
      <c r="N6" t="s">
        <v>1503</v>
      </c>
      <c r="O6" t="s">
        <v>1504</v>
      </c>
      <c r="P6" t="s">
        <v>739</v>
      </c>
      <c r="Q6" t="s">
        <v>1505</v>
      </c>
      <c r="R6" t="s">
        <v>1506</v>
      </c>
    </row>
    <row r="7" spans="1:18" x14ac:dyDescent="0.25">
      <c r="L7" s="189" t="s">
        <v>315</v>
      </c>
      <c r="M7" t="s">
        <v>1507</v>
      </c>
      <c r="N7" t="s">
        <v>1508</v>
      </c>
      <c r="O7" t="s">
        <v>1509</v>
      </c>
      <c r="P7" t="s">
        <v>1510</v>
      </c>
      <c r="Q7" t="s">
        <v>1511</v>
      </c>
      <c r="R7" t="s">
        <v>1512</v>
      </c>
    </row>
    <row r="8" spans="1:18" x14ac:dyDescent="0.25">
      <c r="L8" s="189" t="s">
        <v>316</v>
      </c>
      <c r="M8" t="s">
        <v>1513</v>
      </c>
      <c r="N8" t="s">
        <v>1514</v>
      </c>
      <c r="O8" t="s">
        <v>1515</v>
      </c>
      <c r="P8" t="s">
        <v>1497</v>
      </c>
      <c r="Q8" t="s">
        <v>1516</v>
      </c>
      <c r="R8" t="s">
        <v>1515</v>
      </c>
    </row>
    <row r="9" spans="1:18" x14ac:dyDescent="0.25">
      <c r="L9" s="189" t="s">
        <v>1517</v>
      </c>
      <c r="M9" t="s">
        <v>308</v>
      </c>
      <c r="N9" t="s">
        <v>309</v>
      </c>
      <c r="O9" t="s">
        <v>310</v>
      </c>
      <c r="P9" t="s">
        <v>311</v>
      </c>
      <c r="Q9" t="s">
        <v>312</v>
      </c>
      <c r="R9" t="s">
        <v>313</v>
      </c>
    </row>
    <row r="10" spans="1:18" x14ac:dyDescent="0.25">
      <c r="L10" s="189" t="s">
        <v>314</v>
      </c>
      <c r="M10" t="s">
        <v>1518</v>
      </c>
      <c r="N10" t="s">
        <v>1519</v>
      </c>
      <c r="O10" t="s">
        <v>1520</v>
      </c>
      <c r="P10" t="s">
        <v>740</v>
      </c>
      <c r="Q10" t="s">
        <v>1521</v>
      </c>
      <c r="R10" t="s">
        <v>1522</v>
      </c>
    </row>
    <row r="11" spans="1:18" x14ac:dyDescent="0.25">
      <c r="L11" s="189" t="s">
        <v>315</v>
      </c>
      <c r="M11" t="s">
        <v>1523</v>
      </c>
      <c r="N11" t="s">
        <v>1524</v>
      </c>
      <c r="O11" t="s">
        <v>1525</v>
      </c>
      <c r="P11" t="s">
        <v>1526</v>
      </c>
      <c r="Q11" t="s">
        <v>1527</v>
      </c>
      <c r="R11" t="s">
        <v>1528</v>
      </c>
    </row>
    <row r="12" spans="1:18" x14ac:dyDescent="0.25">
      <c r="L12" s="189" t="s">
        <v>316</v>
      </c>
      <c r="M12" t="s">
        <v>1529</v>
      </c>
      <c r="N12" t="s">
        <v>1530</v>
      </c>
      <c r="O12" t="s">
        <v>1531</v>
      </c>
      <c r="P12" t="s">
        <v>1498</v>
      </c>
      <c r="Q12" t="s">
        <v>1532</v>
      </c>
      <c r="R12" t="s">
        <v>1533</v>
      </c>
    </row>
    <row r="13" spans="1:18" x14ac:dyDescent="0.25">
      <c r="L13" s="189" t="s">
        <v>1534</v>
      </c>
      <c r="M13" t="s">
        <v>308</v>
      </c>
      <c r="N13" t="s">
        <v>309</v>
      </c>
      <c r="O13" t="s">
        <v>310</v>
      </c>
      <c r="P13" t="s">
        <v>311</v>
      </c>
      <c r="Q13" t="s">
        <v>312</v>
      </c>
      <c r="R13" t="s">
        <v>313</v>
      </c>
    </row>
    <row r="14" spans="1:18" x14ac:dyDescent="0.25">
      <c r="L14" s="189" t="s">
        <v>314</v>
      </c>
      <c r="M14" t="s">
        <v>1535</v>
      </c>
      <c r="N14" t="s">
        <v>1536</v>
      </c>
      <c r="O14" t="s">
        <v>702</v>
      </c>
      <c r="P14" t="s">
        <v>1537</v>
      </c>
      <c r="Q14" t="s">
        <v>1537</v>
      </c>
      <c r="R14" t="s">
        <v>702</v>
      </c>
    </row>
    <row r="15" spans="1:18" x14ac:dyDescent="0.25">
      <c r="L15" s="189" t="s">
        <v>315</v>
      </c>
      <c r="M15" t="s">
        <v>1538</v>
      </c>
      <c r="N15" t="s">
        <v>1539</v>
      </c>
      <c r="O15" t="s">
        <v>1539</v>
      </c>
      <c r="P15" t="s">
        <v>1539</v>
      </c>
      <c r="Q15" t="s">
        <v>1540</v>
      </c>
      <c r="R15" t="s">
        <v>1539</v>
      </c>
    </row>
    <row r="16" spans="1:18" x14ac:dyDescent="0.25">
      <c r="L16" s="189" t="s">
        <v>316</v>
      </c>
      <c r="M16" t="s">
        <v>1541</v>
      </c>
      <c r="N16" t="s">
        <v>1542</v>
      </c>
      <c r="O16" t="s">
        <v>1543</v>
      </c>
      <c r="P16" t="s">
        <v>1544</v>
      </c>
      <c r="Q16" t="s">
        <v>1545</v>
      </c>
      <c r="R16" t="s">
        <v>1543</v>
      </c>
    </row>
    <row r="19" spans="1:7" x14ac:dyDescent="0.25">
      <c r="A19" t="s">
        <v>317</v>
      </c>
      <c r="B19" t="s">
        <v>318</v>
      </c>
      <c r="C19" t="s">
        <v>319</v>
      </c>
      <c r="D19" t="s">
        <v>320</v>
      </c>
      <c r="E19" t="s">
        <v>321</v>
      </c>
      <c r="F19" t="s">
        <v>322</v>
      </c>
      <c r="G19" t="s">
        <v>323</v>
      </c>
    </row>
    <row r="20" spans="1:7" x14ac:dyDescent="0.25">
      <c r="A20" t="s">
        <v>324</v>
      </c>
      <c r="B20">
        <v>0.5</v>
      </c>
      <c r="C20" s="42">
        <v>0.27</v>
      </c>
      <c r="D20">
        <v>0.24</v>
      </c>
      <c r="E20">
        <v>0.25</v>
      </c>
      <c r="F20">
        <v>0.27</v>
      </c>
      <c r="G20">
        <v>0.3</v>
      </c>
    </row>
    <row r="21" spans="1:7" x14ac:dyDescent="0.25">
      <c r="A21" t="s">
        <v>325</v>
      </c>
      <c r="B21">
        <v>0.45</v>
      </c>
      <c r="C21">
        <v>0.18</v>
      </c>
      <c r="D21">
        <v>0.18</v>
      </c>
      <c r="E21">
        <v>0.18</v>
      </c>
      <c r="F21">
        <v>0.22</v>
      </c>
      <c r="G21">
        <v>0.24</v>
      </c>
    </row>
    <row r="22" spans="1:7" x14ac:dyDescent="0.25">
      <c r="A22" t="s">
        <v>326</v>
      </c>
      <c r="B22">
        <v>0.74</v>
      </c>
      <c r="C22">
        <v>0.63</v>
      </c>
      <c r="D22">
        <v>0.63</v>
      </c>
      <c r="E22">
        <v>0.57999999999999996</v>
      </c>
      <c r="F22">
        <v>0.53</v>
      </c>
      <c r="G22">
        <v>0.53</v>
      </c>
    </row>
    <row r="23" spans="1:7" x14ac:dyDescent="0.25">
      <c r="A23" t="s">
        <v>327</v>
      </c>
      <c r="B23">
        <v>1</v>
      </c>
      <c r="C23">
        <v>0.09</v>
      </c>
      <c r="D23">
        <v>0.17</v>
      </c>
      <c r="E23">
        <v>0.13</v>
      </c>
      <c r="F23">
        <v>0.22</v>
      </c>
      <c r="G23">
        <v>0.3</v>
      </c>
    </row>
    <row r="24" spans="1:7" x14ac:dyDescent="0.25">
      <c r="A24" t="s">
        <v>328</v>
      </c>
      <c r="B24">
        <v>0.44</v>
      </c>
      <c r="C24">
        <v>0.1</v>
      </c>
      <c r="D24">
        <v>0.19</v>
      </c>
      <c r="E24">
        <v>0.19</v>
      </c>
      <c r="F24">
        <v>0.25</v>
      </c>
      <c r="G24">
        <v>0.3</v>
      </c>
    </row>
    <row r="25" spans="1:7" x14ac:dyDescent="0.25">
      <c r="A25" t="s">
        <v>329</v>
      </c>
      <c r="B25">
        <v>0.37</v>
      </c>
      <c r="C25">
        <v>0.2</v>
      </c>
      <c r="D25">
        <v>0.22</v>
      </c>
      <c r="E25">
        <v>0.27</v>
      </c>
      <c r="F25">
        <v>0.27</v>
      </c>
      <c r="G25">
        <v>0.23</v>
      </c>
    </row>
    <row r="26" spans="1:7" x14ac:dyDescent="0.25">
      <c r="A26" t="s">
        <v>330</v>
      </c>
      <c r="B26">
        <v>0.33</v>
      </c>
      <c r="C26">
        <v>0.27</v>
      </c>
      <c r="D26">
        <v>0.23</v>
      </c>
      <c r="E26">
        <v>0.23</v>
      </c>
      <c r="F26">
        <v>0.24</v>
      </c>
      <c r="G26">
        <v>0.27</v>
      </c>
    </row>
    <row r="27" spans="1:7" x14ac:dyDescent="0.25">
      <c r="A27" t="s">
        <v>331</v>
      </c>
      <c r="B27">
        <v>0.23</v>
      </c>
      <c r="C27">
        <v>0.13</v>
      </c>
      <c r="D27">
        <v>0.04</v>
      </c>
      <c r="E27">
        <v>0.06</v>
      </c>
      <c r="F27">
        <v>0.1</v>
      </c>
      <c r="G27">
        <v>0.14000000000000001</v>
      </c>
    </row>
    <row r="28" spans="1:7" x14ac:dyDescent="0.25">
      <c r="A28" t="s">
        <v>332</v>
      </c>
      <c r="B28">
        <v>0.5</v>
      </c>
      <c r="C28">
        <v>0.19</v>
      </c>
      <c r="D28">
        <v>0.12</v>
      </c>
      <c r="E28">
        <v>0.12</v>
      </c>
      <c r="F28">
        <v>0.08</v>
      </c>
      <c r="G28">
        <v>0.15</v>
      </c>
    </row>
    <row r="29" spans="1:7" x14ac:dyDescent="0.25">
      <c r="A29" t="s">
        <v>333</v>
      </c>
      <c r="B29">
        <v>0.9</v>
      </c>
      <c r="C29">
        <v>0.55000000000000004</v>
      </c>
      <c r="D29">
        <v>0.26</v>
      </c>
      <c r="E29">
        <v>0.28999999999999998</v>
      </c>
      <c r="F29">
        <v>0.28999999999999998</v>
      </c>
      <c r="G29">
        <v>0.32</v>
      </c>
    </row>
    <row r="30" spans="1:7" x14ac:dyDescent="0.25">
      <c r="A30" t="s">
        <v>334</v>
      </c>
      <c r="B30">
        <v>0.56999999999999995</v>
      </c>
      <c r="C30">
        <v>0.35</v>
      </c>
      <c r="D30">
        <v>0.26</v>
      </c>
      <c r="E30">
        <v>0.3</v>
      </c>
      <c r="F30">
        <v>0.35</v>
      </c>
      <c r="G30">
        <v>0.48</v>
      </c>
    </row>
    <row r="31" spans="1:7" x14ac:dyDescent="0.25">
      <c r="A31" t="s">
        <v>335</v>
      </c>
      <c r="B31">
        <v>0.81</v>
      </c>
      <c r="C31">
        <v>0.74</v>
      </c>
      <c r="D31">
        <v>0.68</v>
      </c>
      <c r="E31">
        <v>0.61</v>
      </c>
      <c r="F31">
        <v>0.68</v>
      </c>
      <c r="G31">
        <v>0.68</v>
      </c>
    </row>
    <row r="33" spans="1:7" x14ac:dyDescent="0.25">
      <c r="A33" t="s">
        <v>317</v>
      </c>
      <c r="B33" t="s">
        <v>318</v>
      </c>
      <c r="C33" t="s">
        <v>319</v>
      </c>
      <c r="D33" t="s">
        <v>320</v>
      </c>
      <c r="E33" t="s">
        <v>321</v>
      </c>
      <c r="F33" t="s">
        <v>322</v>
      </c>
      <c r="G33" t="s">
        <v>323</v>
      </c>
    </row>
    <row r="34" spans="1:7" x14ac:dyDescent="0.25">
      <c r="A34" t="s">
        <v>336</v>
      </c>
      <c r="B34">
        <v>0.47</v>
      </c>
      <c r="C34">
        <v>0.23</v>
      </c>
      <c r="D34">
        <v>0.25</v>
      </c>
      <c r="E34">
        <v>0.27</v>
      </c>
      <c r="F34">
        <v>0.28999999999999998</v>
      </c>
      <c r="G34">
        <v>0.31</v>
      </c>
    </row>
    <row r="35" spans="1:7" x14ac:dyDescent="0.25">
      <c r="A35" t="s">
        <v>324</v>
      </c>
      <c r="B35">
        <v>0.5</v>
      </c>
      <c r="C35">
        <v>0.27</v>
      </c>
      <c r="D35">
        <v>0.24</v>
      </c>
      <c r="E35">
        <v>0.25</v>
      </c>
      <c r="F35">
        <v>0.27</v>
      </c>
      <c r="G35">
        <v>0.3</v>
      </c>
    </row>
    <row r="36" spans="1:7" x14ac:dyDescent="0.25">
      <c r="A36" t="s">
        <v>337</v>
      </c>
      <c r="B36">
        <v>0.5</v>
      </c>
      <c r="C36">
        <v>0.23</v>
      </c>
      <c r="D36">
        <v>0.2</v>
      </c>
      <c r="E36">
        <v>0.21</v>
      </c>
      <c r="F36">
        <v>0.23</v>
      </c>
      <c r="G36">
        <v>0.25</v>
      </c>
    </row>
    <row r="37" spans="1:7" x14ac:dyDescent="0.25">
      <c r="A37" t="s">
        <v>338</v>
      </c>
      <c r="B37">
        <v>0.39</v>
      </c>
      <c r="C37">
        <v>0.27</v>
      </c>
      <c r="D37">
        <v>0.19</v>
      </c>
      <c r="E37">
        <v>0.21</v>
      </c>
      <c r="F37">
        <v>0.27</v>
      </c>
      <c r="G37">
        <v>0.32</v>
      </c>
    </row>
    <row r="38" spans="1:7" x14ac:dyDescent="0.25">
      <c r="A38" t="s">
        <v>339</v>
      </c>
      <c r="B38">
        <v>0.53</v>
      </c>
      <c r="C38">
        <v>0.27</v>
      </c>
      <c r="D38">
        <v>0.27</v>
      </c>
      <c r="E38">
        <v>0.27</v>
      </c>
      <c r="F38">
        <v>0.27</v>
      </c>
      <c r="G38">
        <v>0.3</v>
      </c>
    </row>
    <row r="39" spans="1:7" x14ac:dyDescent="0.25">
      <c r="A39" t="s">
        <v>340</v>
      </c>
      <c r="B39">
        <v>0.55000000000000004</v>
      </c>
      <c r="C39">
        <v>0.23</v>
      </c>
      <c r="D39">
        <v>0.17</v>
      </c>
      <c r="E39">
        <v>0.16</v>
      </c>
      <c r="F39">
        <v>0.17</v>
      </c>
      <c r="G39">
        <v>0.21</v>
      </c>
    </row>
    <row r="40" spans="1:7" x14ac:dyDescent="0.25">
      <c r="A40" t="s">
        <v>341</v>
      </c>
      <c r="B40">
        <v>0.6</v>
      </c>
      <c r="C40">
        <v>0.18</v>
      </c>
      <c r="D40">
        <v>0.13</v>
      </c>
      <c r="E40">
        <v>0.13</v>
      </c>
      <c r="F40">
        <v>0.14000000000000001</v>
      </c>
      <c r="G40">
        <v>0.16</v>
      </c>
    </row>
    <row r="42" spans="1:7" x14ac:dyDescent="0.25">
      <c r="A42" t="s">
        <v>317</v>
      </c>
      <c r="B42" t="s">
        <v>318</v>
      </c>
      <c r="C42" t="s">
        <v>319</v>
      </c>
      <c r="D42" t="s">
        <v>320</v>
      </c>
      <c r="E42" t="s">
        <v>321</v>
      </c>
      <c r="F42" t="s">
        <v>322</v>
      </c>
      <c r="G42" t="s">
        <v>323</v>
      </c>
    </row>
    <row r="43" spans="1:7" x14ac:dyDescent="0.25">
      <c r="A43" t="s">
        <v>342</v>
      </c>
      <c r="B43">
        <v>0.51</v>
      </c>
      <c r="C43">
        <v>0.24</v>
      </c>
      <c r="D43">
        <v>0.2</v>
      </c>
      <c r="E43">
        <v>0.19</v>
      </c>
      <c r="F43">
        <v>0.22</v>
      </c>
      <c r="G43">
        <v>0.26</v>
      </c>
    </row>
    <row r="44" spans="1:7" x14ac:dyDescent="0.25">
      <c r="A44" t="s">
        <v>343</v>
      </c>
      <c r="B44">
        <v>0.59</v>
      </c>
      <c r="C44">
        <v>0.23</v>
      </c>
      <c r="D44">
        <v>0.13</v>
      </c>
      <c r="E44">
        <v>0.12</v>
      </c>
      <c r="F44">
        <v>0.14000000000000001</v>
      </c>
      <c r="G44">
        <v>0.17</v>
      </c>
    </row>
    <row r="45" spans="1:7" x14ac:dyDescent="0.25">
      <c r="A45" t="s">
        <v>344</v>
      </c>
      <c r="B45">
        <v>0.56999999999999995</v>
      </c>
      <c r="C45">
        <v>0.23</v>
      </c>
      <c r="D45">
        <v>0.15</v>
      </c>
      <c r="E45">
        <v>0.15</v>
      </c>
      <c r="F45">
        <v>0.17</v>
      </c>
      <c r="G45">
        <v>0.2</v>
      </c>
    </row>
    <row r="47" spans="1:7" x14ac:dyDescent="0.25">
      <c r="A47" t="s">
        <v>317</v>
      </c>
      <c r="B47" t="s">
        <v>318</v>
      </c>
      <c r="C47" t="s">
        <v>319</v>
      </c>
      <c r="D47" t="s">
        <v>320</v>
      </c>
      <c r="E47" t="s">
        <v>321</v>
      </c>
      <c r="F47" t="s">
        <v>322</v>
      </c>
      <c r="G47" t="s">
        <v>323</v>
      </c>
    </row>
    <row r="48" spans="1:7" x14ac:dyDescent="0.25">
      <c r="A48" t="s">
        <v>345</v>
      </c>
      <c r="B48">
        <v>0.47</v>
      </c>
      <c r="C48">
        <v>0.23</v>
      </c>
      <c r="D48">
        <v>0.2</v>
      </c>
      <c r="E48">
        <v>0.23</v>
      </c>
      <c r="F48">
        <v>0.3</v>
      </c>
      <c r="G48">
        <v>0.3</v>
      </c>
    </row>
    <row r="50" spans="1:7" x14ac:dyDescent="0.25">
      <c r="A50" t="s">
        <v>317</v>
      </c>
      <c r="B50" t="s">
        <v>318</v>
      </c>
      <c r="C50" t="s">
        <v>319</v>
      </c>
      <c r="D50" t="s">
        <v>320</v>
      </c>
      <c r="E50" t="s">
        <v>321</v>
      </c>
      <c r="F50" t="s">
        <v>322</v>
      </c>
      <c r="G50" t="s">
        <v>323</v>
      </c>
    </row>
    <row r="51" spans="1:7" x14ac:dyDescent="0.25">
      <c r="A51" t="s">
        <v>92</v>
      </c>
      <c r="B51">
        <v>0.36</v>
      </c>
      <c r="C51">
        <v>0.32</v>
      </c>
      <c r="D51">
        <v>0.23</v>
      </c>
      <c r="E51">
        <v>0.26</v>
      </c>
      <c r="F51">
        <v>0.3</v>
      </c>
      <c r="G51">
        <v>0.33</v>
      </c>
    </row>
    <row r="52" spans="1:7" x14ac:dyDescent="0.25">
      <c r="A52" t="s">
        <v>346</v>
      </c>
      <c r="B52">
        <v>0.51</v>
      </c>
      <c r="C52">
        <v>0.27</v>
      </c>
      <c r="D52">
        <v>0.17</v>
      </c>
      <c r="E52">
        <v>0.17</v>
      </c>
      <c r="F52">
        <v>0.21</v>
      </c>
      <c r="G52">
        <v>0.26</v>
      </c>
    </row>
  </sheetData>
  <pageMargins left="0.7" right="0.7" top="0.75" bottom="0.75" header="0.3" footer="0.3"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83652-C6D7-45F5-869D-82AA0335767E}">
  <dimension ref="A1:DP255"/>
  <sheetViews>
    <sheetView workbookViewId="0">
      <selection activeCell="DY6" sqref="DY6"/>
    </sheetView>
  </sheetViews>
  <sheetFormatPr defaultRowHeight="13.15" x14ac:dyDescent="0.25"/>
  <cols>
    <col min="1" max="1" width="10.109375" bestFit="1" customWidth="1"/>
    <col min="2" max="93" width="12" bestFit="1" customWidth="1"/>
    <col min="94" max="103" width="12" customWidth="1"/>
    <col min="104" max="108" width="12" bestFit="1" customWidth="1"/>
    <col min="109" max="109" width="12" customWidth="1"/>
    <col min="110" max="111" width="12" bestFit="1" customWidth="1"/>
    <col min="112" max="112" width="12.77734375" bestFit="1" customWidth="1"/>
    <col min="113" max="113" width="12" bestFit="1" customWidth="1"/>
    <col min="114" max="116" width="12" customWidth="1"/>
    <col min="117" max="118" width="12" bestFit="1" customWidth="1"/>
    <col min="119" max="119" width="15.44140625" bestFit="1" customWidth="1"/>
    <col min="120" max="120" width="23.77734375" customWidth="1"/>
    <col min="121" max="121" width="23.77734375" bestFit="1" customWidth="1"/>
    <col min="122" max="122" width="12" customWidth="1"/>
    <col min="123" max="123" width="13.109375" bestFit="1" customWidth="1"/>
    <col min="124" max="124" width="15.44140625" bestFit="1" customWidth="1"/>
    <col min="125" max="126" width="23.77734375" bestFit="1" customWidth="1"/>
    <col min="127" max="128" width="12" customWidth="1"/>
    <col min="129" max="129" width="7" bestFit="1" customWidth="1"/>
    <col min="130" max="130" width="11" bestFit="1" customWidth="1"/>
    <col min="131" max="131" width="12" bestFit="1" customWidth="1"/>
    <col min="132" max="133" width="12" customWidth="1"/>
    <col min="134" max="135" width="9.77734375" bestFit="1" customWidth="1"/>
    <col min="136" max="139" width="12" customWidth="1"/>
    <col min="140" max="140" width="7" bestFit="1" customWidth="1"/>
    <col min="141" max="141" width="11" bestFit="1" customWidth="1"/>
    <col min="142" max="144" width="12" customWidth="1"/>
    <col min="145" max="145" width="9.77734375" bestFit="1" customWidth="1"/>
    <col min="146" max="146" width="12" customWidth="1"/>
  </cols>
  <sheetData>
    <row r="1" spans="1:120" x14ac:dyDescent="0.25">
      <c r="A1" t="s">
        <v>0</v>
      </c>
      <c r="B1" t="s">
        <v>48</v>
      </c>
      <c r="C1" t="s">
        <v>89</v>
      </c>
      <c r="D1" t="s">
        <v>15</v>
      </c>
      <c r="E1" t="s">
        <v>56</v>
      </c>
      <c r="F1" t="s">
        <v>49</v>
      </c>
      <c r="G1" t="s">
        <v>35</v>
      </c>
      <c r="H1" t="s">
        <v>46</v>
      </c>
      <c r="I1" t="s">
        <v>741</v>
      </c>
      <c r="J1" t="s">
        <v>88</v>
      </c>
      <c r="K1" t="s">
        <v>93</v>
      </c>
      <c r="L1" t="s">
        <v>50</v>
      </c>
      <c r="M1" t="s">
        <v>12</v>
      </c>
      <c r="N1" t="s">
        <v>23</v>
      </c>
      <c r="O1" t="s">
        <v>42</v>
      </c>
      <c r="P1" t="s">
        <v>38</v>
      </c>
      <c r="Q1" t="s">
        <v>742</v>
      </c>
      <c r="R1" t="s">
        <v>57</v>
      </c>
      <c r="S1" t="s">
        <v>25</v>
      </c>
      <c r="T1" t="s">
        <v>101</v>
      </c>
      <c r="U1" t="s">
        <v>41</v>
      </c>
      <c r="V1" t="s">
        <v>270</v>
      </c>
      <c r="W1" t="s">
        <v>58</v>
      </c>
      <c r="X1" t="s">
        <v>32</v>
      </c>
      <c r="Y1" t="s">
        <v>33</v>
      </c>
      <c r="Z1" t="s">
        <v>73</v>
      </c>
      <c r="AA1" t="s">
        <v>72</v>
      </c>
      <c r="AB1" t="s">
        <v>74</v>
      </c>
      <c r="AC1" t="s">
        <v>65</v>
      </c>
      <c r="AD1" t="s">
        <v>68</v>
      </c>
      <c r="AE1" t="s">
        <v>98</v>
      </c>
      <c r="AF1" t="s">
        <v>70</v>
      </c>
      <c r="AG1" t="s">
        <v>71</v>
      </c>
      <c r="AH1" t="s">
        <v>63</v>
      </c>
      <c r="AI1" t="s">
        <v>62</v>
      </c>
      <c r="AJ1" t="s">
        <v>61</v>
      </c>
      <c r="AK1" t="s">
        <v>122</v>
      </c>
      <c r="AL1" t="s">
        <v>75</v>
      </c>
      <c r="AM1" t="s">
        <v>36</v>
      </c>
      <c r="AN1" t="s">
        <v>40</v>
      </c>
      <c r="AO1" t="s">
        <v>156</v>
      </c>
      <c r="AP1" t="s">
        <v>27</v>
      </c>
      <c r="AQ1" t="s">
        <v>29</v>
      </c>
      <c r="AR1" t="s">
        <v>28</v>
      </c>
      <c r="AS1" t="s">
        <v>100</v>
      </c>
      <c r="AT1" t="s">
        <v>78</v>
      </c>
      <c r="AU1" t="s">
        <v>293</v>
      </c>
      <c r="AV1" t="s">
        <v>64</v>
      </c>
      <c r="AW1" t="s">
        <v>53</v>
      </c>
      <c r="AX1" t="s">
        <v>621</v>
      </c>
      <c r="AY1" t="s">
        <v>99</v>
      </c>
      <c r="AZ1" t="s">
        <v>14</v>
      </c>
      <c r="BA1" t="s">
        <v>30</v>
      </c>
      <c r="BB1" t="s">
        <v>16</v>
      </c>
      <c r="BC1" t="s">
        <v>20</v>
      </c>
      <c r="BD1" t="s">
        <v>104</v>
      </c>
      <c r="BE1" t="s">
        <v>19</v>
      </c>
      <c r="BF1" t="s">
        <v>105</v>
      </c>
      <c r="BG1" t="s">
        <v>39</v>
      </c>
      <c r="BH1" t="s">
        <v>31</v>
      </c>
      <c r="BI1" t="s">
        <v>51</v>
      </c>
      <c r="BJ1" t="s">
        <v>37</v>
      </c>
      <c r="BK1" t="s">
        <v>47</v>
      </c>
      <c r="BL1" t="s">
        <v>26</v>
      </c>
      <c r="BM1" t="s">
        <v>21</v>
      </c>
      <c r="BN1" t="s">
        <v>22</v>
      </c>
      <c r="BO1" t="s">
        <v>60</v>
      </c>
      <c r="BP1" t="s">
        <v>76</v>
      </c>
      <c r="BQ1" t="s">
        <v>69</v>
      </c>
      <c r="BR1" t="s">
        <v>55</v>
      </c>
      <c r="BS1" t="s">
        <v>77</v>
      </c>
      <c r="BT1" t="s">
        <v>269</v>
      </c>
      <c r="BU1" t="s">
        <v>45</v>
      </c>
      <c r="BV1" t="s">
        <v>52</v>
      </c>
      <c r="BW1" t="s">
        <v>44</v>
      </c>
      <c r="BX1" t="s">
        <v>102</v>
      </c>
      <c r="BY1" t="s">
        <v>54</v>
      </c>
      <c r="BZ1" t="s">
        <v>80</v>
      </c>
      <c r="CA1" t="s">
        <v>79</v>
      </c>
      <c r="CB1" t="s">
        <v>59</v>
      </c>
      <c r="CC1" t="s">
        <v>13</v>
      </c>
      <c r="CD1" t="s">
        <v>267</v>
      </c>
      <c r="CE1" t="s">
        <v>24</v>
      </c>
      <c r="CF1" t="s">
        <v>66</v>
      </c>
      <c r="CG1" t="s">
        <v>743</v>
      </c>
      <c r="CH1" t="s">
        <v>744</v>
      </c>
      <c r="CI1" t="s">
        <v>268</v>
      </c>
      <c r="CJ1" t="s">
        <v>97</v>
      </c>
      <c r="CK1" t="s">
        <v>67</v>
      </c>
      <c r="CL1" t="s">
        <v>17</v>
      </c>
      <c r="CM1" t="s">
        <v>34</v>
      </c>
      <c r="CN1" t="s">
        <v>1</v>
      </c>
      <c r="CO1" t="s">
        <v>2</v>
      </c>
      <c r="CP1" t="s">
        <v>5</v>
      </c>
      <c r="CQ1" t="s">
        <v>6</v>
      </c>
      <c r="CR1" t="s">
        <v>8</v>
      </c>
      <c r="CS1" t="s">
        <v>9</v>
      </c>
      <c r="CT1" t="s">
        <v>4</v>
      </c>
      <c r="CU1" t="s">
        <v>11</v>
      </c>
      <c r="CV1" t="s">
        <v>10</v>
      </c>
      <c r="CW1" t="s">
        <v>7</v>
      </c>
      <c r="CX1" t="s">
        <v>3</v>
      </c>
      <c r="CY1" t="s">
        <v>43</v>
      </c>
      <c r="CZ1" t="s">
        <v>103</v>
      </c>
      <c r="DA1" t="s">
        <v>18</v>
      </c>
      <c r="DB1" t="s">
        <v>620</v>
      </c>
      <c r="DC1" t="s">
        <v>630</v>
      </c>
      <c r="DD1" t="s">
        <v>280</v>
      </c>
      <c r="DE1" t="s">
        <v>272</v>
      </c>
      <c r="DF1" t="s">
        <v>273</v>
      </c>
      <c r="DG1" t="s">
        <v>274</v>
      </c>
      <c r="DH1" t="s">
        <v>275</v>
      </c>
      <c r="DI1" t="s">
        <v>279</v>
      </c>
      <c r="DJ1" t="s">
        <v>276</v>
      </c>
      <c r="DK1" t="s">
        <v>277</v>
      </c>
      <c r="DL1" t="s">
        <v>278</v>
      </c>
      <c r="DM1" t="s">
        <v>294</v>
      </c>
      <c r="DN1" t="s">
        <v>745</v>
      </c>
      <c r="DO1" t="s">
        <v>634</v>
      </c>
      <c r="DP1" t="s">
        <v>635</v>
      </c>
    </row>
    <row r="2" spans="1:120" x14ac:dyDescent="0.25">
      <c r="A2" s="1">
        <v>45763</v>
      </c>
      <c r="B2">
        <v>33.900001525878913</v>
      </c>
      <c r="C2">
        <v>45.080001831054688</v>
      </c>
      <c r="D2">
        <v>36.180000305175781</v>
      </c>
      <c r="E2">
        <v>35.610000610351563</v>
      </c>
      <c r="F2">
        <v>62.229999542236328</v>
      </c>
      <c r="G2">
        <v>8.869999885559082</v>
      </c>
      <c r="H2">
        <v>36.200000762939453</v>
      </c>
      <c r="I2">
        <v>29.319999694824219</v>
      </c>
      <c r="J2">
        <v>21.14999961853027</v>
      </c>
      <c r="K2">
        <v>396.76998901367188</v>
      </c>
      <c r="L2">
        <v>86.730003356933594</v>
      </c>
      <c r="M2">
        <v>34.299999237060547</v>
      </c>
      <c r="N2">
        <v>20.860000610351559</v>
      </c>
      <c r="O2">
        <v>51.909999847412109</v>
      </c>
      <c r="P2">
        <v>62.209999084472663</v>
      </c>
      <c r="Q2">
        <v>307.47000122070313</v>
      </c>
      <c r="R2">
        <v>111.36000061035161</v>
      </c>
      <c r="S2">
        <v>130.9100036621094</v>
      </c>
      <c r="T2">
        <v>117.7900009155273</v>
      </c>
      <c r="U2">
        <v>26.940000534057621</v>
      </c>
      <c r="V2">
        <v>94.949996948242202</v>
      </c>
      <c r="W2">
        <v>86.94000244140625</v>
      </c>
      <c r="X2">
        <v>53.790000915527337</v>
      </c>
      <c r="Y2">
        <v>56.650001525878913</v>
      </c>
      <c r="Z2">
        <v>54.389999389648438</v>
      </c>
      <c r="AA2">
        <v>109.9100036621094</v>
      </c>
      <c r="AB2">
        <v>78.699996948242188</v>
      </c>
      <c r="AC2">
        <v>95.279998779296875</v>
      </c>
      <c r="AD2">
        <v>35.650001525878913</v>
      </c>
      <c r="AE2">
        <v>87.279998779296875</v>
      </c>
      <c r="AF2">
        <v>177.03999328613281</v>
      </c>
      <c r="AG2">
        <v>88.379997253417969</v>
      </c>
      <c r="AH2">
        <v>175.80000305175781</v>
      </c>
      <c r="AI2">
        <v>341.66000366210938</v>
      </c>
      <c r="AJ2">
        <v>184.9700012207031</v>
      </c>
      <c r="AK2">
        <v>138.75</v>
      </c>
      <c r="AL2">
        <v>239.1600036621094</v>
      </c>
      <c r="AM2">
        <v>58.400001525878913</v>
      </c>
      <c r="AN2">
        <v>18.840000152587891</v>
      </c>
      <c r="AO2">
        <v>56.200000762939453</v>
      </c>
      <c r="AP2">
        <v>117.9599990844727</v>
      </c>
      <c r="AQ2">
        <v>50.810001373291023</v>
      </c>
      <c r="AR2">
        <v>56.830001831054688</v>
      </c>
      <c r="AS2">
        <v>50.959999084472663</v>
      </c>
      <c r="AT2">
        <v>292.26998901367188</v>
      </c>
      <c r="AU2">
        <v>120.3300018310547</v>
      </c>
      <c r="AV2">
        <v>194.69999694824219</v>
      </c>
      <c r="AW2">
        <v>81.540000915527344</v>
      </c>
      <c r="AX2">
        <v>254.52000427246091</v>
      </c>
      <c r="AY2">
        <v>211.30999755859381</v>
      </c>
      <c r="AZ2">
        <v>10.27000045776367</v>
      </c>
      <c r="BA2">
        <v>59.040000915527337</v>
      </c>
      <c r="BB2">
        <v>45.459999084472663</v>
      </c>
      <c r="BC2">
        <v>46.967800140380859</v>
      </c>
      <c r="BD2">
        <v>14.539999961853029</v>
      </c>
      <c r="BE2">
        <v>46.290000915527337</v>
      </c>
      <c r="BF2">
        <v>61.650001525878913</v>
      </c>
      <c r="BG2">
        <v>38.819999694824219</v>
      </c>
      <c r="BH2">
        <v>76.319999694824219</v>
      </c>
      <c r="BI2">
        <v>41.509998321533203</v>
      </c>
      <c r="BJ2">
        <v>115.61000061035161</v>
      </c>
      <c r="BK2">
        <v>42.25</v>
      </c>
      <c r="BL2">
        <v>59.930000305175781</v>
      </c>
      <c r="BM2">
        <v>24.29000091552734</v>
      </c>
      <c r="BN2">
        <v>21.489999771118161</v>
      </c>
      <c r="BO2">
        <v>444.17999267578119</v>
      </c>
      <c r="BP2">
        <v>82.129997253417969</v>
      </c>
      <c r="BQ2">
        <v>161.00999450683591</v>
      </c>
      <c r="BR2">
        <v>47.380001068115227</v>
      </c>
      <c r="BS2">
        <v>161.46000671386719</v>
      </c>
      <c r="BT2">
        <v>82.720001220703125</v>
      </c>
      <c r="BU2">
        <v>42.169998168945313</v>
      </c>
      <c r="BV2">
        <v>95.680000305175781</v>
      </c>
      <c r="BW2">
        <v>56.360000610351563</v>
      </c>
      <c r="BX2">
        <v>194.3500061035156</v>
      </c>
      <c r="BY2">
        <v>40.299999237060547</v>
      </c>
      <c r="BZ2">
        <v>72.5</v>
      </c>
      <c r="CA2">
        <v>71.519996643066406</v>
      </c>
      <c r="CB2">
        <v>525.65997314453125</v>
      </c>
      <c r="CC2">
        <v>27.829999923706051</v>
      </c>
      <c r="CD2">
        <v>88.30999755859375</v>
      </c>
      <c r="CE2">
        <v>22.70999908447266</v>
      </c>
      <c r="CF2">
        <v>89.830001831054688</v>
      </c>
      <c r="CG2">
        <v>67.75</v>
      </c>
      <c r="CH2">
        <v>27.280000686645511</v>
      </c>
      <c r="CI2">
        <v>73.790000915527344</v>
      </c>
      <c r="CJ2">
        <v>85.55999755859375</v>
      </c>
      <c r="CK2">
        <v>120.4599990844727</v>
      </c>
      <c r="CL2">
        <v>89.029998779296875</v>
      </c>
      <c r="CM2">
        <v>74.910003662109375</v>
      </c>
      <c r="CN2">
        <v>80.199996948242188</v>
      </c>
      <c r="CO2">
        <v>89.629997253417969</v>
      </c>
      <c r="CP2">
        <v>79.699996948242188</v>
      </c>
      <c r="CQ2">
        <v>46.529998779296882</v>
      </c>
      <c r="CR2">
        <v>124.620002746582</v>
      </c>
      <c r="CS2">
        <v>193.9100036621094</v>
      </c>
      <c r="CT2">
        <v>80.160003662109375</v>
      </c>
      <c r="CU2">
        <v>39.819999694824219</v>
      </c>
      <c r="CV2">
        <v>76.980003356933594</v>
      </c>
      <c r="CW2">
        <v>136.28999328613281</v>
      </c>
      <c r="CX2">
        <v>184.24000549316409</v>
      </c>
      <c r="CY2">
        <v>54.759998321533203</v>
      </c>
      <c r="CZ2">
        <v>108.88999938964839</v>
      </c>
      <c r="DA2">
        <v>64.930000305175781</v>
      </c>
      <c r="DB2">
        <v>16307.16015625</v>
      </c>
      <c r="DC2">
        <v>32.639999389648438</v>
      </c>
      <c r="DD2">
        <v>0.49920922167330761</v>
      </c>
      <c r="DE2">
        <v>0.71604034506436276</v>
      </c>
      <c r="DF2">
        <v>1.9434584626344984</v>
      </c>
      <c r="DG2">
        <v>1.723675702069257</v>
      </c>
      <c r="DH2">
        <v>1.0137025084302573</v>
      </c>
      <c r="DI2">
        <v>8.5758863398678165E-2</v>
      </c>
      <c r="DJ2">
        <v>2.298403157137729</v>
      </c>
      <c r="DK2">
        <v>2.4190368613190101</v>
      </c>
      <c r="DL2">
        <v>0.35188146457909064</v>
      </c>
      <c r="DM2">
        <v>2.4289037194898722</v>
      </c>
      <c r="DN2">
        <v>9.5358895431812266E-2</v>
      </c>
      <c r="DO2">
        <v>293.43000030517578</v>
      </c>
      <c r="DP2">
        <v>629.50000762939453</v>
      </c>
    </row>
    <row r="3" spans="1:120" x14ac:dyDescent="0.25">
      <c r="A3" s="1">
        <v>45762</v>
      </c>
      <c r="B3">
        <v>34.860000610351563</v>
      </c>
      <c r="C3">
        <v>46.549999237060547</v>
      </c>
      <c r="D3">
        <v>36.279998779296882</v>
      </c>
      <c r="E3">
        <v>36.240001678466797</v>
      </c>
      <c r="F3">
        <v>63.349998474121087</v>
      </c>
      <c r="G3">
        <v>9.1000003814697283</v>
      </c>
      <c r="H3">
        <v>36.200000762939453</v>
      </c>
      <c r="I3">
        <v>29.010000228881839</v>
      </c>
      <c r="J3">
        <v>20.889999389648441</v>
      </c>
      <c r="K3">
        <v>403.70999145507813</v>
      </c>
      <c r="L3">
        <v>87.910003662109375</v>
      </c>
      <c r="M3">
        <v>34.400001525878913</v>
      </c>
      <c r="N3">
        <v>20.479999542236332</v>
      </c>
      <c r="O3">
        <v>50.529998779296882</v>
      </c>
      <c r="P3">
        <v>62.040000915527337</v>
      </c>
      <c r="Q3">
        <v>297.77999877929688</v>
      </c>
      <c r="R3">
        <v>112.8399963378906</v>
      </c>
      <c r="S3">
        <v>133.82000732421881</v>
      </c>
      <c r="T3">
        <v>119.84999847412109</v>
      </c>
      <c r="U3">
        <v>27.530000686645511</v>
      </c>
      <c r="V3">
        <v>94.540000915527344</v>
      </c>
      <c r="W3">
        <v>89.089996337890625</v>
      </c>
      <c r="X3">
        <v>54.139999389648438</v>
      </c>
      <c r="Y3">
        <v>56.650001525878913</v>
      </c>
      <c r="Z3">
        <v>54.979999542236328</v>
      </c>
      <c r="AA3">
        <v>110.73000335693359</v>
      </c>
      <c r="AB3">
        <v>79.930000305175781</v>
      </c>
      <c r="AC3">
        <v>96.230003356933594</v>
      </c>
      <c r="AD3">
        <v>36.25</v>
      </c>
      <c r="AE3">
        <v>89.129997253417969</v>
      </c>
      <c r="AF3">
        <v>179.57000732421881</v>
      </c>
      <c r="AG3">
        <v>90.989997863769517</v>
      </c>
      <c r="AH3">
        <v>177.77000427246091</v>
      </c>
      <c r="AI3">
        <v>352.20999145507813</v>
      </c>
      <c r="AJ3">
        <v>186.75999450683591</v>
      </c>
      <c r="AK3">
        <v>139.33000183105469</v>
      </c>
      <c r="AL3">
        <v>242.55000305175781</v>
      </c>
      <c r="AM3">
        <v>59.529998779296882</v>
      </c>
      <c r="AN3">
        <v>19.059999465942379</v>
      </c>
      <c r="AO3">
        <v>57.119998931884773</v>
      </c>
      <c r="AP3">
        <v>118.01999664306641</v>
      </c>
      <c r="AQ3">
        <v>50.790000915527337</v>
      </c>
      <c r="AR3">
        <v>57.229999542236328</v>
      </c>
      <c r="AS3">
        <v>50.970001220703118</v>
      </c>
      <c r="AT3">
        <v>302.19000244140619</v>
      </c>
      <c r="AU3">
        <v>121.8000030517578</v>
      </c>
      <c r="AV3">
        <v>198.8999938964844</v>
      </c>
      <c r="AW3">
        <v>82.120002746582031</v>
      </c>
      <c r="AX3">
        <v>261.04000854492188</v>
      </c>
      <c r="AY3">
        <v>210.2799987792969</v>
      </c>
      <c r="AZ3">
        <v>10.39999961853027</v>
      </c>
      <c r="BA3">
        <v>59.970001220703118</v>
      </c>
      <c r="BB3">
        <v>45.720001220703118</v>
      </c>
      <c r="BC3">
        <v>48.181598663330078</v>
      </c>
      <c r="BD3">
        <v>14.739999771118161</v>
      </c>
      <c r="BE3">
        <v>46.639999389648438</v>
      </c>
      <c r="BF3">
        <v>62.380001068115227</v>
      </c>
      <c r="BG3">
        <v>39.439998626708977</v>
      </c>
      <c r="BH3">
        <v>77.389999389648438</v>
      </c>
      <c r="BI3">
        <v>42.380001068115227</v>
      </c>
      <c r="BJ3">
        <v>116.4499969482422</v>
      </c>
      <c r="BK3">
        <v>43.950000762939453</v>
      </c>
      <c r="BL3">
        <v>60.950000762939453</v>
      </c>
      <c r="BM3">
        <v>23.889999389648441</v>
      </c>
      <c r="BN3">
        <v>21.319999694824219</v>
      </c>
      <c r="BO3">
        <v>457.989990234375</v>
      </c>
      <c r="BP3">
        <v>83.839996337890625</v>
      </c>
      <c r="BQ3">
        <v>164.44000244140619</v>
      </c>
      <c r="BR3">
        <v>48.360000610351563</v>
      </c>
      <c r="BS3">
        <v>163.55999755859381</v>
      </c>
      <c r="BT3">
        <v>82.610000610351563</v>
      </c>
      <c r="BU3">
        <v>41.270000457763672</v>
      </c>
      <c r="BV3">
        <v>97.34999847412108</v>
      </c>
      <c r="BW3">
        <v>56.740001678466797</v>
      </c>
      <c r="BX3">
        <v>202.91999816894531</v>
      </c>
      <c r="BY3">
        <v>41.369998931884773</v>
      </c>
      <c r="BZ3">
        <v>74.260002136230469</v>
      </c>
      <c r="CA3">
        <v>72.180000305175781</v>
      </c>
      <c r="CB3">
        <v>537.6099853515625</v>
      </c>
      <c r="CC3">
        <v>28.29000091552734</v>
      </c>
      <c r="CD3">
        <v>87.819999694824219</v>
      </c>
      <c r="CE3">
        <v>22.729999542236332</v>
      </c>
      <c r="CF3">
        <v>90.84999847412108</v>
      </c>
      <c r="CG3">
        <v>66.480003356933594</v>
      </c>
      <c r="CH3">
        <v>27.510000228881839</v>
      </c>
      <c r="CI3">
        <v>73.449996948242188</v>
      </c>
      <c r="CJ3">
        <v>85.620002746582031</v>
      </c>
      <c r="CK3">
        <v>121.94000244140619</v>
      </c>
      <c r="CL3">
        <v>91.09999847412108</v>
      </c>
      <c r="CM3">
        <v>75.55999755859375</v>
      </c>
      <c r="CN3">
        <v>80.830001831054688</v>
      </c>
      <c r="CO3">
        <v>92.110000610351563</v>
      </c>
      <c r="CP3">
        <v>79.050003051757813</v>
      </c>
      <c r="CQ3">
        <v>47.270000457763672</v>
      </c>
      <c r="CR3">
        <v>126.34999847412109</v>
      </c>
      <c r="CS3">
        <v>200.88999938964841</v>
      </c>
      <c r="CT3">
        <v>81.029998779296875</v>
      </c>
      <c r="CU3">
        <v>39.840000152587891</v>
      </c>
      <c r="CV3">
        <v>77.680000305175781</v>
      </c>
      <c r="CW3">
        <v>137.69000244140619</v>
      </c>
      <c r="CX3">
        <v>188.8999938964844</v>
      </c>
      <c r="CY3">
        <v>54.340000152587891</v>
      </c>
      <c r="CZ3">
        <v>106.9499969482422</v>
      </c>
      <c r="DA3">
        <v>65.69000244140625</v>
      </c>
      <c r="DB3">
        <v>16823.169921875</v>
      </c>
      <c r="DC3">
        <v>30.120000839233398</v>
      </c>
      <c r="DD3">
        <v>0.50671044245982833</v>
      </c>
      <c r="DE3">
        <v>0.72184591241747487</v>
      </c>
      <c r="DF3">
        <v>1.9812678347875836</v>
      </c>
      <c r="DG3">
        <v>1.7408311193870727</v>
      </c>
      <c r="DH3">
        <v>1.0288168720180171</v>
      </c>
      <c r="DI3">
        <v>8.6586931986800481E-2</v>
      </c>
      <c r="DJ3">
        <v>2.3312353047294905</v>
      </c>
      <c r="DK3">
        <v>2.4792052624462793</v>
      </c>
      <c r="DL3">
        <v>0.34738937072514908</v>
      </c>
      <c r="DM3">
        <v>2.4810344406394909</v>
      </c>
      <c r="DN3">
        <v>9.7420915937282068E-2</v>
      </c>
      <c r="DO3">
        <v>296.40000152587885</v>
      </c>
      <c r="DP3">
        <v>644.23999404907227</v>
      </c>
    </row>
    <row r="4" spans="1:120" x14ac:dyDescent="0.25">
      <c r="A4" s="1">
        <v>45761</v>
      </c>
      <c r="B4">
        <v>34.729999542236328</v>
      </c>
      <c r="C4">
        <v>46.259998321533203</v>
      </c>
      <c r="D4">
        <v>36.479999542236328</v>
      </c>
      <c r="E4">
        <v>36.659999847412109</v>
      </c>
      <c r="F4">
        <v>62.75</v>
      </c>
      <c r="G4">
        <v>9.0100002288818359</v>
      </c>
      <c r="H4">
        <v>36.340000152587891</v>
      </c>
      <c r="I4">
        <v>29.39999961853027</v>
      </c>
      <c r="J4">
        <v>20.940000534057621</v>
      </c>
      <c r="K4">
        <v>405.42001342773438</v>
      </c>
      <c r="L4">
        <v>87.519996643066406</v>
      </c>
      <c r="M4">
        <v>34.439998626708977</v>
      </c>
      <c r="N4">
        <v>20.489999771118161</v>
      </c>
      <c r="O4">
        <v>50.020000457763672</v>
      </c>
      <c r="P4">
        <v>61.810001373291023</v>
      </c>
      <c r="Q4">
        <v>296.23001098632813</v>
      </c>
      <c r="R4">
        <v>112.2900009155273</v>
      </c>
      <c r="S4">
        <v>133.32000732421881</v>
      </c>
      <c r="T4">
        <v>120.3000030517578</v>
      </c>
      <c r="U4">
        <v>27.79999923706055</v>
      </c>
      <c r="V4">
        <v>94.260002136230483</v>
      </c>
      <c r="W4">
        <v>87.980003356933594</v>
      </c>
      <c r="X4">
        <v>54.549999237060547</v>
      </c>
      <c r="Y4">
        <v>57.069999694824219</v>
      </c>
      <c r="Z4">
        <v>55.069999694824219</v>
      </c>
      <c r="AA4">
        <v>111.0400009155273</v>
      </c>
      <c r="AB4">
        <v>79.910003662109375</v>
      </c>
      <c r="AC4">
        <v>96.459999084472656</v>
      </c>
      <c r="AD4">
        <v>36.130001068115227</v>
      </c>
      <c r="AE4">
        <v>89.970001220703125</v>
      </c>
      <c r="AF4">
        <v>180.3500061035156</v>
      </c>
      <c r="AG4">
        <v>90.989997863769517</v>
      </c>
      <c r="AH4">
        <v>178.27000427246091</v>
      </c>
      <c r="AI4">
        <v>352.20999145507813</v>
      </c>
      <c r="AJ4">
        <v>186.5299987792969</v>
      </c>
      <c r="AK4">
        <v>138.88999938964841</v>
      </c>
      <c r="AL4">
        <v>242.50999450683591</v>
      </c>
      <c r="AM4">
        <v>59.819999694824219</v>
      </c>
      <c r="AN4">
        <v>18.870000839233398</v>
      </c>
      <c r="AO4">
        <v>56.470001220703118</v>
      </c>
      <c r="AP4">
        <v>118.61000061035161</v>
      </c>
      <c r="AQ4">
        <v>49.799999237060547</v>
      </c>
      <c r="AR4">
        <v>57.400001525878913</v>
      </c>
      <c r="AS4">
        <v>50.119998931884773</v>
      </c>
      <c r="AT4">
        <v>301.75</v>
      </c>
      <c r="AU4">
        <v>122.2799987792969</v>
      </c>
      <c r="AV4">
        <v>197.80000305175781</v>
      </c>
      <c r="AW4">
        <v>81.709999084472656</v>
      </c>
      <c r="AX4">
        <v>261.95001220703119</v>
      </c>
      <c r="AY4">
        <v>210.6000061035156</v>
      </c>
      <c r="AZ4">
        <v>10.329999923706049</v>
      </c>
      <c r="BA4">
        <v>59.779998779296882</v>
      </c>
      <c r="BB4">
        <v>46.119998931884773</v>
      </c>
      <c r="BC4">
        <v>47.922901153564453</v>
      </c>
      <c r="BD4">
        <v>14.89000034332275</v>
      </c>
      <c r="BE4">
        <v>46.270000457763672</v>
      </c>
      <c r="BF4">
        <v>62.680000305175781</v>
      </c>
      <c r="BG4">
        <v>39.5</v>
      </c>
      <c r="BH4">
        <v>77.699996948242188</v>
      </c>
      <c r="BI4">
        <v>42.349998474121087</v>
      </c>
      <c r="BJ4">
        <v>116.61000061035161</v>
      </c>
      <c r="BK4">
        <v>43.659999847412109</v>
      </c>
      <c r="BL4">
        <v>60.080001831054688</v>
      </c>
      <c r="BM4">
        <v>23.979999542236332</v>
      </c>
      <c r="BN4">
        <v>21.420000076293949</v>
      </c>
      <c r="BO4">
        <v>457.48001098632813</v>
      </c>
      <c r="BP4">
        <v>83.589996337890625</v>
      </c>
      <c r="BQ4">
        <v>164.8500061035156</v>
      </c>
      <c r="BR4">
        <v>48.180000305175781</v>
      </c>
      <c r="BS4">
        <v>164.0899963378906</v>
      </c>
      <c r="BT4">
        <v>82.610000610351563</v>
      </c>
      <c r="BU4">
        <v>41.009998321533203</v>
      </c>
      <c r="BV4">
        <v>96.550003051757798</v>
      </c>
      <c r="BW4">
        <v>56.869998931884773</v>
      </c>
      <c r="BX4">
        <v>201.61000061035159</v>
      </c>
      <c r="BY4">
        <v>41.349998474121087</v>
      </c>
      <c r="BZ4">
        <v>74.089996337890625</v>
      </c>
      <c r="CA4">
        <v>72.550003051757813</v>
      </c>
      <c r="CB4">
        <v>539.1199951171875</v>
      </c>
      <c r="CC4">
        <v>28.64999961853027</v>
      </c>
      <c r="CD4">
        <v>87.510002136230469</v>
      </c>
      <c r="CE4">
        <v>22.840000152587891</v>
      </c>
      <c r="CF4">
        <v>91.110000610351563</v>
      </c>
      <c r="CG4">
        <v>66.660003662109375</v>
      </c>
      <c r="CH4">
        <v>27.360000610351559</v>
      </c>
      <c r="CI4">
        <v>72.919998168945313</v>
      </c>
      <c r="CJ4">
        <v>85.360000610351563</v>
      </c>
      <c r="CK4">
        <v>122.3000030517578</v>
      </c>
      <c r="CL4">
        <v>91.809997558593764</v>
      </c>
      <c r="CM4">
        <v>76.599998474121094</v>
      </c>
      <c r="CN4">
        <v>81.470001220703125</v>
      </c>
      <c r="CO4">
        <v>91.879997253417955</v>
      </c>
      <c r="CP4">
        <v>79.169998168945313</v>
      </c>
      <c r="CQ4">
        <v>47.150001525878913</v>
      </c>
      <c r="CR4">
        <v>126.98000335693359</v>
      </c>
      <c r="CS4">
        <v>200.1600036621094</v>
      </c>
      <c r="CT4">
        <v>81.720001220703125</v>
      </c>
      <c r="CU4">
        <v>39.779998779296882</v>
      </c>
      <c r="CV4">
        <v>77.69000244140625</v>
      </c>
      <c r="CW4">
        <v>138.53999328613281</v>
      </c>
      <c r="CX4">
        <v>190.27000427246091</v>
      </c>
      <c r="CY4">
        <v>54.490001678466797</v>
      </c>
      <c r="CZ4">
        <v>107.4899978637695</v>
      </c>
      <c r="DA4">
        <v>66.739997863769531</v>
      </c>
      <c r="DB4">
        <v>16831.48046875</v>
      </c>
      <c r="DC4">
        <v>30.889999389648441</v>
      </c>
      <c r="DD4">
        <v>0.50451896193196666</v>
      </c>
      <c r="DE4">
        <v>0.7196506034154323</v>
      </c>
      <c r="DF4">
        <v>1.9757109048854575</v>
      </c>
      <c r="DG4">
        <v>1.7460579996583281</v>
      </c>
      <c r="DH4">
        <v>1.0212266467450617</v>
      </c>
      <c r="DI4">
        <v>8.5806497144439525E-2</v>
      </c>
      <c r="DJ4">
        <v>2.328316219166398</v>
      </c>
      <c r="DK4">
        <v>2.4493392152740254</v>
      </c>
      <c r="DL4">
        <v>0.34598976196152997</v>
      </c>
      <c r="DM4">
        <v>2.4676971132836565</v>
      </c>
      <c r="DN4">
        <v>9.9247201593923459E-2</v>
      </c>
      <c r="DO4">
        <v>297.94999694824219</v>
      </c>
      <c r="DP4">
        <v>646.03001403808594</v>
      </c>
    </row>
    <row r="5" spans="1:120" x14ac:dyDescent="0.25">
      <c r="A5" s="1">
        <v>45758</v>
      </c>
      <c r="B5">
        <v>34.450000762939453</v>
      </c>
      <c r="C5">
        <v>45.889999389648438</v>
      </c>
      <c r="D5">
        <v>36.220001220703118</v>
      </c>
      <c r="E5">
        <v>36.25</v>
      </c>
      <c r="F5">
        <v>62.560001373291023</v>
      </c>
      <c r="G5">
        <v>8.8999996185302734</v>
      </c>
      <c r="H5">
        <v>35.520000457763672</v>
      </c>
      <c r="I5">
        <v>28.510000228881839</v>
      </c>
      <c r="J5">
        <v>20.930000305175781</v>
      </c>
      <c r="K5">
        <v>401.91000366210938</v>
      </c>
      <c r="L5">
        <v>86.779998779296875</v>
      </c>
      <c r="M5">
        <v>34.099998474121087</v>
      </c>
      <c r="N5">
        <v>20.45999908447266</v>
      </c>
      <c r="O5">
        <v>49.700000762939453</v>
      </c>
      <c r="P5">
        <v>61.099998474121087</v>
      </c>
      <c r="Q5">
        <v>297.92999267578119</v>
      </c>
      <c r="R5">
        <v>111.34999847412109</v>
      </c>
      <c r="S5">
        <v>131.6300048828125</v>
      </c>
      <c r="T5">
        <v>116.9599990844727</v>
      </c>
      <c r="U5">
        <v>27.319999694824219</v>
      </c>
      <c r="V5">
        <v>93.510002136230483</v>
      </c>
      <c r="W5">
        <v>87.199996948242188</v>
      </c>
      <c r="X5">
        <v>54.599998474121087</v>
      </c>
      <c r="Y5">
        <v>56.479999542236328</v>
      </c>
      <c r="Z5">
        <v>54.369998931884773</v>
      </c>
      <c r="AA5">
        <v>109.5299987792969</v>
      </c>
      <c r="AB5">
        <v>79.089996337890625</v>
      </c>
      <c r="AC5">
        <v>95.410003662109375</v>
      </c>
      <c r="AD5">
        <v>35.700000762939453</v>
      </c>
      <c r="AE5">
        <v>89.239997863769531</v>
      </c>
      <c r="AF5">
        <v>178.30999755859381</v>
      </c>
      <c r="AG5">
        <v>90.389999389648438</v>
      </c>
      <c r="AH5">
        <v>176.1199951171875</v>
      </c>
      <c r="AI5">
        <v>350.01998901367188</v>
      </c>
      <c r="AJ5">
        <v>184.36000061035159</v>
      </c>
      <c r="AK5">
        <v>137.3500061035156</v>
      </c>
      <c r="AL5">
        <v>239.97999572753909</v>
      </c>
      <c r="AM5">
        <v>59.150001525878913</v>
      </c>
      <c r="AN5">
        <v>19.090000152587891</v>
      </c>
      <c r="AO5">
        <v>55.700000762939453</v>
      </c>
      <c r="AP5">
        <v>116.88999938964839</v>
      </c>
      <c r="AQ5">
        <v>48.979999542236328</v>
      </c>
      <c r="AR5">
        <v>56.430000305175781</v>
      </c>
      <c r="AS5">
        <v>49.259998321533203</v>
      </c>
      <c r="AT5">
        <v>299.69000244140619</v>
      </c>
      <c r="AU5">
        <v>120.88999938964839</v>
      </c>
      <c r="AV5">
        <v>196.05999755859381</v>
      </c>
      <c r="AW5">
        <v>81.180000305175781</v>
      </c>
      <c r="AX5">
        <v>260.17999267578119</v>
      </c>
      <c r="AY5">
        <v>210.28999328613281</v>
      </c>
      <c r="AZ5">
        <v>10.14999961853027</v>
      </c>
      <c r="BA5">
        <v>58.229999542236328</v>
      </c>
      <c r="BB5">
        <v>45.590000152587891</v>
      </c>
      <c r="BC5">
        <v>47.707000732421882</v>
      </c>
      <c r="BD5">
        <v>14.64999961853027</v>
      </c>
      <c r="BE5">
        <v>46.020000457763672</v>
      </c>
      <c r="BF5">
        <v>62.099998474121087</v>
      </c>
      <c r="BG5">
        <v>38.900001525878913</v>
      </c>
      <c r="BH5">
        <v>76.430000305175781</v>
      </c>
      <c r="BI5">
        <v>42.189998626708977</v>
      </c>
      <c r="BJ5">
        <v>115.40000152587891</v>
      </c>
      <c r="BK5">
        <v>43.270000457763672</v>
      </c>
      <c r="BL5">
        <v>59.549999237060547</v>
      </c>
      <c r="BM5">
        <v>23.989999771118161</v>
      </c>
      <c r="BN5">
        <v>21.45000076293945</v>
      </c>
      <c r="BO5">
        <v>454.39999389648438</v>
      </c>
      <c r="BP5">
        <v>82.989997863769531</v>
      </c>
      <c r="BQ5">
        <v>163.44999694824219</v>
      </c>
      <c r="BR5">
        <v>47.509998321533203</v>
      </c>
      <c r="BS5">
        <v>162.02000427246091</v>
      </c>
      <c r="BT5">
        <v>82.430000305175781</v>
      </c>
      <c r="BU5">
        <v>40.220001220703118</v>
      </c>
      <c r="BV5">
        <v>96.309997558593764</v>
      </c>
      <c r="BW5">
        <v>56.799999237060547</v>
      </c>
      <c r="BX5">
        <v>201.30999755859381</v>
      </c>
      <c r="BY5">
        <v>40.779998779296882</v>
      </c>
      <c r="BZ5">
        <v>73.139999389648438</v>
      </c>
      <c r="CA5">
        <v>71.480003356933594</v>
      </c>
      <c r="CB5">
        <v>533.94000244140625</v>
      </c>
      <c r="CC5">
        <v>27.719999313354489</v>
      </c>
      <c r="CD5">
        <v>86.889999389648438</v>
      </c>
      <c r="CE5">
        <v>22.64999961853027</v>
      </c>
      <c r="CF5">
        <v>89.980003356933594</v>
      </c>
      <c r="CG5">
        <v>66.459999084472656</v>
      </c>
      <c r="CH5">
        <v>27.45000076293945</v>
      </c>
      <c r="CI5">
        <v>72.44000244140625</v>
      </c>
      <c r="CJ5">
        <v>83.629997253417969</v>
      </c>
      <c r="CK5">
        <v>121.01999664306641</v>
      </c>
      <c r="CL5">
        <v>91.269996643066406</v>
      </c>
      <c r="CM5">
        <v>75.569999694824219</v>
      </c>
      <c r="CN5">
        <v>80.5</v>
      </c>
      <c r="CO5">
        <v>91.269996643066406</v>
      </c>
      <c r="CP5">
        <v>78.889999389648438</v>
      </c>
      <c r="CQ5">
        <v>46.669998168945313</v>
      </c>
      <c r="CR5">
        <v>125.6699981689453</v>
      </c>
      <c r="CS5">
        <v>198.3500061035156</v>
      </c>
      <c r="CT5">
        <v>80.349998474121094</v>
      </c>
      <c r="CU5">
        <v>38.919998168945313</v>
      </c>
      <c r="CV5">
        <v>76.319999694824219</v>
      </c>
      <c r="CW5">
        <v>136.8699951171875</v>
      </c>
      <c r="CX5">
        <v>189.7200012207031</v>
      </c>
      <c r="CY5">
        <v>53.799999237060547</v>
      </c>
      <c r="CZ5">
        <v>107.5699996948242</v>
      </c>
      <c r="DA5">
        <v>66.30999755859375</v>
      </c>
      <c r="DB5">
        <v>16724.4609375</v>
      </c>
      <c r="DC5">
        <v>37.560001373291023</v>
      </c>
      <c r="DD5">
        <v>0.50692614338657993</v>
      </c>
      <c r="DE5">
        <v>0.72208524805388774</v>
      </c>
      <c r="DF5">
        <v>1.9873949507026389</v>
      </c>
      <c r="DG5">
        <v>1.747215035044666</v>
      </c>
      <c r="DH5">
        <v>1.023223222646279</v>
      </c>
      <c r="DI5">
        <v>8.594598490433264E-2</v>
      </c>
      <c r="DJ5">
        <v>2.3611699417991598</v>
      </c>
      <c r="DK5">
        <v>2.4685751072839115</v>
      </c>
      <c r="DL5">
        <v>0.34528224101467836</v>
      </c>
      <c r="DM5">
        <v>2.4790305563279551</v>
      </c>
      <c r="DN5">
        <v>9.5693622427291208E-2</v>
      </c>
      <c r="DO5">
        <v>293.53999328613281</v>
      </c>
      <c r="DP5">
        <v>640.91000366210926</v>
      </c>
    </row>
    <row r="6" spans="1:120" x14ac:dyDescent="0.25">
      <c r="A6" s="1">
        <v>45757</v>
      </c>
      <c r="B6">
        <v>33.810001373291023</v>
      </c>
      <c r="C6">
        <v>44.529998779296882</v>
      </c>
      <c r="D6">
        <v>35.779998779296882</v>
      </c>
      <c r="E6">
        <v>34.729999542236328</v>
      </c>
      <c r="F6">
        <v>61.659999847412109</v>
      </c>
      <c r="G6">
        <v>8.3999996185302734</v>
      </c>
      <c r="H6">
        <v>33.419998168945313</v>
      </c>
      <c r="I6">
        <v>27.489999771118161</v>
      </c>
      <c r="J6">
        <v>20.629999160766602</v>
      </c>
      <c r="K6">
        <v>395.67999267578119</v>
      </c>
      <c r="L6">
        <v>84.94000244140625</v>
      </c>
      <c r="M6">
        <v>33.470001220703118</v>
      </c>
      <c r="N6">
        <v>19.79000091552734</v>
      </c>
      <c r="O6">
        <v>47.169998168945313</v>
      </c>
      <c r="P6">
        <v>59.819999694824219</v>
      </c>
      <c r="Q6">
        <v>292.35000610351563</v>
      </c>
      <c r="R6">
        <v>108.7399978637695</v>
      </c>
      <c r="S6">
        <v>128.77000427246091</v>
      </c>
      <c r="T6">
        <v>113.13999938964839</v>
      </c>
      <c r="U6">
        <v>26.5</v>
      </c>
      <c r="V6">
        <v>94.040000915527344</v>
      </c>
      <c r="W6">
        <v>86.489997863769531</v>
      </c>
      <c r="X6">
        <v>54.119998931884773</v>
      </c>
      <c r="Y6">
        <v>55.889999389648438</v>
      </c>
      <c r="Z6">
        <v>53.680000305175781</v>
      </c>
      <c r="AA6">
        <v>108.2399978637695</v>
      </c>
      <c r="AB6">
        <v>77.860000610351563</v>
      </c>
      <c r="AC6">
        <v>94.220001220703125</v>
      </c>
      <c r="AD6">
        <v>35.110000610351563</v>
      </c>
      <c r="AE6">
        <v>88.300003051757813</v>
      </c>
      <c r="AF6">
        <v>175.3699951171875</v>
      </c>
      <c r="AG6">
        <v>88.730003356933594</v>
      </c>
      <c r="AH6">
        <v>173.44999694824219</v>
      </c>
      <c r="AI6">
        <v>343.8599853515625</v>
      </c>
      <c r="AJ6">
        <v>181.71000671386719</v>
      </c>
      <c r="AK6">
        <v>135.97999572753909</v>
      </c>
      <c r="AL6">
        <v>235.5299987792969</v>
      </c>
      <c r="AM6">
        <v>58.779998779296882</v>
      </c>
      <c r="AN6">
        <v>18.590000152587891</v>
      </c>
      <c r="AO6">
        <v>55.389999389648438</v>
      </c>
      <c r="AP6">
        <v>115.8000030517578</v>
      </c>
      <c r="AQ6">
        <v>48.759998321533203</v>
      </c>
      <c r="AR6">
        <v>55.919998168945313</v>
      </c>
      <c r="AS6">
        <v>49.400001525878913</v>
      </c>
      <c r="AT6">
        <v>294.72000122070313</v>
      </c>
      <c r="AU6">
        <v>119.2399978637695</v>
      </c>
      <c r="AV6">
        <v>193.25999450683591</v>
      </c>
      <c r="AW6">
        <v>79</v>
      </c>
      <c r="AX6">
        <v>254.94999694824219</v>
      </c>
      <c r="AY6">
        <v>202.67999267578119</v>
      </c>
      <c r="AZ6">
        <v>9.7200002670288086</v>
      </c>
      <c r="BA6">
        <v>56.580001831054688</v>
      </c>
      <c r="BB6">
        <v>45.080001831054688</v>
      </c>
      <c r="BC6">
        <v>46.666301727294922</v>
      </c>
      <c r="BD6">
        <v>14.14999961853027</v>
      </c>
      <c r="BE6">
        <v>45.479999542236328</v>
      </c>
      <c r="BF6">
        <v>60.869998931884773</v>
      </c>
      <c r="BG6">
        <v>38.009998321533203</v>
      </c>
      <c r="BH6">
        <v>74.589996337890625</v>
      </c>
      <c r="BI6">
        <v>41.540000915527337</v>
      </c>
      <c r="BJ6">
        <v>113.55999755859381</v>
      </c>
      <c r="BK6">
        <v>42.659999847412109</v>
      </c>
      <c r="BL6">
        <v>58.340000152587891</v>
      </c>
      <c r="BM6">
        <v>23.239999771118161</v>
      </c>
      <c r="BN6">
        <v>20.5</v>
      </c>
      <c r="BO6">
        <v>446.17999267578119</v>
      </c>
      <c r="BP6">
        <v>81.790000915527344</v>
      </c>
      <c r="BQ6">
        <v>160.69999694824219</v>
      </c>
      <c r="BR6">
        <v>46.479999542236328</v>
      </c>
      <c r="BS6">
        <v>159.6000061035156</v>
      </c>
      <c r="BT6">
        <v>82.580001831054688</v>
      </c>
      <c r="BU6">
        <v>38.139999389648438</v>
      </c>
      <c r="BV6">
        <v>95.860000610351563</v>
      </c>
      <c r="BW6">
        <v>55.209999084472663</v>
      </c>
      <c r="BX6">
        <v>196.21000671386719</v>
      </c>
      <c r="BY6">
        <v>40.169998168945313</v>
      </c>
      <c r="BZ6">
        <v>72.150001525878906</v>
      </c>
      <c r="CA6">
        <v>70.410003662109375</v>
      </c>
      <c r="CB6">
        <v>524.58001708984375</v>
      </c>
      <c r="CC6">
        <v>26.70000076293945</v>
      </c>
      <c r="CD6">
        <v>86.419998168945313</v>
      </c>
      <c r="CE6">
        <v>21.590000152587891</v>
      </c>
      <c r="CF6">
        <v>88.620002746582031</v>
      </c>
      <c r="CG6">
        <v>65.319999694824219</v>
      </c>
      <c r="CH6">
        <v>27.70000076293945</v>
      </c>
      <c r="CI6">
        <v>72.120002746582031</v>
      </c>
      <c r="CJ6">
        <v>82.620002746582031</v>
      </c>
      <c r="CK6">
        <v>119.1699981689453</v>
      </c>
      <c r="CL6">
        <v>90.339996337890625</v>
      </c>
      <c r="CM6">
        <v>74.529998779296875</v>
      </c>
      <c r="CN6">
        <v>78.180000305175781</v>
      </c>
      <c r="CO6">
        <v>90.5</v>
      </c>
      <c r="CP6">
        <v>76.980003356933594</v>
      </c>
      <c r="CQ6">
        <v>45.909999847412109</v>
      </c>
      <c r="CR6">
        <v>123.4899978637695</v>
      </c>
      <c r="CS6">
        <v>194.3699951171875</v>
      </c>
      <c r="CT6">
        <v>79.349998474121094</v>
      </c>
      <c r="CU6">
        <v>38.380001068115227</v>
      </c>
      <c r="CV6">
        <v>75.400001525878906</v>
      </c>
      <c r="CW6">
        <v>134.88999938964841</v>
      </c>
      <c r="CX6">
        <v>187.8999938964844</v>
      </c>
      <c r="CY6">
        <v>51.770000457763672</v>
      </c>
      <c r="CZ6">
        <v>104.38999938964839</v>
      </c>
      <c r="DA6">
        <v>66.069999694824219</v>
      </c>
      <c r="DB6">
        <v>16387.310546875</v>
      </c>
      <c r="DC6">
        <v>40.720001220703118</v>
      </c>
      <c r="DD6">
        <v>0.50595886313186889</v>
      </c>
      <c r="DE6">
        <v>0.71932744038249052</v>
      </c>
      <c r="DF6">
        <v>1.9824732856822764</v>
      </c>
      <c r="DG6">
        <v>1.7320930002911938</v>
      </c>
      <c r="DH6">
        <v>1.0247123671817944</v>
      </c>
      <c r="DI6">
        <v>8.4886952092325552E-2</v>
      </c>
      <c r="DJ6">
        <v>2.3679898867013263</v>
      </c>
      <c r="DK6">
        <v>2.4495273957765558</v>
      </c>
      <c r="DL6">
        <v>0.34639140034712013</v>
      </c>
      <c r="DM6">
        <v>2.4716538619651582</v>
      </c>
      <c r="DN6">
        <v>9.4031124327681626E-2</v>
      </c>
      <c r="DO6">
        <v>289.63999938964844</v>
      </c>
      <c r="DP6">
        <v>629.8499870300293</v>
      </c>
    </row>
    <row r="7" spans="1:120" x14ac:dyDescent="0.25">
      <c r="A7" s="1">
        <v>45756</v>
      </c>
      <c r="B7">
        <v>35.340000152587891</v>
      </c>
      <c r="C7">
        <v>47.25</v>
      </c>
      <c r="D7">
        <v>36.720001220703118</v>
      </c>
      <c r="E7">
        <v>36.639999389648438</v>
      </c>
      <c r="F7">
        <v>63.310001373291023</v>
      </c>
      <c r="G7">
        <v>8.6899995803833008</v>
      </c>
      <c r="H7">
        <v>34.950000762939453</v>
      </c>
      <c r="I7">
        <v>27.739999771118161</v>
      </c>
      <c r="J7">
        <v>20.889999389648441</v>
      </c>
      <c r="K7">
        <v>406.07998657226563</v>
      </c>
      <c r="L7">
        <v>85.349998474121094</v>
      </c>
      <c r="M7">
        <v>34.060001373291023</v>
      </c>
      <c r="N7">
        <v>21.45000076293945</v>
      </c>
      <c r="O7">
        <v>44.990001678466797</v>
      </c>
      <c r="P7">
        <v>60.069999694824219</v>
      </c>
      <c r="Q7">
        <v>285.3800048828125</v>
      </c>
      <c r="R7">
        <v>111.55999755859381</v>
      </c>
      <c r="S7">
        <v>133.58000183105469</v>
      </c>
      <c r="T7">
        <v>118.629997253418</v>
      </c>
      <c r="U7">
        <v>27.180000305175781</v>
      </c>
      <c r="V7">
        <v>94.629997253417955</v>
      </c>
      <c r="W7">
        <v>89.489997863769531</v>
      </c>
      <c r="X7">
        <v>54.080001831054688</v>
      </c>
      <c r="Y7">
        <v>58.139999389648438</v>
      </c>
      <c r="Z7">
        <v>55.900001525878913</v>
      </c>
      <c r="AA7">
        <v>113</v>
      </c>
      <c r="AB7">
        <v>81.129997253417969</v>
      </c>
      <c r="AC7">
        <v>98.559997558593764</v>
      </c>
      <c r="AD7">
        <v>36.819999694824219</v>
      </c>
      <c r="AE7">
        <v>91</v>
      </c>
      <c r="AF7">
        <v>180.91999816894531</v>
      </c>
      <c r="AG7">
        <v>92.319999694824219</v>
      </c>
      <c r="AH7">
        <v>178.72999572753909</v>
      </c>
      <c r="AI7">
        <v>357.66000366210938</v>
      </c>
      <c r="AJ7">
        <v>189.67999267578119</v>
      </c>
      <c r="AK7">
        <v>141.80000305175781</v>
      </c>
      <c r="AL7">
        <v>245.49000549316409</v>
      </c>
      <c r="AM7">
        <v>61.419998168945313</v>
      </c>
      <c r="AN7">
        <v>20.360000610351559</v>
      </c>
      <c r="AO7">
        <v>58.240001678466797</v>
      </c>
      <c r="AP7">
        <v>116.870002746582</v>
      </c>
      <c r="AQ7">
        <v>52.25</v>
      </c>
      <c r="AR7">
        <v>57.069999694824219</v>
      </c>
      <c r="AS7">
        <v>52.630001068115227</v>
      </c>
      <c r="AT7">
        <v>307.1400146484375</v>
      </c>
      <c r="AU7">
        <v>122.379997253418</v>
      </c>
      <c r="AV7">
        <v>199.78999328613281</v>
      </c>
      <c r="AW7">
        <v>81.480003356933594</v>
      </c>
      <c r="AX7">
        <v>264.760009765625</v>
      </c>
      <c r="AY7">
        <v>222.16999816894531</v>
      </c>
      <c r="AZ7">
        <v>9.9899997711181641</v>
      </c>
      <c r="BA7">
        <v>59.580001831054688</v>
      </c>
      <c r="BB7">
        <v>45.479999542236328</v>
      </c>
      <c r="BC7">
        <v>48.697799682617188</v>
      </c>
      <c r="BD7">
        <v>15.02000045776367</v>
      </c>
      <c r="BE7">
        <v>47.959999084472663</v>
      </c>
      <c r="BF7">
        <v>62.270000457763672</v>
      </c>
      <c r="BG7">
        <v>38.490001678466797</v>
      </c>
      <c r="BH7">
        <v>77.860000610351563</v>
      </c>
      <c r="BI7">
        <v>43.299999237060547</v>
      </c>
      <c r="BJ7">
        <v>115.3199996948242</v>
      </c>
      <c r="BK7">
        <v>46.540000915527337</v>
      </c>
      <c r="BL7">
        <v>60.770000457763672</v>
      </c>
      <c r="BM7">
        <v>25.25</v>
      </c>
      <c r="BN7">
        <v>22.14999961853027</v>
      </c>
      <c r="BO7">
        <v>466</v>
      </c>
      <c r="BP7">
        <v>85.169998168945313</v>
      </c>
      <c r="BQ7">
        <v>165.6499938964844</v>
      </c>
      <c r="BR7">
        <v>48.380001068115227</v>
      </c>
      <c r="BS7">
        <v>165.1600036621094</v>
      </c>
      <c r="BT7">
        <v>82.589996337890625</v>
      </c>
      <c r="BU7">
        <v>36.979999542236328</v>
      </c>
      <c r="BV7">
        <v>100.2200012207031</v>
      </c>
      <c r="BW7">
        <v>57.439998626708977</v>
      </c>
      <c r="BX7">
        <v>210.83000183105469</v>
      </c>
      <c r="BY7">
        <v>41.709999084472663</v>
      </c>
      <c r="BZ7">
        <v>76.790000915527344</v>
      </c>
      <c r="CA7">
        <v>71.129997253417969</v>
      </c>
      <c r="CB7">
        <v>548.6199951171875</v>
      </c>
      <c r="CC7">
        <v>27.969999313354489</v>
      </c>
      <c r="CD7">
        <v>88.870002746582031</v>
      </c>
      <c r="CE7">
        <v>22.120000839233398</v>
      </c>
      <c r="CF7">
        <v>89.860000610351563</v>
      </c>
      <c r="CG7">
        <v>67.580001831054688</v>
      </c>
      <c r="CH7">
        <v>28.29000091552734</v>
      </c>
      <c r="CI7">
        <v>74.330001831054688</v>
      </c>
      <c r="CJ7">
        <v>84.550003051757813</v>
      </c>
      <c r="CK7">
        <v>122.6800003051758</v>
      </c>
      <c r="CL7">
        <v>93.519996643066406</v>
      </c>
      <c r="CM7">
        <v>77.709999084472656</v>
      </c>
      <c r="CN7">
        <v>80.760002136230469</v>
      </c>
      <c r="CO7">
        <v>93.739997863769517</v>
      </c>
      <c r="CP7">
        <v>82.360000610351563</v>
      </c>
      <c r="CQ7">
        <v>47.229999542236328</v>
      </c>
      <c r="CR7">
        <v>126.7600021362305</v>
      </c>
      <c r="CS7">
        <v>203.86000061035159</v>
      </c>
      <c r="CT7">
        <v>79.30999755859375</v>
      </c>
      <c r="CU7">
        <v>39.209999084472663</v>
      </c>
      <c r="CV7">
        <v>75.970001220703125</v>
      </c>
      <c r="CW7">
        <v>138.75999450683591</v>
      </c>
      <c r="CX7">
        <v>195.53999328613281</v>
      </c>
      <c r="CY7">
        <v>53.470001220703118</v>
      </c>
      <c r="CZ7">
        <v>113.7399978637695</v>
      </c>
      <c r="DA7">
        <v>67.94000244140625</v>
      </c>
      <c r="DB7">
        <v>17124.970703125</v>
      </c>
      <c r="DC7">
        <v>33.619998931884773</v>
      </c>
      <c r="DD7">
        <v>0.51028079056586473</v>
      </c>
      <c r="DE7">
        <v>0.71796457746387587</v>
      </c>
      <c r="DF7">
        <v>2.0011190746478622</v>
      </c>
      <c r="DG7">
        <v>1.7312411862470753</v>
      </c>
      <c r="DH7">
        <v>1.0795726680818534</v>
      </c>
      <c r="DI7">
        <v>8.6125187598944886E-2</v>
      </c>
      <c r="DJ7">
        <v>2.4655150586994918</v>
      </c>
      <c r="DK7">
        <v>2.5704199582119651</v>
      </c>
      <c r="DL7">
        <v>0.34574021064482852</v>
      </c>
      <c r="DM7">
        <v>2.5097239871024697</v>
      </c>
      <c r="DN7">
        <v>9.7203725897016577E-2</v>
      </c>
      <c r="DO7">
        <v>294.03999328613281</v>
      </c>
      <c r="DP7">
        <v>654.14999771118164</v>
      </c>
    </row>
    <row r="8" spans="1:120" x14ac:dyDescent="0.25">
      <c r="A8" s="1">
        <v>45755</v>
      </c>
      <c r="B8">
        <v>31.5</v>
      </c>
      <c r="C8">
        <v>40.509998321533203</v>
      </c>
      <c r="D8">
        <v>33.549999237060547</v>
      </c>
      <c r="E8">
        <v>32.560001373291023</v>
      </c>
      <c r="F8">
        <v>57.459999084472663</v>
      </c>
      <c r="G8">
        <v>8.0100002288818359</v>
      </c>
      <c r="H8">
        <v>31.239999771118161</v>
      </c>
      <c r="I8">
        <v>25.719999313354489</v>
      </c>
      <c r="J8">
        <v>20.159999847412109</v>
      </c>
      <c r="K8">
        <v>376.48001098632813</v>
      </c>
      <c r="L8">
        <v>79.910003662109375</v>
      </c>
      <c r="M8">
        <v>31.89999961853027</v>
      </c>
      <c r="N8">
        <v>19.370000839233398</v>
      </c>
      <c r="O8">
        <v>41.5</v>
      </c>
      <c r="P8">
        <v>57.319999694824219</v>
      </c>
      <c r="Q8">
        <v>275.20001220703119</v>
      </c>
      <c r="R8">
        <v>101.69000244140619</v>
      </c>
      <c r="S8">
        <v>122.0400009155273</v>
      </c>
      <c r="T8">
        <v>112.01999664306641</v>
      </c>
      <c r="U8">
        <v>24.690000534057621</v>
      </c>
      <c r="V8">
        <v>94.930000305175781</v>
      </c>
      <c r="W8">
        <v>80.150001525878906</v>
      </c>
      <c r="X8">
        <v>52.110000610351563</v>
      </c>
      <c r="Y8">
        <v>54.270000457763672</v>
      </c>
      <c r="Z8">
        <v>51.159999847412109</v>
      </c>
      <c r="AA8">
        <v>103.879997253418</v>
      </c>
      <c r="AB8">
        <v>73.699996948242188</v>
      </c>
      <c r="AC8">
        <v>90.559997558593764</v>
      </c>
      <c r="AD8">
        <v>32.599998474121087</v>
      </c>
      <c r="AE8">
        <v>85.519996643066406</v>
      </c>
      <c r="AF8">
        <v>168.3399963378906</v>
      </c>
      <c r="AG8">
        <v>82.959999084472656</v>
      </c>
      <c r="AH8">
        <v>166.82000732421881</v>
      </c>
      <c r="AI8">
        <v>320.42001342773438</v>
      </c>
      <c r="AJ8">
        <v>174.82000732421881</v>
      </c>
      <c r="AK8">
        <v>131.8399963378906</v>
      </c>
      <c r="AL8">
        <v>224.1600036621094</v>
      </c>
      <c r="AM8">
        <v>55.220001220703118</v>
      </c>
      <c r="AN8">
        <v>17.370000839233398</v>
      </c>
      <c r="AO8">
        <v>53.5</v>
      </c>
      <c r="AP8">
        <v>111.80999755859381</v>
      </c>
      <c r="AQ8">
        <v>48.450000762939453</v>
      </c>
      <c r="AR8">
        <v>53.630001068115227</v>
      </c>
      <c r="AS8">
        <v>48.810001373291023</v>
      </c>
      <c r="AT8">
        <v>273.67001342773438</v>
      </c>
      <c r="AU8">
        <v>114.870002746582</v>
      </c>
      <c r="AV8">
        <v>180.8399963378906</v>
      </c>
      <c r="AW8">
        <v>74.669998168945313</v>
      </c>
      <c r="AX8">
        <v>240.3800048828125</v>
      </c>
      <c r="AY8">
        <v>196.7200012207031</v>
      </c>
      <c r="AZ8">
        <v>9.2100000381469727</v>
      </c>
      <c r="BA8">
        <v>56.009998321533203</v>
      </c>
      <c r="BB8">
        <v>43.169998168945313</v>
      </c>
      <c r="BC8">
        <v>43.311199188232422</v>
      </c>
      <c r="BD8">
        <v>13.420000076293951</v>
      </c>
      <c r="BE8">
        <v>42.840000152587891</v>
      </c>
      <c r="BF8">
        <v>58.130001068115227</v>
      </c>
      <c r="BG8">
        <v>35.790000915527337</v>
      </c>
      <c r="BH8">
        <v>75.319999694824219</v>
      </c>
      <c r="BI8">
        <v>39.020000457763672</v>
      </c>
      <c r="BJ8">
        <v>106.11000061035161</v>
      </c>
      <c r="BK8">
        <v>39.290000915527337</v>
      </c>
      <c r="BL8">
        <v>54.950000762939453</v>
      </c>
      <c r="BM8">
        <v>22.690000534057621</v>
      </c>
      <c r="BN8">
        <v>19.780000686645511</v>
      </c>
      <c r="BO8">
        <v>416.05999755859381</v>
      </c>
      <c r="BP8">
        <v>76.980003356933594</v>
      </c>
      <c r="BQ8">
        <v>152.41999816894531</v>
      </c>
      <c r="BR8">
        <v>43.889999389648438</v>
      </c>
      <c r="BS8">
        <v>152.92999267578119</v>
      </c>
      <c r="BT8">
        <v>82.639999389648438</v>
      </c>
      <c r="BU8">
        <v>33.970001220703118</v>
      </c>
      <c r="BV8">
        <v>89.459999084472656</v>
      </c>
      <c r="BW8">
        <v>52.5</v>
      </c>
      <c r="BX8">
        <v>179.94999694824219</v>
      </c>
      <c r="BY8">
        <v>38.159999847412109</v>
      </c>
      <c r="BZ8">
        <v>67.279998779296875</v>
      </c>
      <c r="CA8">
        <v>68.129997253417969</v>
      </c>
      <c r="CB8">
        <v>496.48001098632813</v>
      </c>
      <c r="CC8">
        <v>26.030000686645511</v>
      </c>
      <c r="CD8">
        <v>88.349998474121094</v>
      </c>
      <c r="CE8">
        <v>20.260000228881839</v>
      </c>
      <c r="CF8">
        <v>85.419998168945313</v>
      </c>
      <c r="CG8">
        <v>63.340000152587891</v>
      </c>
      <c r="CH8">
        <v>28.25</v>
      </c>
      <c r="CI8">
        <v>72.19000244140625</v>
      </c>
      <c r="CJ8">
        <v>79.790000915527344</v>
      </c>
      <c r="CK8">
        <v>114.7799987792969</v>
      </c>
      <c r="CL8">
        <v>86.790000915527344</v>
      </c>
      <c r="CM8">
        <v>72.339996337890625</v>
      </c>
      <c r="CN8">
        <v>74.269996643066406</v>
      </c>
      <c r="CO8">
        <v>86.129997253417969</v>
      </c>
      <c r="CP8">
        <v>76.44000244140625</v>
      </c>
      <c r="CQ8">
        <v>43.919998168945313</v>
      </c>
      <c r="CR8">
        <v>116.4199981689453</v>
      </c>
      <c r="CS8">
        <v>179.72999572753909</v>
      </c>
      <c r="CT8">
        <v>76.349998474121094</v>
      </c>
      <c r="CU8">
        <v>37.080001831054688</v>
      </c>
      <c r="CV8">
        <v>73.089996337890625</v>
      </c>
      <c r="CW8">
        <v>132.97999572753909</v>
      </c>
      <c r="CX8">
        <v>176.3399963378906</v>
      </c>
      <c r="CY8">
        <v>48.740001678466797</v>
      </c>
      <c r="CZ8">
        <v>101.9100036621094</v>
      </c>
      <c r="DA8">
        <v>62.110000610351563</v>
      </c>
      <c r="DB8">
        <v>15267.91015625</v>
      </c>
      <c r="DC8">
        <v>52.330001831054688</v>
      </c>
      <c r="DD8">
        <v>0.49281217113701287</v>
      </c>
      <c r="DE8">
        <v>0.70947245761326982</v>
      </c>
      <c r="DF8">
        <v>1.9207529034871109</v>
      </c>
      <c r="DG8">
        <v>1.7002427934510356</v>
      </c>
      <c r="DH8">
        <v>0.98752387335406133</v>
      </c>
      <c r="DI8">
        <v>8.1594419563950485E-2</v>
      </c>
      <c r="DJ8">
        <v>2.3096267172508353</v>
      </c>
      <c r="DK8">
        <v>2.35402749599869</v>
      </c>
      <c r="DL8">
        <v>0.35211892413737667</v>
      </c>
      <c r="DM8">
        <v>2.3824323747208886</v>
      </c>
      <c r="DN8">
        <v>9.3459295684934413E-2</v>
      </c>
      <c r="DO8">
        <v>282.41999053955078</v>
      </c>
      <c r="DP8">
        <v>590.67998504638672</v>
      </c>
    </row>
    <row r="9" spans="1:120" x14ac:dyDescent="0.25">
      <c r="A9" s="1">
        <v>45754</v>
      </c>
      <c r="B9">
        <v>32.169998168945313</v>
      </c>
      <c r="C9">
        <v>42.279998779296882</v>
      </c>
      <c r="D9">
        <v>34.130001068115227</v>
      </c>
      <c r="E9">
        <v>33.650001525878913</v>
      </c>
      <c r="F9">
        <v>57.709999084472663</v>
      </c>
      <c r="G9">
        <v>8.4600000381469727</v>
      </c>
      <c r="H9">
        <v>32.310001373291023</v>
      </c>
      <c r="I9">
        <v>26.680000305175781</v>
      </c>
      <c r="J9">
        <v>20.620000839233398</v>
      </c>
      <c r="K9">
        <v>379.57000732421881</v>
      </c>
      <c r="L9">
        <v>80.180000305175781</v>
      </c>
      <c r="M9">
        <v>32.580001831054688</v>
      </c>
      <c r="N9">
        <v>20.170000076293949</v>
      </c>
      <c r="O9">
        <v>41.450000762939453</v>
      </c>
      <c r="P9">
        <v>57.840000152587891</v>
      </c>
      <c r="Q9">
        <v>273.70999145507813</v>
      </c>
      <c r="R9">
        <v>103.1600036621094</v>
      </c>
      <c r="S9">
        <v>122.86000061035161</v>
      </c>
      <c r="T9">
        <v>116.2099990844727</v>
      </c>
      <c r="U9">
        <v>25.829999923706051</v>
      </c>
      <c r="V9">
        <v>95.410003662109375</v>
      </c>
      <c r="W9">
        <v>81.25</v>
      </c>
      <c r="X9">
        <v>51.099998474121087</v>
      </c>
      <c r="Y9">
        <v>55.380001068115227</v>
      </c>
      <c r="Z9">
        <v>52.299999237060547</v>
      </c>
      <c r="AA9">
        <v>106.5899963378906</v>
      </c>
      <c r="AB9">
        <v>75.209999084472656</v>
      </c>
      <c r="AC9">
        <v>93.330001831054673</v>
      </c>
      <c r="AD9">
        <v>33.279998779296882</v>
      </c>
      <c r="AE9">
        <v>88.730003356933594</v>
      </c>
      <c r="AF9">
        <v>171.25999450683591</v>
      </c>
      <c r="AG9">
        <v>84.050003051757813</v>
      </c>
      <c r="AH9">
        <v>169.16999816894531</v>
      </c>
      <c r="AI9">
        <v>326.02999877929688</v>
      </c>
      <c r="AJ9">
        <v>179.55000305175781</v>
      </c>
      <c r="AK9">
        <v>135.1499938964844</v>
      </c>
      <c r="AL9">
        <v>230.80000305175781</v>
      </c>
      <c r="AM9">
        <v>56.479999542236328</v>
      </c>
      <c r="AN9">
        <v>18.020000457763668</v>
      </c>
      <c r="AO9">
        <v>54.020000457763672</v>
      </c>
      <c r="AP9">
        <v>110.5500030517578</v>
      </c>
      <c r="AQ9">
        <v>48.860000610351563</v>
      </c>
      <c r="AR9">
        <v>53.799999237060547</v>
      </c>
      <c r="AS9">
        <v>49.270000457763672</v>
      </c>
      <c r="AT9">
        <v>277.83999633789063</v>
      </c>
      <c r="AU9">
        <v>116.23000335693359</v>
      </c>
      <c r="AV9">
        <v>182.71000671386719</v>
      </c>
      <c r="AW9">
        <v>76.260002136230469</v>
      </c>
      <c r="AX9">
        <v>244.07000732421881</v>
      </c>
      <c r="AY9">
        <v>206.0899963378906</v>
      </c>
      <c r="AZ9">
        <v>9.5399999618530273</v>
      </c>
      <c r="BA9">
        <v>58.569999694824219</v>
      </c>
      <c r="BB9">
        <v>43.729999542236328</v>
      </c>
      <c r="BC9">
        <v>43.99169921875</v>
      </c>
      <c r="BD9">
        <v>14.19999980926514</v>
      </c>
      <c r="BE9">
        <v>43.340000152587891</v>
      </c>
      <c r="BF9">
        <v>59.139999389648438</v>
      </c>
      <c r="BG9">
        <v>36.060001373291023</v>
      </c>
      <c r="BH9">
        <v>77.699996948242188</v>
      </c>
      <c r="BI9">
        <v>39.549999237060547</v>
      </c>
      <c r="BJ9">
        <v>105.3300018310547</v>
      </c>
      <c r="BK9">
        <v>40.759998321533203</v>
      </c>
      <c r="BL9">
        <v>55.439998626708977</v>
      </c>
      <c r="BM9">
        <v>23.54999923706055</v>
      </c>
      <c r="BN9">
        <v>20.739999771118161</v>
      </c>
      <c r="BO9">
        <v>423.69000244140619</v>
      </c>
      <c r="BP9">
        <v>78.540000915527344</v>
      </c>
      <c r="BQ9">
        <v>154.5899963378906</v>
      </c>
      <c r="BR9">
        <v>44.759998321533203</v>
      </c>
      <c r="BS9">
        <v>155.8699951171875</v>
      </c>
      <c r="BT9">
        <v>82.69000244140625</v>
      </c>
      <c r="BU9">
        <v>34.5</v>
      </c>
      <c r="BV9">
        <v>91.139999389648438</v>
      </c>
      <c r="BW9">
        <v>54.189998626708977</v>
      </c>
      <c r="BX9">
        <v>184.8999938964844</v>
      </c>
      <c r="BY9">
        <v>38.990001678466797</v>
      </c>
      <c r="BZ9">
        <v>69.169998168945313</v>
      </c>
      <c r="CA9">
        <v>68.830001831054688</v>
      </c>
      <c r="CB9">
        <v>504.3800048828125</v>
      </c>
      <c r="CC9">
        <v>27.670000076293949</v>
      </c>
      <c r="CD9">
        <v>90.050003051757813</v>
      </c>
      <c r="CE9">
        <v>20.510000228881839</v>
      </c>
      <c r="CF9">
        <v>86.209999084472656</v>
      </c>
      <c r="CG9">
        <v>65.980003356933594</v>
      </c>
      <c r="CH9">
        <v>28.379999160766602</v>
      </c>
      <c r="CI9">
        <v>73.949996948242188</v>
      </c>
      <c r="CJ9">
        <v>81.989997863769531</v>
      </c>
      <c r="CK9">
        <v>116.19000244140619</v>
      </c>
      <c r="CL9">
        <v>89.989997863769531</v>
      </c>
      <c r="CM9">
        <v>75.169998168945313</v>
      </c>
      <c r="CN9">
        <v>76.629997253417969</v>
      </c>
      <c r="CO9">
        <v>87.349998474121094</v>
      </c>
      <c r="CP9">
        <v>78.25</v>
      </c>
      <c r="CQ9">
        <v>44.090000152587891</v>
      </c>
      <c r="CR9">
        <v>117.38999938964839</v>
      </c>
      <c r="CS9">
        <v>183.46000671386719</v>
      </c>
      <c r="CT9">
        <v>77.550003051757813</v>
      </c>
      <c r="CU9">
        <v>38.020000457763672</v>
      </c>
      <c r="CV9">
        <v>73.389999389648438</v>
      </c>
      <c r="CW9">
        <v>134.4700012207031</v>
      </c>
      <c r="CX9">
        <v>180.6300048828125</v>
      </c>
      <c r="CY9">
        <v>49.5</v>
      </c>
      <c r="CZ9">
        <v>106.25</v>
      </c>
      <c r="DA9">
        <v>64.529998779296875</v>
      </c>
      <c r="DB9">
        <v>15603.259765625</v>
      </c>
      <c r="DC9">
        <v>46.979999542236328</v>
      </c>
      <c r="DD9">
        <v>0.49077429491802843</v>
      </c>
      <c r="DE9">
        <v>0.70560091630040722</v>
      </c>
      <c r="DF9">
        <v>1.9272329745709396</v>
      </c>
      <c r="DG9">
        <v>1.7077322491670606</v>
      </c>
      <c r="DH9">
        <v>1.0049396531867769</v>
      </c>
      <c r="DI9">
        <v>8.3825683750330671E-2</v>
      </c>
      <c r="DJ9">
        <v>2.3292069345536692</v>
      </c>
      <c r="DK9">
        <v>2.3656995421576417</v>
      </c>
      <c r="DL9">
        <v>0.35598160377803717</v>
      </c>
      <c r="DM9">
        <v>2.3904326620783527</v>
      </c>
      <c r="DN9">
        <v>9.747543435788153E-2</v>
      </c>
      <c r="DO9">
        <v>285.41000366210938</v>
      </c>
      <c r="DP9">
        <v>602.20000839233398</v>
      </c>
    </row>
    <row r="10" spans="1:120" x14ac:dyDescent="0.25">
      <c r="A10" s="1">
        <v>45751</v>
      </c>
      <c r="B10">
        <v>32.400001525878913</v>
      </c>
      <c r="C10">
        <v>41.939998626708977</v>
      </c>
      <c r="D10">
        <v>34.520000457763672</v>
      </c>
      <c r="E10">
        <v>34.189998626708977</v>
      </c>
      <c r="F10">
        <v>57.540000915527337</v>
      </c>
      <c r="G10">
        <v>8.4200000762939453</v>
      </c>
      <c r="H10">
        <v>32.669998168945313</v>
      </c>
      <c r="I10">
        <v>27.520000457763668</v>
      </c>
      <c r="J10">
        <v>20.95000076293945</v>
      </c>
      <c r="K10">
        <v>383.22000122070313</v>
      </c>
      <c r="L10">
        <v>80.599998474121094</v>
      </c>
      <c r="M10">
        <v>33.169998168945313</v>
      </c>
      <c r="N10">
        <v>20.329999923706051</v>
      </c>
      <c r="O10">
        <v>41.680000305175781</v>
      </c>
      <c r="P10">
        <v>58.970001220703118</v>
      </c>
      <c r="Q10">
        <v>279.72000122070313</v>
      </c>
      <c r="R10">
        <v>104.5699996948242</v>
      </c>
      <c r="S10">
        <v>123.9300003051758</v>
      </c>
      <c r="T10">
        <v>117.1600036621094</v>
      </c>
      <c r="U10">
        <v>26.719999313354489</v>
      </c>
      <c r="V10">
        <v>96.559997558593764</v>
      </c>
      <c r="W10">
        <v>81.300003051757813</v>
      </c>
      <c r="X10">
        <v>51.479999542236328</v>
      </c>
      <c r="Y10">
        <v>55</v>
      </c>
      <c r="Z10">
        <v>52.880001068115227</v>
      </c>
      <c r="AA10">
        <v>108.01999664306641</v>
      </c>
      <c r="AB10">
        <v>75.769996643066406</v>
      </c>
      <c r="AC10">
        <v>94.629997253417955</v>
      </c>
      <c r="AD10">
        <v>33.240001678466797</v>
      </c>
      <c r="AE10">
        <v>92.550003051757798</v>
      </c>
      <c r="AF10">
        <v>172.66999816894531</v>
      </c>
      <c r="AG10">
        <v>83.650001525878906</v>
      </c>
      <c r="AH10">
        <v>170.38999938964841</v>
      </c>
      <c r="AI10">
        <v>325.67001342773438</v>
      </c>
      <c r="AJ10">
        <v>181.19000244140619</v>
      </c>
      <c r="AK10">
        <v>137.1000061035156</v>
      </c>
      <c r="AL10">
        <v>232.32000732421881</v>
      </c>
      <c r="AM10">
        <v>56.759998321533203</v>
      </c>
      <c r="AN10">
        <v>18.059999465942379</v>
      </c>
      <c r="AO10">
        <v>53.5</v>
      </c>
      <c r="AP10">
        <v>114.370002746582</v>
      </c>
      <c r="AQ10">
        <v>48.939998626708977</v>
      </c>
      <c r="AR10">
        <v>55.380001068115227</v>
      </c>
      <c r="AS10">
        <v>49.259998321533203</v>
      </c>
      <c r="AT10">
        <v>277.82000732421881</v>
      </c>
      <c r="AU10">
        <v>116.9499969482422</v>
      </c>
      <c r="AV10">
        <v>181.1600036621094</v>
      </c>
      <c r="AW10">
        <v>77.430000305175781</v>
      </c>
      <c r="AX10">
        <v>244.17999267578119</v>
      </c>
      <c r="AY10">
        <v>207.77000427246091</v>
      </c>
      <c r="AZ10">
        <v>9.8199996948242205</v>
      </c>
      <c r="BA10">
        <v>59.049999237060547</v>
      </c>
      <c r="BB10">
        <v>44.080001831054688</v>
      </c>
      <c r="BC10">
        <v>44.394901275634773</v>
      </c>
      <c r="BD10">
        <v>14.310000419616699</v>
      </c>
      <c r="BE10">
        <v>43.479999542236328</v>
      </c>
      <c r="BF10">
        <v>60.200000762939453</v>
      </c>
      <c r="BG10">
        <v>37.110000610351563</v>
      </c>
      <c r="BH10">
        <v>78.599998474121094</v>
      </c>
      <c r="BI10">
        <v>39.720001220703118</v>
      </c>
      <c r="BJ10">
        <v>105.1999969482422</v>
      </c>
      <c r="BK10">
        <v>39.720001220703118</v>
      </c>
      <c r="BL10">
        <v>56.930000305175781</v>
      </c>
      <c r="BM10">
        <v>23.670000076293949</v>
      </c>
      <c r="BN10">
        <v>20.530000686645511</v>
      </c>
      <c r="BO10">
        <v>422.67001342773438</v>
      </c>
      <c r="BP10">
        <v>78.660003662109375</v>
      </c>
      <c r="BQ10">
        <v>155.49000549316409</v>
      </c>
      <c r="BR10">
        <v>45.450000762939453</v>
      </c>
      <c r="BS10">
        <v>157.17999267578119</v>
      </c>
      <c r="BT10">
        <v>82.680000305175781</v>
      </c>
      <c r="BU10">
        <v>34.729999542236328</v>
      </c>
      <c r="BV10">
        <v>90.720001220703125</v>
      </c>
      <c r="BW10">
        <v>54.25</v>
      </c>
      <c r="BX10">
        <v>180.80000305175781</v>
      </c>
      <c r="BY10">
        <v>40.240001678466797</v>
      </c>
      <c r="BZ10">
        <v>68.110000610351563</v>
      </c>
      <c r="CA10">
        <v>69.989997863769531</v>
      </c>
      <c r="CB10">
        <v>505.27999877929688</v>
      </c>
      <c r="CC10">
        <v>28.879999160766602</v>
      </c>
      <c r="CD10">
        <v>92.84999847412108</v>
      </c>
      <c r="CE10">
        <v>20.819999694824219</v>
      </c>
      <c r="CF10">
        <v>87.199996948242188</v>
      </c>
      <c r="CG10">
        <v>67.919998168945313</v>
      </c>
      <c r="CH10">
        <v>28.260000228881839</v>
      </c>
      <c r="CI10">
        <v>76.120002746582031</v>
      </c>
      <c r="CJ10">
        <v>84.199996948242188</v>
      </c>
      <c r="CK10">
        <v>117.0299987792969</v>
      </c>
      <c r="CL10">
        <v>92.870002746582045</v>
      </c>
      <c r="CM10">
        <v>75.110000610351563</v>
      </c>
      <c r="CN10">
        <v>77.879997253417969</v>
      </c>
      <c r="CO10">
        <v>87.230003356933594</v>
      </c>
      <c r="CP10">
        <v>78.760002136230469</v>
      </c>
      <c r="CQ10">
        <v>44.200000762939453</v>
      </c>
      <c r="CR10">
        <v>117.94000244140619</v>
      </c>
      <c r="CS10">
        <v>182.3699951171875</v>
      </c>
      <c r="CT10">
        <v>78.459999084472656</v>
      </c>
      <c r="CU10">
        <v>38.959999084472663</v>
      </c>
      <c r="CV10">
        <v>74.529998779296875</v>
      </c>
      <c r="CW10">
        <v>135.2799987792969</v>
      </c>
      <c r="CX10">
        <v>182.78999328613281</v>
      </c>
      <c r="CY10">
        <v>48.479999542236328</v>
      </c>
      <c r="CZ10">
        <v>106.7099990844727</v>
      </c>
      <c r="DA10">
        <v>64.889999389648438</v>
      </c>
      <c r="DB10">
        <v>15587.7900390625</v>
      </c>
      <c r="DC10">
        <v>45.310001373291023</v>
      </c>
      <c r="DD10">
        <v>0.48445012111503777</v>
      </c>
      <c r="DE10">
        <v>0.70144416772604978</v>
      </c>
      <c r="DF10">
        <v>1.9113211725706456</v>
      </c>
      <c r="DG10">
        <v>1.6945295184655833</v>
      </c>
      <c r="DH10">
        <v>0.97313905828262426</v>
      </c>
      <c r="DI10">
        <v>8.3003480699872512E-2</v>
      </c>
      <c r="DJ10">
        <v>2.3297220930290221</v>
      </c>
      <c r="DK10">
        <v>2.3243690701658291</v>
      </c>
      <c r="DL10">
        <v>0.35859326092293797</v>
      </c>
      <c r="DM10">
        <v>2.3755452293613297</v>
      </c>
      <c r="DN10">
        <v>9.8384099591255145E-2</v>
      </c>
      <c r="DO10">
        <v>288.26999664306641</v>
      </c>
      <c r="DP10">
        <v>605.17998886108398</v>
      </c>
    </row>
    <row r="11" spans="1:120" x14ac:dyDescent="0.25">
      <c r="A11" s="1">
        <v>45750</v>
      </c>
      <c r="B11">
        <v>34.830001831054688</v>
      </c>
      <c r="C11">
        <v>45.119998931884773</v>
      </c>
      <c r="D11">
        <v>36.529998779296882</v>
      </c>
      <c r="E11">
        <v>35.869998931884773</v>
      </c>
      <c r="F11">
        <v>61.270000457763672</v>
      </c>
      <c r="G11">
        <v>8.9200000762939453</v>
      </c>
      <c r="H11">
        <v>36.400001525878913</v>
      </c>
      <c r="I11">
        <v>30.069999694824219</v>
      </c>
      <c r="J11">
        <v>21.739999771118161</v>
      </c>
      <c r="K11">
        <v>405.22000122070313</v>
      </c>
      <c r="L11">
        <v>85.910003662109375</v>
      </c>
      <c r="M11">
        <v>35.020000457763672</v>
      </c>
      <c r="N11">
        <v>22.920000076293949</v>
      </c>
      <c r="O11">
        <v>45.720001220703118</v>
      </c>
      <c r="P11">
        <v>62.639999389648438</v>
      </c>
      <c r="Q11">
        <v>286.42001342773438</v>
      </c>
      <c r="R11">
        <v>111.2600021362305</v>
      </c>
      <c r="S11">
        <v>133.80999755859381</v>
      </c>
      <c r="T11">
        <v>123.7900009155273</v>
      </c>
      <c r="U11">
        <v>28.270000457763668</v>
      </c>
      <c r="V11">
        <v>96.290000915527344</v>
      </c>
      <c r="W11">
        <v>86.629997253417969</v>
      </c>
      <c r="X11">
        <v>53.659999847412109</v>
      </c>
      <c r="Y11">
        <v>58.75</v>
      </c>
      <c r="Z11">
        <v>55.590000152587891</v>
      </c>
      <c r="AA11">
        <v>113.19000244140619</v>
      </c>
      <c r="AB11">
        <v>79.819999694824219</v>
      </c>
      <c r="AC11">
        <v>98.90000152587892</v>
      </c>
      <c r="AD11">
        <v>35.919998168945313</v>
      </c>
      <c r="AE11">
        <v>90.760002136230483</v>
      </c>
      <c r="AF11">
        <v>183.30999755859381</v>
      </c>
      <c r="AG11">
        <v>89.129997253417969</v>
      </c>
      <c r="AH11">
        <v>181.3999938964844</v>
      </c>
      <c r="AI11">
        <v>346.45001220703119</v>
      </c>
      <c r="AJ11">
        <v>189.6499938964844</v>
      </c>
      <c r="AK11">
        <v>142.92999267578119</v>
      </c>
      <c r="AL11">
        <v>243.75</v>
      </c>
      <c r="AM11">
        <v>59.400001525878913</v>
      </c>
      <c r="AN11">
        <v>19.120000839233398</v>
      </c>
      <c r="AO11">
        <v>57.229999542236328</v>
      </c>
      <c r="AP11">
        <v>124.129997253418</v>
      </c>
      <c r="AQ11">
        <v>50.950000762939453</v>
      </c>
      <c r="AR11">
        <v>59.840000152587891</v>
      </c>
      <c r="AS11">
        <v>51.310001373291023</v>
      </c>
      <c r="AT11">
        <v>295.55999755859381</v>
      </c>
      <c r="AU11">
        <v>124.629997253418</v>
      </c>
      <c r="AV11">
        <v>194.99000549316409</v>
      </c>
      <c r="AW11">
        <v>82.300003051757813</v>
      </c>
      <c r="AX11">
        <v>259.54998779296881</v>
      </c>
      <c r="AY11">
        <v>236.83000183105469</v>
      </c>
      <c r="AZ11">
        <v>10.430000305175779</v>
      </c>
      <c r="BA11">
        <v>61.779998779296882</v>
      </c>
      <c r="BB11">
        <v>46.119998931884773</v>
      </c>
      <c r="BC11">
        <v>47.611801147460938</v>
      </c>
      <c r="BD11">
        <v>15</v>
      </c>
      <c r="BE11">
        <v>45.919998168945313</v>
      </c>
      <c r="BF11">
        <v>62.889999389648438</v>
      </c>
      <c r="BG11">
        <v>39.419998168945313</v>
      </c>
      <c r="BH11">
        <v>82.629997253417969</v>
      </c>
      <c r="BI11">
        <v>42.049999237060547</v>
      </c>
      <c r="BJ11">
        <v>113.55999755859381</v>
      </c>
      <c r="BK11">
        <v>42.490001678466797</v>
      </c>
      <c r="BL11">
        <v>61.349998474121087</v>
      </c>
      <c r="BM11">
        <v>26.569999694824219</v>
      </c>
      <c r="BN11">
        <v>23.170000076293949</v>
      </c>
      <c r="BO11">
        <v>450.66000366210938</v>
      </c>
      <c r="BP11">
        <v>83.919998168945313</v>
      </c>
      <c r="BQ11">
        <v>164.61000061035159</v>
      </c>
      <c r="BR11">
        <v>48.700000762939453</v>
      </c>
      <c r="BS11">
        <v>166.5299987792969</v>
      </c>
      <c r="BT11">
        <v>82.730003356933594</v>
      </c>
      <c r="BU11">
        <v>38.599998474121087</v>
      </c>
      <c r="BV11">
        <v>96.800003051757798</v>
      </c>
      <c r="BW11">
        <v>57.580001831054688</v>
      </c>
      <c r="BX11">
        <v>195.57000732421881</v>
      </c>
      <c r="BY11">
        <v>43.159999847412109</v>
      </c>
      <c r="BZ11">
        <v>72.919998168945313</v>
      </c>
      <c r="CA11">
        <v>74.129997253417969</v>
      </c>
      <c r="CB11">
        <v>536.70001220703125</v>
      </c>
      <c r="CC11">
        <v>30.35000038146973</v>
      </c>
      <c r="CD11">
        <v>91.84999847412108</v>
      </c>
      <c r="CE11">
        <v>22.45999908447266</v>
      </c>
      <c r="CF11">
        <v>92.680000305175781</v>
      </c>
      <c r="CG11">
        <v>72.25</v>
      </c>
      <c r="CH11">
        <v>27.95000076293945</v>
      </c>
      <c r="CI11">
        <v>75.889999389648438</v>
      </c>
      <c r="CJ11">
        <v>88.019996643066406</v>
      </c>
      <c r="CK11">
        <v>124.11000061035161</v>
      </c>
      <c r="CL11">
        <v>91.819999694824219</v>
      </c>
      <c r="CM11">
        <v>78.849998474121094</v>
      </c>
      <c r="CN11">
        <v>83.080001831054688</v>
      </c>
      <c r="CO11">
        <v>92.529998779296875</v>
      </c>
      <c r="CP11">
        <v>86.739997863769531</v>
      </c>
      <c r="CQ11">
        <v>47.689998626708977</v>
      </c>
      <c r="CR11">
        <v>125.84999847412109</v>
      </c>
      <c r="CS11">
        <v>195.22999572753909</v>
      </c>
      <c r="CT11">
        <v>82.019996643066406</v>
      </c>
      <c r="CU11">
        <v>40.819999694824219</v>
      </c>
      <c r="CV11">
        <v>78.919998168945313</v>
      </c>
      <c r="CW11">
        <v>143.1300048828125</v>
      </c>
      <c r="CX11">
        <v>191.0299987792969</v>
      </c>
      <c r="CY11">
        <v>52.25</v>
      </c>
      <c r="CZ11">
        <v>119.4599990844727</v>
      </c>
      <c r="DA11">
        <v>65.669998168945313</v>
      </c>
      <c r="DB11">
        <v>16550.609375</v>
      </c>
      <c r="DC11">
        <v>30.020000457763668</v>
      </c>
      <c r="DD11">
        <v>0.48622551110409656</v>
      </c>
      <c r="DE11">
        <v>0.7051859525857308</v>
      </c>
      <c r="DF11">
        <v>1.909867827254351</v>
      </c>
      <c r="DG11">
        <v>1.7053803434588874</v>
      </c>
      <c r="DH11">
        <v>0.98367733536619195</v>
      </c>
      <c r="DI11">
        <v>8.406930856278759E-2</v>
      </c>
      <c r="DJ11">
        <v>2.3290661618851174</v>
      </c>
      <c r="DK11">
        <v>2.3802731494508413</v>
      </c>
      <c r="DL11">
        <v>0.35336312573685424</v>
      </c>
      <c r="DM11">
        <v>2.3714996716048473</v>
      </c>
      <c r="DN11">
        <v>0.10498567936982195</v>
      </c>
      <c r="DO11">
        <v>304.06999969482422</v>
      </c>
      <c r="DP11">
        <v>642.8799934387207</v>
      </c>
    </row>
    <row r="12" spans="1:120" x14ac:dyDescent="0.25">
      <c r="A12" s="1">
        <v>45749</v>
      </c>
      <c r="B12">
        <v>36.990001678466797</v>
      </c>
      <c r="C12">
        <v>49.150001525878913</v>
      </c>
      <c r="D12">
        <v>37.909999847412109</v>
      </c>
      <c r="E12">
        <v>38.729999542236328</v>
      </c>
      <c r="F12">
        <v>64.449996948242188</v>
      </c>
      <c r="G12">
        <v>9.380000114440918</v>
      </c>
      <c r="H12">
        <v>39.099998474121087</v>
      </c>
      <c r="I12">
        <v>31.530000686645511</v>
      </c>
      <c r="J12">
        <v>22.64999961853027</v>
      </c>
      <c r="K12">
        <v>422.02999877929688</v>
      </c>
      <c r="L12">
        <v>88.860000610351563</v>
      </c>
      <c r="M12">
        <v>36.060001373291023</v>
      </c>
      <c r="N12">
        <v>25.229999542236332</v>
      </c>
      <c r="O12">
        <v>45.759998321533203</v>
      </c>
      <c r="P12">
        <v>62.840000152587891</v>
      </c>
      <c r="Q12">
        <v>288.16000366210938</v>
      </c>
      <c r="R12">
        <v>115.0299987792969</v>
      </c>
      <c r="S12">
        <v>142.72999572753909</v>
      </c>
      <c r="T12">
        <v>126.7900009155273</v>
      </c>
      <c r="U12">
        <v>29.510000228881839</v>
      </c>
      <c r="V12">
        <v>95.309997558593764</v>
      </c>
      <c r="W12">
        <v>91.519996643066406</v>
      </c>
      <c r="X12">
        <v>52.830001831054688</v>
      </c>
      <c r="Y12">
        <v>60.299999237060547</v>
      </c>
      <c r="Z12">
        <v>59.599998474121087</v>
      </c>
      <c r="AA12">
        <v>121.55999755859381</v>
      </c>
      <c r="AB12">
        <v>85.410003662109375</v>
      </c>
      <c r="AC12">
        <v>106.34999847412109</v>
      </c>
      <c r="AD12">
        <v>38.540000915527337</v>
      </c>
      <c r="AE12">
        <v>96.610000610351563</v>
      </c>
      <c r="AF12">
        <v>191.28999328613281</v>
      </c>
      <c r="AG12">
        <v>94.309997558593764</v>
      </c>
      <c r="AH12">
        <v>189.1300048828125</v>
      </c>
      <c r="AI12">
        <v>366.8599853515625</v>
      </c>
      <c r="AJ12">
        <v>202.6600036621094</v>
      </c>
      <c r="AK12">
        <v>152.94000244140619</v>
      </c>
      <c r="AL12">
        <v>260.510009765625</v>
      </c>
      <c r="AM12">
        <v>64.970001220703125</v>
      </c>
      <c r="AN12">
        <v>20.940000534057621</v>
      </c>
      <c r="AO12">
        <v>63.450000762939453</v>
      </c>
      <c r="AP12">
        <v>125.0100021362305</v>
      </c>
      <c r="AQ12">
        <v>56.439998626708977</v>
      </c>
      <c r="AR12">
        <v>61.119998931884773</v>
      </c>
      <c r="AS12">
        <v>57.220001220703118</v>
      </c>
      <c r="AT12">
        <v>313.91000366210938</v>
      </c>
      <c r="AU12">
        <v>128.94000244140619</v>
      </c>
      <c r="AV12">
        <v>206.1000061035156</v>
      </c>
      <c r="AW12">
        <v>85.330001831054688</v>
      </c>
      <c r="AX12">
        <v>272.95001220703119</v>
      </c>
      <c r="AY12">
        <v>266.32000732421881</v>
      </c>
      <c r="AZ12">
        <v>10.64999961853027</v>
      </c>
      <c r="BA12">
        <v>63.299999237060547</v>
      </c>
      <c r="BB12">
        <v>46.619998931884773</v>
      </c>
      <c r="BC12">
        <v>50.409999847412109</v>
      </c>
      <c r="BD12">
        <v>15.989999771118161</v>
      </c>
      <c r="BE12">
        <v>49.759998321533203</v>
      </c>
      <c r="BF12">
        <v>65.419998168945313</v>
      </c>
      <c r="BG12">
        <v>40.299999237060547</v>
      </c>
      <c r="BH12">
        <v>84.449996948242188</v>
      </c>
      <c r="BI12">
        <v>44.779998779296882</v>
      </c>
      <c r="BJ12">
        <v>118.8199996948242</v>
      </c>
      <c r="BK12">
        <v>48.310001373291023</v>
      </c>
      <c r="BL12">
        <v>65.55999755859375</v>
      </c>
      <c r="BM12">
        <v>29.719999313354489</v>
      </c>
      <c r="BN12">
        <v>26.139999389648441</v>
      </c>
      <c r="BO12">
        <v>476.14999389648438</v>
      </c>
      <c r="BP12">
        <v>88.220001220703125</v>
      </c>
      <c r="BQ12">
        <v>172.25999450683591</v>
      </c>
      <c r="BR12">
        <v>52.029998779296882</v>
      </c>
      <c r="BS12">
        <v>174.86000061035159</v>
      </c>
      <c r="BT12">
        <v>82.419998168945313</v>
      </c>
      <c r="BU12">
        <v>39.270000457763672</v>
      </c>
      <c r="BV12">
        <v>105.0699996948242</v>
      </c>
      <c r="BW12">
        <v>61.909999847412109</v>
      </c>
      <c r="BX12">
        <v>214.0899963378906</v>
      </c>
      <c r="BY12">
        <v>44.569999694824219</v>
      </c>
      <c r="BZ12">
        <v>80.169998168945313</v>
      </c>
      <c r="CA12">
        <v>74.769996643066406</v>
      </c>
      <c r="CB12">
        <v>564.52001953125</v>
      </c>
      <c r="CC12">
        <v>31.079999923706051</v>
      </c>
      <c r="CD12">
        <v>91.430000305175781</v>
      </c>
      <c r="CE12">
        <v>23.170000076293949</v>
      </c>
      <c r="CF12">
        <v>93.779998779296875</v>
      </c>
      <c r="CG12">
        <v>77.739997863769531</v>
      </c>
      <c r="CH12">
        <v>28.45000076293945</v>
      </c>
      <c r="CI12">
        <v>76.230003356933594</v>
      </c>
      <c r="CJ12">
        <v>91.129997253417955</v>
      </c>
      <c r="CK12">
        <v>129.42999267578119</v>
      </c>
      <c r="CL12">
        <v>98.819999694824219</v>
      </c>
      <c r="CM12">
        <v>83</v>
      </c>
      <c r="CN12">
        <v>87.010002136230469</v>
      </c>
      <c r="CO12">
        <v>96.84999847412108</v>
      </c>
      <c r="CP12">
        <v>94.129997253417955</v>
      </c>
      <c r="CQ12">
        <v>50.159999847412109</v>
      </c>
      <c r="CR12">
        <v>133.05000305175781</v>
      </c>
      <c r="CS12">
        <v>209.5299987792969</v>
      </c>
      <c r="CT12">
        <v>81.550003051757813</v>
      </c>
      <c r="CU12">
        <v>42.080001831054688</v>
      </c>
      <c r="CV12">
        <v>79.419998168945313</v>
      </c>
      <c r="CW12">
        <v>144.30000305175781</v>
      </c>
      <c r="CX12">
        <v>203.30999755859381</v>
      </c>
      <c r="CY12">
        <v>56.479999542236328</v>
      </c>
      <c r="CZ12">
        <v>133.75</v>
      </c>
      <c r="DA12">
        <v>71.430000305175781</v>
      </c>
      <c r="DB12">
        <v>17601.05078125</v>
      </c>
      <c r="DC12">
        <v>21.510000228881839</v>
      </c>
      <c r="DD12">
        <v>0.49302107203027734</v>
      </c>
      <c r="DE12">
        <v>0.70261603633991865</v>
      </c>
      <c r="DF12">
        <v>1.9397238718355339</v>
      </c>
      <c r="DG12">
        <v>1.7033477547212059</v>
      </c>
      <c r="DH12">
        <v>1.0722215028530386</v>
      </c>
      <c r="DI12">
        <v>8.7065116958457353E-2</v>
      </c>
      <c r="DJ12">
        <v>2.4930716118987495</v>
      </c>
      <c r="DK12">
        <v>2.5693438496417134</v>
      </c>
      <c r="DL12">
        <v>0.35899524667059357</v>
      </c>
      <c r="DM12">
        <v>2.434543180691799</v>
      </c>
      <c r="DN12">
        <v>0.10941837967081981</v>
      </c>
      <c r="DO12">
        <v>305.27000427246094</v>
      </c>
      <c r="DP12">
        <v>683.06000137329113</v>
      </c>
    </row>
    <row r="13" spans="1:120" x14ac:dyDescent="0.25">
      <c r="A13" s="1">
        <v>45748</v>
      </c>
      <c r="B13">
        <v>36.720001220703118</v>
      </c>
      <c r="C13">
        <v>47.799999237060547</v>
      </c>
      <c r="D13">
        <v>37.680000305175781</v>
      </c>
      <c r="E13">
        <v>37.990001678466797</v>
      </c>
      <c r="F13">
        <v>63.520000457763672</v>
      </c>
      <c r="G13">
        <v>9</v>
      </c>
      <c r="H13">
        <v>39.340000152587891</v>
      </c>
      <c r="I13">
        <v>31.520000457763668</v>
      </c>
      <c r="J13">
        <v>22.510000228881839</v>
      </c>
      <c r="K13">
        <v>419.58999633789063</v>
      </c>
      <c r="L13">
        <v>87.769996643066406</v>
      </c>
      <c r="M13">
        <v>35.590000152587891</v>
      </c>
      <c r="N13">
        <v>24.95999908447266</v>
      </c>
      <c r="O13">
        <v>45.799999237060547</v>
      </c>
      <c r="P13">
        <v>62.270000457763672</v>
      </c>
      <c r="Q13">
        <v>287.57000732421881</v>
      </c>
      <c r="R13">
        <v>113.9100036621094</v>
      </c>
      <c r="S13">
        <v>140.46000671386719</v>
      </c>
      <c r="T13">
        <v>124.44000244140619</v>
      </c>
      <c r="U13">
        <v>29.389999389648441</v>
      </c>
      <c r="V13">
        <v>95.40000152587892</v>
      </c>
      <c r="W13">
        <v>90.319999694824219</v>
      </c>
      <c r="X13">
        <v>52.709999084472663</v>
      </c>
      <c r="Y13">
        <v>59.959999084472663</v>
      </c>
      <c r="Z13">
        <v>58.659999847412109</v>
      </c>
      <c r="AA13">
        <v>120.0500030517578</v>
      </c>
      <c r="AB13">
        <v>83.860000610351563</v>
      </c>
      <c r="AC13">
        <v>104.8000030517578</v>
      </c>
      <c r="AD13">
        <v>37.819999694824219</v>
      </c>
      <c r="AE13">
        <v>95.220001220703125</v>
      </c>
      <c r="AF13">
        <v>190.33000183105469</v>
      </c>
      <c r="AG13">
        <v>93.5</v>
      </c>
      <c r="AH13">
        <v>187.8999938964844</v>
      </c>
      <c r="AI13">
        <v>363.8800048828125</v>
      </c>
      <c r="AJ13">
        <v>199.50999450683591</v>
      </c>
      <c r="AK13">
        <v>150.96000671386719</v>
      </c>
      <c r="AL13">
        <v>255.6600036621094</v>
      </c>
      <c r="AM13">
        <v>63.950000762939453</v>
      </c>
      <c r="AN13">
        <v>20.440000534057621</v>
      </c>
      <c r="AO13">
        <v>62.360000610351563</v>
      </c>
      <c r="AP13">
        <v>125.0400009155273</v>
      </c>
      <c r="AQ13">
        <v>55.819999694824219</v>
      </c>
      <c r="AR13">
        <v>60.709999084472663</v>
      </c>
      <c r="AS13">
        <v>56.419998168945313</v>
      </c>
      <c r="AT13">
        <v>311.3599853515625</v>
      </c>
      <c r="AU13">
        <v>128.44999694824219</v>
      </c>
      <c r="AV13">
        <v>203.53999328613281</v>
      </c>
      <c r="AW13">
        <v>85.260002136230469</v>
      </c>
      <c r="AX13">
        <v>271.42001342773438</v>
      </c>
      <c r="AY13">
        <v>266.1099853515625</v>
      </c>
      <c r="AZ13">
        <v>10.61999988555908</v>
      </c>
      <c r="BA13">
        <v>62.090000152587891</v>
      </c>
      <c r="BB13">
        <v>46.299999237060547</v>
      </c>
      <c r="BC13">
        <v>50.180400848388672</v>
      </c>
      <c r="BD13">
        <v>15.86999988555908</v>
      </c>
      <c r="BE13">
        <v>48.700000762939453</v>
      </c>
      <c r="BF13">
        <v>64.779998779296875</v>
      </c>
      <c r="BG13">
        <v>40.110000610351563</v>
      </c>
      <c r="BH13">
        <v>83.879997253417969</v>
      </c>
      <c r="BI13">
        <v>44.419998168945313</v>
      </c>
      <c r="BJ13">
        <v>117.3000030517578</v>
      </c>
      <c r="BK13">
        <v>47.729999542236328</v>
      </c>
      <c r="BL13">
        <v>64.650001525878906</v>
      </c>
      <c r="BM13">
        <v>29.420000076293949</v>
      </c>
      <c r="BN13">
        <v>25.969999313354489</v>
      </c>
      <c r="BO13">
        <v>472.70001220703119</v>
      </c>
      <c r="BP13">
        <v>87.639999389648438</v>
      </c>
      <c r="BQ13">
        <v>171.28999328613281</v>
      </c>
      <c r="BR13">
        <v>51.470001220703118</v>
      </c>
      <c r="BS13">
        <v>173.4100036621094</v>
      </c>
      <c r="BT13">
        <v>82.480003356933594</v>
      </c>
      <c r="BU13">
        <v>39.119998931884773</v>
      </c>
      <c r="BV13">
        <v>103.40000152587891</v>
      </c>
      <c r="BW13">
        <v>61.529998779296882</v>
      </c>
      <c r="BX13">
        <v>212.49000549316409</v>
      </c>
      <c r="BY13">
        <v>44.580001831054688</v>
      </c>
      <c r="BZ13">
        <v>78.720001220703125</v>
      </c>
      <c r="CA13">
        <v>74.709999084472656</v>
      </c>
      <c r="CB13">
        <v>560.969970703125</v>
      </c>
      <c r="CC13">
        <v>30.79999923706055</v>
      </c>
      <c r="CD13">
        <v>91.489997863769517</v>
      </c>
      <c r="CE13">
        <v>23.079999923706051</v>
      </c>
      <c r="CF13">
        <v>93.589996337890625</v>
      </c>
      <c r="CG13">
        <v>77.080001831054688</v>
      </c>
      <c r="CH13">
        <v>28.569999694824219</v>
      </c>
      <c r="CI13">
        <v>75.959999084472656</v>
      </c>
      <c r="CJ13">
        <v>90.580001831054673</v>
      </c>
      <c r="CK13">
        <v>128.67999267578119</v>
      </c>
      <c r="CL13">
        <v>97.199996948242202</v>
      </c>
      <c r="CM13">
        <v>81.760002136230469</v>
      </c>
      <c r="CN13">
        <v>86.300003051757813</v>
      </c>
      <c r="CO13">
        <v>96.510002136230483</v>
      </c>
      <c r="CP13">
        <v>94</v>
      </c>
      <c r="CQ13">
        <v>49.75</v>
      </c>
      <c r="CR13">
        <v>131.80999755859381</v>
      </c>
      <c r="CS13">
        <v>207.99000549316409</v>
      </c>
      <c r="CT13">
        <v>81.790000915527344</v>
      </c>
      <c r="CU13">
        <v>41.880001068115227</v>
      </c>
      <c r="CV13">
        <v>79.050003051757813</v>
      </c>
      <c r="CW13">
        <v>143.3399963378906</v>
      </c>
      <c r="CX13">
        <v>199.52000427246091</v>
      </c>
      <c r="CY13">
        <v>55.909999847412109</v>
      </c>
      <c r="CZ13">
        <v>132.44999694824219</v>
      </c>
      <c r="DA13">
        <v>69.889999389648438</v>
      </c>
      <c r="DB13">
        <v>17449.890625</v>
      </c>
      <c r="DC13">
        <v>21.770000457763668</v>
      </c>
      <c r="DD13">
        <v>0.49125203121153083</v>
      </c>
      <c r="DE13">
        <v>0.69854226137917341</v>
      </c>
      <c r="DF13">
        <v>1.9365620899555585</v>
      </c>
      <c r="DG13">
        <v>1.6935611572056486</v>
      </c>
      <c r="DH13">
        <v>1.0536742361848574</v>
      </c>
      <c r="DI13">
        <v>8.5209550837717002E-2</v>
      </c>
      <c r="DJ13">
        <v>2.4394180466940578</v>
      </c>
      <c r="DK13">
        <v>2.5429759526225708</v>
      </c>
      <c r="DL13">
        <v>0.35565182616953311</v>
      </c>
      <c r="DM13">
        <v>2.4239781451845599</v>
      </c>
      <c r="DN13">
        <v>0.1096080942204333</v>
      </c>
      <c r="DO13">
        <v>304.18000030517578</v>
      </c>
      <c r="DP13">
        <v>675.37001037597656</v>
      </c>
    </row>
    <row r="14" spans="1:120" x14ac:dyDescent="0.25">
      <c r="A14" s="1">
        <v>45747</v>
      </c>
      <c r="B14">
        <v>36.380001068115227</v>
      </c>
      <c r="C14">
        <v>47.580001831054688</v>
      </c>
      <c r="D14">
        <v>37.419998168945313</v>
      </c>
      <c r="E14">
        <v>36.880001068115227</v>
      </c>
      <c r="F14">
        <v>63</v>
      </c>
      <c r="G14">
        <v>9.4300003051757795</v>
      </c>
      <c r="H14">
        <v>39.069999694824219</v>
      </c>
      <c r="I14">
        <v>31.60000038146973</v>
      </c>
      <c r="J14">
        <v>22.5</v>
      </c>
      <c r="K14">
        <v>419.8800048828125</v>
      </c>
      <c r="L14">
        <v>86.279998779296875</v>
      </c>
      <c r="M14">
        <v>35.439998626708977</v>
      </c>
      <c r="N14">
        <v>24.85000038146973</v>
      </c>
      <c r="O14">
        <v>45.970001220703118</v>
      </c>
      <c r="P14">
        <v>62</v>
      </c>
      <c r="Q14">
        <v>288.1400146484375</v>
      </c>
      <c r="R14">
        <v>113.129997253418</v>
      </c>
      <c r="S14">
        <v>140.11000061035159</v>
      </c>
      <c r="T14">
        <v>127.90000152587891</v>
      </c>
      <c r="U14">
        <v>29.229999542236332</v>
      </c>
      <c r="V14">
        <v>95.066001892089844</v>
      </c>
      <c r="W14">
        <v>88.989997863769531</v>
      </c>
      <c r="X14">
        <v>52.799999237060547</v>
      </c>
      <c r="Y14">
        <v>60.189998626708977</v>
      </c>
      <c r="Z14">
        <v>58.349998474121087</v>
      </c>
      <c r="AA14">
        <v>119.73000335693359</v>
      </c>
      <c r="AB14">
        <v>83.279998779296875</v>
      </c>
      <c r="AC14">
        <v>104.5699996948242</v>
      </c>
      <c r="AD14">
        <v>37.549999237060547</v>
      </c>
      <c r="AE14">
        <v>95.209999084472656</v>
      </c>
      <c r="AF14">
        <v>190.58000183105469</v>
      </c>
      <c r="AG14">
        <v>92.830001831054673</v>
      </c>
      <c r="AH14">
        <v>188.1600036621094</v>
      </c>
      <c r="AI14">
        <v>361.08999633789063</v>
      </c>
      <c r="AJ14">
        <v>199.49000549316409</v>
      </c>
      <c r="AK14">
        <v>150.97999572753909</v>
      </c>
      <c r="AL14">
        <v>255.5299987792969</v>
      </c>
      <c r="AM14">
        <v>64.029998779296875</v>
      </c>
      <c r="AN14">
        <v>20.770000457763668</v>
      </c>
      <c r="AO14">
        <v>62.770000457763672</v>
      </c>
      <c r="AP14">
        <v>124.5899963378906</v>
      </c>
      <c r="AQ14">
        <v>56.159999847412109</v>
      </c>
      <c r="AR14">
        <v>60.529998779296882</v>
      </c>
      <c r="AS14">
        <v>56.849998474121087</v>
      </c>
      <c r="AT14">
        <v>308.8800048828125</v>
      </c>
      <c r="AU14">
        <v>128.8399963378906</v>
      </c>
      <c r="AV14">
        <v>202.1300048828125</v>
      </c>
      <c r="AW14">
        <v>84.860000610351563</v>
      </c>
      <c r="AX14">
        <v>270.82998657226563</v>
      </c>
      <c r="AY14">
        <v>262.1199951171875</v>
      </c>
      <c r="AZ14">
        <v>10.539999961853029</v>
      </c>
      <c r="BA14">
        <v>63.439998626708977</v>
      </c>
      <c r="BB14">
        <v>45.970001220703118</v>
      </c>
      <c r="BC14">
        <v>49.840000152587891</v>
      </c>
      <c r="BD14">
        <v>15.739999771118161</v>
      </c>
      <c r="BE14">
        <v>48.650001525878913</v>
      </c>
      <c r="BF14">
        <v>64.519996643066406</v>
      </c>
      <c r="BG14">
        <v>40.130001068115227</v>
      </c>
      <c r="BH14">
        <v>86.610000610351563</v>
      </c>
      <c r="BI14">
        <v>44.130001068115227</v>
      </c>
      <c r="BJ14">
        <v>116.5500030517578</v>
      </c>
      <c r="BK14">
        <v>47.380001068115227</v>
      </c>
      <c r="BL14">
        <v>64.069999694824219</v>
      </c>
      <c r="BM14">
        <v>29.280000686645511</v>
      </c>
      <c r="BN14">
        <v>25.639999389648441</v>
      </c>
      <c r="BO14">
        <v>468.92001342773438</v>
      </c>
      <c r="BP14">
        <v>87.19000244140625</v>
      </c>
      <c r="BQ14">
        <v>170.88999938964841</v>
      </c>
      <c r="BR14">
        <v>51.5</v>
      </c>
      <c r="BS14">
        <v>173.22999572753909</v>
      </c>
      <c r="BT14">
        <v>82.450004577636719</v>
      </c>
      <c r="BU14">
        <v>39.450000762939453</v>
      </c>
      <c r="BV14">
        <v>102.23000335693359</v>
      </c>
      <c r="BW14">
        <v>61.5</v>
      </c>
      <c r="BX14">
        <v>211.4700012207031</v>
      </c>
      <c r="BY14">
        <v>43.840000152587891</v>
      </c>
      <c r="BZ14">
        <v>78.260002136230469</v>
      </c>
      <c r="CA14">
        <v>74.720001220703125</v>
      </c>
      <c r="CB14">
        <v>559.3900146484375</v>
      </c>
      <c r="CC14">
        <v>30.45999908447266</v>
      </c>
      <c r="CD14">
        <v>90.70400238037108</v>
      </c>
      <c r="CE14">
        <v>22.920000076293949</v>
      </c>
      <c r="CF14">
        <v>93.660003662109375</v>
      </c>
      <c r="CG14">
        <v>77.330001831054688</v>
      </c>
      <c r="CH14">
        <v>28.54000091552734</v>
      </c>
      <c r="CI14">
        <v>75.556007385253906</v>
      </c>
      <c r="CJ14">
        <v>90.540000915527344</v>
      </c>
      <c r="CK14">
        <v>128.96000671386719</v>
      </c>
      <c r="CL14">
        <v>96.90000152587892</v>
      </c>
      <c r="CM14">
        <v>82.199996948242188</v>
      </c>
      <c r="CN14">
        <v>85.980003356933594</v>
      </c>
      <c r="CO14">
        <v>96.449996948242202</v>
      </c>
      <c r="CP14">
        <v>93.449996948242202</v>
      </c>
      <c r="CQ14">
        <v>49.810001373291023</v>
      </c>
      <c r="CR14">
        <v>131.07000732421881</v>
      </c>
      <c r="CS14">
        <v>206.47999572753909</v>
      </c>
      <c r="CT14">
        <v>81.669998168945313</v>
      </c>
      <c r="CU14">
        <v>41.849998474121087</v>
      </c>
      <c r="CV14">
        <v>78.849998474121094</v>
      </c>
      <c r="CW14">
        <v>146.00999450683591</v>
      </c>
      <c r="CX14">
        <v>197.46000671386719</v>
      </c>
      <c r="CY14">
        <v>55.990001678466797</v>
      </c>
      <c r="CZ14">
        <v>131.71000671386719</v>
      </c>
      <c r="DA14">
        <v>69.089996337890625</v>
      </c>
      <c r="DB14">
        <v>17299.2890625</v>
      </c>
      <c r="DC14">
        <v>22.280000686645511</v>
      </c>
      <c r="DD14">
        <v>0.48709203976892917</v>
      </c>
      <c r="DE14">
        <v>0.69556499160052943</v>
      </c>
      <c r="DF14">
        <v>1.9190581914864455</v>
      </c>
      <c r="DG14">
        <v>1.6924758644213398</v>
      </c>
      <c r="DH14">
        <v>1.0473768851404475</v>
      </c>
      <c r="DI14">
        <v>8.5056938066650184E-2</v>
      </c>
      <c r="DJ14">
        <v>2.4177790025829897</v>
      </c>
      <c r="DK14">
        <v>2.5282233421924118</v>
      </c>
      <c r="DL14">
        <v>0.35662060506843068</v>
      </c>
      <c r="DM14">
        <v>2.3973922202912537</v>
      </c>
      <c r="DN14">
        <v>0.10966890669463318</v>
      </c>
      <c r="DO14">
        <v>306.52999114990234</v>
      </c>
      <c r="DP14">
        <v>670.80001449584961</v>
      </c>
    </row>
    <row r="15" spans="1:120" x14ac:dyDescent="0.25">
      <c r="A15" s="1">
        <v>45744</v>
      </c>
      <c r="B15">
        <v>36.540000915527337</v>
      </c>
      <c r="C15">
        <v>48.700000762939453</v>
      </c>
      <c r="D15">
        <v>38.049999237060547</v>
      </c>
      <c r="E15">
        <v>37.450000762939453</v>
      </c>
      <c r="F15">
        <v>63.389999389648438</v>
      </c>
      <c r="G15">
        <v>9.869999885559082</v>
      </c>
      <c r="H15">
        <v>40.009998321533203</v>
      </c>
      <c r="I15">
        <v>31.95000076293945</v>
      </c>
      <c r="J15">
        <v>22.190000534057621</v>
      </c>
      <c r="K15">
        <v>415.6199951171875</v>
      </c>
      <c r="L15">
        <v>87.739997863769531</v>
      </c>
      <c r="M15">
        <v>35.25</v>
      </c>
      <c r="N15">
        <v>24.639999389648441</v>
      </c>
      <c r="O15">
        <v>45.569999694824219</v>
      </c>
      <c r="P15">
        <v>61.759998321533203</v>
      </c>
      <c r="Q15">
        <v>284.05999755859381</v>
      </c>
      <c r="R15">
        <v>114.15000152587891</v>
      </c>
      <c r="S15">
        <v>139.4100036621094</v>
      </c>
      <c r="T15">
        <v>130.28999328613281</v>
      </c>
      <c r="U15">
        <v>29.590000152587891</v>
      </c>
      <c r="V15">
        <v>94.786888122558594</v>
      </c>
      <c r="W15">
        <v>89.870002746582031</v>
      </c>
      <c r="X15">
        <v>52.340000152587891</v>
      </c>
      <c r="Y15">
        <v>59.419998168945313</v>
      </c>
      <c r="Z15">
        <v>58.209999084472663</v>
      </c>
      <c r="AA15">
        <v>119.19000244140619</v>
      </c>
      <c r="AB15">
        <v>83.169998168945313</v>
      </c>
      <c r="AC15">
        <v>104.0100021362305</v>
      </c>
      <c r="AD15">
        <v>37.669998168945313</v>
      </c>
      <c r="AE15">
        <v>94.370002746582045</v>
      </c>
      <c r="AF15">
        <v>188.78999328613281</v>
      </c>
      <c r="AG15">
        <v>92.550003051757798</v>
      </c>
      <c r="AH15">
        <v>186.27000427246091</v>
      </c>
      <c r="AI15">
        <v>360.54000854492188</v>
      </c>
      <c r="AJ15">
        <v>200.44999694824219</v>
      </c>
      <c r="AK15">
        <v>151.2200012207031</v>
      </c>
      <c r="AL15">
        <v>257.60000610351563</v>
      </c>
      <c r="AM15">
        <v>63.659999847412109</v>
      </c>
      <c r="AN15">
        <v>21.129999160766602</v>
      </c>
      <c r="AO15">
        <v>61.950000762939453</v>
      </c>
      <c r="AP15">
        <v>123.3199996948242</v>
      </c>
      <c r="AQ15">
        <v>55.700000762939453</v>
      </c>
      <c r="AR15">
        <v>60.150001525878913</v>
      </c>
      <c r="AS15">
        <v>56.409999847412109</v>
      </c>
      <c r="AT15">
        <v>308.5</v>
      </c>
      <c r="AU15">
        <v>127.2900009155273</v>
      </c>
      <c r="AV15">
        <v>200.86000061035159</v>
      </c>
      <c r="AW15">
        <v>85.05999755859375</v>
      </c>
      <c r="AX15">
        <v>269.23001098632813</v>
      </c>
      <c r="AY15">
        <v>261.3599853515625</v>
      </c>
      <c r="AZ15">
        <v>10.77000045776367</v>
      </c>
      <c r="BA15">
        <v>64.150001525878906</v>
      </c>
      <c r="BB15">
        <v>45.330001831054688</v>
      </c>
      <c r="BC15">
        <v>50.217300415039063</v>
      </c>
      <c r="BD15">
        <v>16.020000457763668</v>
      </c>
      <c r="BE15">
        <v>48.700000762939453</v>
      </c>
      <c r="BF15">
        <v>64.290000915527344</v>
      </c>
      <c r="BG15">
        <v>40.180000305175781</v>
      </c>
      <c r="BH15">
        <v>84.230003356933594</v>
      </c>
      <c r="BI15">
        <v>44.259998321533203</v>
      </c>
      <c r="BJ15">
        <v>116.6999969482422</v>
      </c>
      <c r="BK15">
        <v>47.680000305175781</v>
      </c>
      <c r="BL15">
        <v>64.819999694824219</v>
      </c>
      <c r="BM15">
        <v>29.030000686645511</v>
      </c>
      <c r="BN15">
        <v>25.659999847412109</v>
      </c>
      <c r="BO15">
        <v>468.94000244140619</v>
      </c>
      <c r="BP15">
        <v>87.19000244140625</v>
      </c>
      <c r="BQ15">
        <v>169.61000061035159</v>
      </c>
      <c r="BR15">
        <v>52.290000915527337</v>
      </c>
      <c r="BS15">
        <v>171.80000305175781</v>
      </c>
      <c r="BT15">
        <v>82.39019775390625</v>
      </c>
      <c r="BU15">
        <v>39.490001678466797</v>
      </c>
      <c r="BV15">
        <v>103.5299987792969</v>
      </c>
      <c r="BW15">
        <v>61.869998931884773</v>
      </c>
      <c r="BX15">
        <v>212.16999816894531</v>
      </c>
      <c r="BY15">
        <v>44.119998931884773</v>
      </c>
      <c r="BZ15">
        <v>78.550003051757813</v>
      </c>
      <c r="CA15">
        <v>73.720001220703125</v>
      </c>
      <c r="CB15">
        <v>555.65997314453125</v>
      </c>
      <c r="CC15">
        <v>31.010000228881839</v>
      </c>
      <c r="CD15">
        <v>89.817184448242188</v>
      </c>
      <c r="CE15">
        <v>23.10000038146973</v>
      </c>
      <c r="CF15">
        <v>92.739997863769517</v>
      </c>
      <c r="CG15">
        <v>74.769996643066406</v>
      </c>
      <c r="CH15">
        <v>28.510000228881839</v>
      </c>
      <c r="CI15">
        <v>75.257400512695313</v>
      </c>
      <c r="CJ15">
        <v>89.709999084472656</v>
      </c>
      <c r="CK15">
        <v>127.5500030517578</v>
      </c>
      <c r="CL15">
        <v>96.09999847412108</v>
      </c>
      <c r="CM15">
        <v>81.849998474121094</v>
      </c>
      <c r="CN15">
        <v>85.050003051757813</v>
      </c>
      <c r="CO15">
        <v>95.739997863769517</v>
      </c>
      <c r="CP15">
        <v>92.430000305175781</v>
      </c>
      <c r="CQ15">
        <v>49.209999084472663</v>
      </c>
      <c r="CR15">
        <v>130.1499938964844</v>
      </c>
      <c r="CS15">
        <v>206.3800048828125</v>
      </c>
      <c r="CT15">
        <v>80.410003662109375</v>
      </c>
      <c r="CU15">
        <v>41.409999847412109</v>
      </c>
      <c r="CV15">
        <v>77.980003356933594</v>
      </c>
      <c r="CW15">
        <v>144.52000427246091</v>
      </c>
      <c r="CX15">
        <v>197.03999328613281</v>
      </c>
      <c r="CY15">
        <v>56.619998931884773</v>
      </c>
      <c r="CZ15">
        <v>130.67999267578119</v>
      </c>
      <c r="DA15">
        <v>68.540000915527344</v>
      </c>
      <c r="DB15">
        <v>17322.990234375</v>
      </c>
      <c r="DC15">
        <v>21.64999961853027</v>
      </c>
      <c r="DD15">
        <v>0.49022727021070289</v>
      </c>
      <c r="DE15">
        <v>0.69779340939129253</v>
      </c>
      <c r="DF15">
        <v>1.9355773891407266</v>
      </c>
      <c r="DG15">
        <v>1.7034784024869347</v>
      </c>
      <c r="DH15">
        <v>1.0655182006385839</v>
      </c>
      <c r="DI15">
        <v>8.76435286265837E-2</v>
      </c>
      <c r="DJ15">
        <v>2.4504412922814174</v>
      </c>
      <c r="DK15">
        <v>2.5665961383367333</v>
      </c>
      <c r="DL15">
        <v>0.36074219241288352</v>
      </c>
      <c r="DM15">
        <v>2.4235996369010007</v>
      </c>
      <c r="DN15">
        <v>0.11247624106716765</v>
      </c>
      <c r="DO15">
        <v>302.91001129150391</v>
      </c>
      <c r="DP15">
        <v>667.82999420166016</v>
      </c>
    </row>
    <row r="16" spans="1:120" x14ac:dyDescent="0.25">
      <c r="A16" s="1">
        <v>45743</v>
      </c>
      <c r="B16">
        <v>37.619998931884773</v>
      </c>
      <c r="C16">
        <v>50.779998779296882</v>
      </c>
      <c r="D16">
        <v>39.069999694824219</v>
      </c>
      <c r="E16">
        <v>39.430000305175781</v>
      </c>
      <c r="F16">
        <v>64.610000610351563</v>
      </c>
      <c r="G16">
        <v>10.039999961853029</v>
      </c>
      <c r="H16">
        <v>41.229999542236328</v>
      </c>
      <c r="I16">
        <v>31.95999908447266</v>
      </c>
      <c r="J16">
        <v>22.260000228881839</v>
      </c>
      <c r="K16">
        <v>422.94000244140619</v>
      </c>
      <c r="L16">
        <v>88.360000610351563</v>
      </c>
      <c r="M16">
        <v>35.75</v>
      </c>
      <c r="N16">
        <v>24.79000091552734</v>
      </c>
      <c r="O16">
        <v>45.759998321533203</v>
      </c>
      <c r="P16">
        <v>61.630001068115227</v>
      </c>
      <c r="Q16">
        <v>281.97000122070313</v>
      </c>
      <c r="R16">
        <v>115.879997253418</v>
      </c>
      <c r="S16">
        <v>142.2799987792969</v>
      </c>
      <c r="T16">
        <v>131.58000183105469</v>
      </c>
      <c r="U16">
        <v>30.510000228881839</v>
      </c>
      <c r="V16">
        <v>94.029312133789063</v>
      </c>
      <c r="W16">
        <v>92.519996643066406</v>
      </c>
      <c r="X16">
        <v>52.619998931884773</v>
      </c>
      <c r="Y16">
        <v>60.220001220703118</v>
      </c>
      <c r="Z16">
        <v>59.279998779296882</v>
      </c>
      <c r="AA16">
        <v>121.129997253418</v>
      </c>
      <c r="AB16">
        <v>84.889999389648438</v>
      </c>
      <c r="AC16">
        <v>106.30999755859381</v>
      </c>
      <c r="AD16">
        <v>38.619998931884773</v>
      </c>
      <c r="AE16">
        <v>96.839996337890625</v>
      </c>
      <c r="AF16">
        <v>191.6499938964844</v>
      </c>
      <c r="AG16">
        <v>94.860000610351563</v>
      </c>
      <c r="AH16">
        <v>188.83000183105469</v>
      </c>
      <c r="AI16">
        <v>370.07000732421881</v>
      </c>
      <c r="AJ16">
        <v>204.61000061035159</v>
      </c>
      <c r="AK16">
        <v>154.3500061035156</v>
      </c>
      <c r="AL16">
        <v>263.1400146484375</v>
      </c>
      <c r="AM16">
        <v>65.300003051757813</v>
      </c>
      <c r="AN16">
        <v>21.79000091552734</v>
      </c>
      <c r="AO16">
        <v>63.5</v>
      </c>
      <c r="AP16">
        <v>123.7200012207031</v>
      </c>
      <c r="AQ16">
        <v>56.790000915527337</v>
      </c>
      <c r="AR16">
        <v>60.810001373291023</v>
      </c>
      <c r="AS16">
        <v>57.549999237060547</v>
      </c>
      <c r="AT16">
        <v>316.97000122070313</v>
      </c>
      <c r="AU16">
        <v>128.80999755859381</v>
      </c>
      <c r="AV16">
        <v>204.82000732421881</v>
      </c>
      <c r="AW16">
        <v>86.419998168945313</v>
      </c>
      <c r="AX16">
        <v>275.41000366210938</v>
      </c>
      <c r="AY16">
        <v>264.80999755859381</v>
      </c>
      <c r="AZ16">
        <v>11.069999694824221</v>
      </c>
      <c r="BA16">
        <v>64.849998474121094</v>
      </c>
      <c r="BB16">
        <v>45.810001373291023</v>
      </c>
      <c r="BC16">
        <v>51.669998168945313</v>
      </c>
      <c r="BD16">
        <v>16.620000839233398</v>
      </c>
      <c r="BE16">
        <v>50.319999694824219</v>
      </c>
      <c r="BF16">
        <v>65.279998779296875</v>
      </c>
      <c r="BG16">
        <v>40.840000152587891</v>
      </c>
      <c r="BH16">
        <v>84.360000610351563</v>
      </c>
      <c r="BI16">
        <v>45.909999847412109</v>
      </c>
      <c r="BJ16">
        <v>118.9300003051758</v>
      </c>
      <c r="BK16">
        <v>49.709999084472663</v>
      </c>
      <c r="BL16">
        <v>66.139999389648438</v>
      </c>
      <c r="BM16">
        <v>29.29999923706055</v>
      </c>
      <c r="BN16">
        <v>25.95000076293945</v>
      </c>
      <c r="BO16">
        <v>481.6199951171875</v>
      </c>
      <c r="BP16">
        <v>89.230003356933594</v>
      </c>
      <c r="BQ16">
        <v>173.07000732421881</v>
      </c>
      <c r="BR16">
        <v>53.849998474121087</v>
      </c>
      <c r="BS16">
        <v>174.49000549316409</v>
      </c>
      <c r="BT16">
        <v>82.240707397460938</v>
      </c>
      <c r="BU16">
        <v>40.439998626708977</v>
      </c>
      <c r="BV16">
        <v>106.65000152587891</v>
      </c>
      <c r="BW16">
        <v>63.669998168945313</v>
      </c>
      <c r="BX16">
        <v>217.75</v>
      </c>
      <c r="BY16">
        <v>45.709999084472663</v>
      </c>
      <c r="BZ16">
        <v>80.919998168945313</v>
      </c>
      <c r="CA16">
        <v>74.069999694824219</v>
      </c>
      <c r="CB16">
        <v>567.08001708984375</v>
      </c>
      <c r="CC16">
        <v>31.270000457763668</v>
      </c>
      <c r="CD16">
        <v>88.591598510742188</v>
      </c>
      <c r="CE16">
        <v>23.639999389648441</v>
      </c>
      <c r="CF16">
        <v>93.470001220703125</v>
      </c>
      <c r="CG16">
        <v>75.480003356933594</v>
      </c>
      <c r="CH16">
        <v>28.559999465942379</v>
      </c>
      <c r="CI16">
        <v>74.640289306640625</v>
      </c>
      <c r="CJ16">
        <v>89.830001831054688</v>
      </c>
      <c r="CK16">
        <v>128.8699951171875</v>
      </c>
      <c r="CL16">
        <v>98.779998779296875</v>
      </c>
      <c r="CM16">
        <v>83.230003356933594</v>
      </c>
      <c r="CN16">
        <v>86.639999389648438</v>
      </c>
      <c r="CO16">
        <v>98.65000152587892</v>
      </c>
      <c r="CP16">
        <v>92.870002746582045</v>
      </c>
      <c r="CQ16">
        <v>50.180000305175781</v>
      </c>
      <c r="CR16">
        <v>132.88999938964841</v>
      </c>
      <c r="CS16">
        <v>211.50999450683591</v>
      </c>
      <c r="CT16">
        <v>80.80999755859375</v>
      </c>
      <c r="CU16">
        <v>41.430000305175781</v>
      </c>
      <c r="CV16">
        <v>77.410003662109375</v>
      </c>
      <c r="CW16">
        <v>144.9700012207031</v>
      </c>
      <c r="CX16">
        <v>203.36000061035159</v>
      </c>
      <c r="CY16">
        <v>58.400001525878913</v>
      </c>
      <c r="CZ16">
        <v>131.82000732421881</v>
      </c>
      <c r="DA16">
        <v>70.169998168945313</v>
      </c>
      <c r="DB16">
        <v>17804.029296875</v>
      </c>
      <c r="DC16">
        <v>18.690000534057621</v>
      </c>
      <c r="DD16">
        <v>0.49496479849400954</v>
      </c>
      <c r="DE16">
        <v>0.7008173145752552</v>
      </c>
      <c r="DF16">
        <v>1.9598051354959933</v>
      </c>
      <c r="DG16">
        <v>1.7048267200712732</v>
      </c>
      <c r="DH16">
        <v>1.0924800661852812</v>
      </c>
      <c r="DI16">
        <v>8.9546443621644475E-2</v>
      </c>
      <c r="DJ16">
        <v>2.5165203162257148</v>
      </c>
      <c r="DK16">
        <v>2.6173740984644152</v>
      </c>
      <c r="DL16">
        <v>0.36081327933291429</v>
      </c>
      <c r="DM16">
        <v>2.4607562085894616</v>
      </c>
      <c r="DN16">
        <v>0.11334538761609955</v>
      </c>
      <c r="DO16">
        <v>303.19000244140625</v>
      </c>
      <c r="DP16">
        <v>684.57999420166016</v>
      </c>
    </row>
    <row r="17" spans="1:120" x14ac:dyDescent="0.25">
      <c r="A17" s="1">
        <v>45742</v>
      </c>
      <c r="B17">
        <v>37.919998168945313</v>
      </c>
      <c r="C17">
        <v>51.659999847412109</v>
      </c>
      <c r="D17">
        <v>39.369998931884773</v>
      </c>
      <c r="E17">
        <v>39.720001220703118</v>
      </c>
      <c r="F17">
        <v>65.616004943847656</v>
      </c>
      <c r="G17">
        <v>10.10000038146973</v>
      </c>
      <c r="H17">
        <v>42.080001831054688</v>
      </c>
      <c r="I17">
        <v>32.75</v>
      </c>
      <c r="J17">
        <v>22.20000076293945</v>
      </c>
      <c r="K17">
        <v>424.23001098632813</v>
      </c>
      <c r="L17">
        <v>91.370002746582045</v>
      </c>
      <c r="M17">
        <v>35.509998321533203</v>
      </c>
      <c r="N17">
        <v>25.063999176025391</v>
      </c>
      <c r="O17">
        <v>44.669998168945313</v>
      </c>
      <c r="P17">
        <v>61.720001220703118</v>
      </c>
      <c r="Q17">
        <v>278.239990234375</v>
      </c>
      <c r="R17">
        <v>116.6809997558594</v>
      </c>
      <c r="S17">
        <v>144.3999938964844</v>
      </c>
      <c r="T17">
        <v>131.13999938964841</v>
      </c>
      <c r="U17">
        <v>30.85000038146973</v>
      </c>
      <c r="V17">
        <v>94.109062194824219</v>
      </c>
      <c r="W17">
        <v>94.129997253417955</v>
      </c>
      <c r="X17">
        <v>52.549999237060547</v>
      </c>
      <c r="Y17">
        <v>59.919998168945313</v>
      </c>
      <c r="Z17">
        <v>59.729999542236328</v>
      </c>
      <c r="AA17">
        <v>121.7900009155273</v>
      </c>
      <c r="AB17">
        <v>85.650001525878906</v>
      </c>
      <c r="AC17">
        <v>106.7900009155273</v>
      </c>
      <c r="AD17">
        <v>39.259998321533203</v>
      </c>
      <c r="AE17">
        <v>96.959999084472656</v>
      </c>
      <c r="AF17">
        <v>191.6199951171875</v>
      </c>
      <c r="AG17">
        <v>95.5</v>
      </c>
      <c r="AH17">
        <v>189.28999328613281</v>
      </c>
      <c r="AI17">
        <v>372.04000854492188</v>
      </c>
      <c r="AJ17">
        <v>205.5899963378906</v>
      </c>
      <c r="AK17">
        <v>154.58000183105469</v>
      </c>
      <c r="AL17">
        <v>264.82000732421881</v>
      </c>
      <c r="AM17">
        <v>65.55999755859375</v>
      </c>
      <c r="AN17">
        <v>22.319999694824219</v>
      </c>
      <c r="AO17">
        <v>64.410003662109375</v>
      </c>
      <c r="AP17">
        <v>122.90000152587891</v>
      </c>
      <c r="AQ17">
        <v>57.310001373291023</v>
      </c>
      <c r="AR17">
        <v>60.5</v>
      </c>
      <c r="AS17">
        <v>58.009998321533203</v>
      </c>
      <c r="AT17">
        <v>318.45999145507813</v>
      </c>
      <c r="AU17">
        <v>128.93598937988281</v>
      </c>
      <c r="AV17">
        <v>207.00999450683591</v>
      </c>
      <c r="AW17">
        <v>86.589996337890625</v>
      </c>
      <c r="AX17">
        <v>275.95999145507813</v>
      </c>
      <c r="AY17">
        <v>266.79998779296881</v>
      </c>
      <c r="AZ17">
        <v>11.13000011444092</v>
      </c>
      <c r="BA17">
        <v>64.889999389648438</v>
      </c>
      <c r="BB17">
        <v>45.630001068115227</v>
      </c>
      <c r="BC17">
        <v>52.143901824951172</v>
      </c>
      <c r="BD17">
        <v>16.860000610351559</v>
      </c>
      <c r="BE17">
        <v>50.720001220703118</v>
      </c>
      <c r="BF17">
        <v>65.339996337890625</v>
      </c>
      <c r="BG17">
        <v>40.680000305175781</v>
      </c>
      <c r="BH17">
        <v>84.019996643066406</v>
      </c>
      <c r="BI17">
        <v>45.950000762939453</v>
      </c>
      <c r="BJ17">
        <v>119.4599990844727</v>
      </c>
      <c r="BK17">
        <v>50.930000305175781</v>
      </c>
      <c r="BL17">
        <v>66.269996643066406</v>
      </c>
      <c r="BM17">
        <v>29.54999923706055</v>
      </c>
      <c r="BN17">
        <v>26.170000076293949</v>
      </c>
      <c r="BO17">
        <v>484.3800048828125</v>
      </c>
      <c r="BP17">
        <v>90.029998779296875</v>
      </c>
      <c r="BQ17">
        <v>173.36000061035159</v>
      </c>
      <c r="BR17">
        <v>54.299999237060547</v>
      </c>
      <c r="BS17">
        <v>174.94000244140619</v>
      </c>
      <c r="BT17">
        <v>82.200843811035156</v>
      </c>
      <c r="BU17">
        <v>39.529998779296882</v>
      </c>
      <c r="BV17">
        <v>108.65000152587891</v>
      </c>
      <c r="BW17">
        <v>63.990001678466797</v>
      </c>
      <c r="BX17">
        <v>222.00999450683591</v>
      </c>
      <c r="BY17">
        <v>45.569999694824219</v>
      </c>
      <c r="BZ17">
        <v>82.080001831054688</v>
      </c>
      <c r="CA17">
        <v>73.769996643066406</v>
      </c>
      <c r="CB17">
        <v>568.59002685546875</v>
      </c>
      <c r="CC17">
        <v>31.360000610351559</v>
      </c>
      <c r="CD17">
        <v>88.850662231445313</v>
      </c>
      <c r="CE17">
        <v>24.29000091552734</v>
      </c>
      <c r="CF17">
        <v>93.139999389648438</v>
      </c>
      <c r="CG17">
        <v>75.419998168945313</v>
      </c>
      <c r="CH17">
        <v>28.64999961853027</v>
      </c>
      <c r="CI17">
        <v>74.869216918945313</v>
      </c>
      <c r="CJ17">
        <v>90.05999755859375</v>
      </c>
      <c r="CK17">
        <v>129.30999755859381</v>
      </c>
      <c r="CL17">
        <v>99.040000915527344</v>
      </c>
      <c r="CM17">
        <v>83.139999389648438</v>
      </c>
      <c r="CN17">
        <v>86.680000305175781</v>
      </c>
      <c r="CO17">
        <v>99.089996337890625</v>
      </c>
      <c r="CP17">
        <v>93.779998779296875</v>
      </c>
      <c r="CQ17">
        <v>50.279998779296882</v>
      </c>
      <c r="CR17">
        <v>133.6000061035156</v>
      </c>
      <c r="CS17">
        <v>213.47999572753909</v>
      </c>
      <c r="CT17">
        <v>79.900001525878906</v>
      </c>
      <c r="CU17">
        <v>41.529998779296882</v>
      </c>
      <c r="CV17">
        <v>77.430000305175781</v>
      </c>
      <c r="CW17">
        <v>144.74000549316409</v>
      </c>
      <c r="CX17">
        <v>203.22999572753909</v>
      </c>
      <c r="CY17">
        <v>58.330001831054688</v>
      </c>
      <c r="CZ17">
        <v>133.1499938964844</v>
      </c>
      <c r="DA17">
        <v>70.319999694824219</v>
      </c>
      <c r="DB17">
        <v>17899.01953125</v>
      </c>
      <c r="DC17">
        <v>18.329999923706051</v>
      </c>
      <c r="DD17">
        <v>0.49838222749977545</v>
      </c>
      <c r="DE17">
        <v>0.70325971657792463</v>
      </c>
      <c r="DF17">
        <v>1.9654499537254573</v>
      </c>
      <c r="DG17">
        <v>1.7131582623064585</v>
      </c>
      <c r="DH17">
        <v>1.1126474931020529</v>
      </c>
      <c r="DI17">
        <v>9.0856324253720491E-2</v>
      </c>
      <c r="DJ17">
        <v>2.5435543410060473</v>
      </c>
      <c r="DK17">
        <v>2.6718396952520056</v>
      </c>
      <c r="DL17">
        <v>0.36157861838500027</v>
      </c>
      <c r="DM17">
        <v>2.4699076882002484</v>
      </c>
      <c r="DN17">
        <v>0.11770414444168537</v>
      </c>
      <c r="DO17">
        <v>302.07000732421875</v>
      </c>
      <c r="DP17">
        <v>687.26999664306641</v>
      </c>
    </row>
    <row r="18" spans="1:120" x14ac:dyDescent="0.25">
      <c r="A18" s="1">
        <v>45741</v>
      </c>
      <c r="B18">
        <v>38.689998626708977</v>
      </c>
      <c r="C18">
        <v>54.139999389648438</v>
      </c>
      <c r="D18">
        <v>39.729999542236328</v>
      </c>
      <c r="E18">
        <v>41.290000915527337</v>
      </c>
      <c r="F18">
        <v>66.775924682617188</v>
      </c>
      <c r="G18">
        <v>10.5</v>
      </c>
      <c r="H18">
        <v>43.319999694824219</v>
      </c>
      <c r="I18">
        <v>32.680000305175781</v>
      </c>
      <c r="J18">
        <v>22.229999542236332</v>
      </c>
      <c r="K18">
        <v>425.82000732421881</v>
      </c>
      <c r="L18">
        <v>92.5</v>
      </c>
      <c r="M18">
        <v>35.520000457763672</v>
      </c>
      <c r="N18">
        <v>25.00441741943359</v>
      </c>
      <c r="O18">
        <v>45.020000457763672</v>
      </c>
      <c r="P18">
        <v>61.810001373291023</v>
      </c>
      <c r="Q18">
        <v>278.47000122070313</v>
      </c>
      <c r="R18">
        <v>119.4077529907227</v>
      </c>
      <c r="S18">
        <v>146.74000549316409</v>
      </c>
      <c r="T18">
        <v>132.9700012207031</v>
      </c>
      <c r="U18">
        <v>31.010000228881839</v>
      </c>
      <c r="V18">
        <v>94.328353881835938</v>
      </c>
      <c r="W18">
        <v>96.370002746582045</v>
      </c>
      <c r="X18">
        <v>52.330001831054688</v>
      </c>
      <c r="Y18">
        <v>60.290000915527337</v>
      </c>
      <c r="Z18">
        <v>60.110000610351563</v>
      </c>
      <c r="AA18">
        <v>121.88999938964839</v>
      </c>
      <c r="AB18">
        <v>86.739997863769531</v>
      </c>
      <c r="AC18">
        <v>107.36000061035161</v>
      </c>
      <c r="AD18">
        <v>40.549999237060547</v>
      </c>
      <c r="AE18">
        <v>97.120002746582045</v>
      </c>
      <c r="AF18">
        <v>191.71000671386719</v>
      </c>
      <c r="AG18">
        <v>97.620002746582045</v>
      </c>
      <c r="AH18">
        <v>189.3399963378906</v>
      </c>
      <c r="AI18">
        <v>380.260009765625</v>
      </c>
      <c r="AJ18">
        <v>207.69999694824219</v>
      </c>
      <c r="AK18">
        <v>155.25999450683591</v>
      </c>
      <c r="AL18">
        <v>269.42999267578119</v>
      </c>
      <c r="AM18">
        <v>65.650001525878906</v>
      </c>
      <c r="AN18">
        <v>22.489999771118161</v>
      </c>
      <c r="AO18">
        <v>64.949996948242188</v>
      </c>
      <c r="AP18">
        <v>122.05999755859381</v>
      </c>
      <c r="AQ18">
        <v>57.430000305175781</v>
      </c>
      <c r="AR18">
        <v>60.509998321533203</v>
      </c>
      <c r="AS18">
        <v>58.25</v>
      </c>
      <c r="AT18">
        <v>325.8221435546875</v>
      </c>
      <c r="AU18">
        <v>128.76689147949219</v>
      </c>
      <c r="AV18">
        <v>211.05000305175781</v>
      </c>
      <c r="AW18">
        <v>87.439208984375</v>
      </c>
      <c r="AX18">
        <v>280.33999633789063</v>
      </c>
      <c r="AY18">
        <v>265.8599853515625</v>
      </c>
      <c r="AZ18">
        <v>11.289999961853029</v>
      </c>
      <c r="BA18">
        <v>66.279998779296875</v>
      </c>
      <c r="BB18">
        <v>45.409999847412109</v>
      </c>
      <c r="BC18">
        <v>53.238601684570313</v>
      </c>
      <c r="BD18">
        <v>17.340000152587891</v>
      </c>
      <c r="BE18">
        <v>50.970001220703118</v>
      </c>
      <c r="BF18">
        <v>65.239997863769531</v>
      </c>
      <c r="BG18">
        <v>40.979999542236328</v>
      </c>
      <c r="BH18">
        <v>84.449996948242188</v>
      </c>
      <c r="BI18">
        <v>46.939998626708977</v>
      </c>
      <c r="BJ18">
        <v>121.0100021362305</v>
      </c>
      <c r="BK18">
        <v>52.450000762939453</v>
      </c>
      <c r="BL18">
        <v>67.360000610351563</v>
      </c>
      <c r="BM18">
        <v>29.45000076293945</v>
      </c>
      <c r="BN18">
        <v>26.159999847412109</v>
      </c>
      <c r="BO18">
        <v>493.45999145507813</v>
      </c>
      <c r="BP18">
        <v>90.870002746582045</v>
      </c>
      <c r="BQ18">
        <v>174.8399963378906</v>
      </c>
      <c r="BR18">
        <v>55.229999542236328</v>
      </c>
      <c r="BS18">
        <v>175.27000427246091</v>
      </c>
      <c r="BT18">
        <v>82.220779418945313</v>
      </c>
      <c r="BU18">
        <v>39.990001678466797</v>
      </c>
      <c r="BV18">
        <v>111.8199996948242</v>
      </c>
      <c r="BW18">
        <v>64.269996643066406</v>
      </c>
      <c r="BX18">
        <v>229.6499938964844</v>
      </c>
      <c r="BY18">
        <v>46.540000915527337</v>
      </c>
      <c r="BZ18">
        <v>84.180000305175781</v>
      </c>
      <c r="CA18">
        <v>73.110000610351563</v>
      </c>
      <c r="CB18">
        <v>575.46002197265625</v>
      </c>
      <c r="CC18">
        <v>32.130001068115227</v>
      </c>
      <c r="CD18">
        <v>89.438552856445313</v>
      </c>
      <c r="CE18">
        <v>24.870000839233398</v>
      </c>
      <c r="CF18">
        <v>92.84999847412108</v>
      </c>
      <c r="CG18">
        <v>74.819999694824219</v>
      </c>
      <c r="CH18">
        <v>28.520000457763668</v>
      </c>
      <c r="CI18">
        <v>75.386795043945313</v>
      </c>
      <c r="CJ18">
        <v>89.709999084472656</v>
      </c>
      <c r="CK18">
        <v>129.17999267578119</v>
      </c>
      <c r="CL18">
        <v>99.610000610351563</v>
      </c>
      <c r="CM18">
        <v>84.029998779296875</v>
      </c>
      <c r="CN18">
        <v>86.519996643066406</v>
      </c>
      <c r="CO18">
        <v>99.940002441406236</v>
      </c>
      <c r="CP18">
        <v>93.230003356933594</v>
      </c>
      <c r="CQ18">
        <v>50.430000305175781</v>
      </c>
      <c r="CR18">
        <v>134.49000549316409</v>
      </c>
      <c r="CS18">
        <v>218.3500061035156</v>
      </c>
      <c r="CT18">
        <v>78.680000305175781</v>
      </c>
      <c r="CU18">
        <v>41.319999694824219</v>
      </c>
      <c r="CV18">
        <v>76.919998168945313</v>
      </c>
      <c r="CW18">
        <v>145.27000427246091</v>
      </c>
      <c r="CX18">
        <v>205.91999816894531</v>
      </c>
      <c r="CY18">
        <v>58.909999847412109</v>
      </c>
      <c r="CZ18">
        <v>132.53999328613281</v>
      </c>
      <c r="DA18">
        <v>70.550003051757813</v>
      </c>
      <c r="DB18">
        <v>18271.859375</v>
      </c>
      <c r="DC18">
        <v>17.14999961853027</v>
      </c>
      <c r="DD18">
        <v>0.50920661065065187</v>
      </c>
      <c r="DE18">
        <v>0.71162522190590805</v>
      </c>
      <c r="DF18">
        <v>2.0083448670138568</v>
      </c>
      <c r="DG18">
        <v>1.7353471738266648</v>
      </c>
      <c r="DH18">
        <v>1.1514156695719795</v>
      </c>
      <c r="DI18">
        <v>9.4081252080828251E-2</v>
      </c>
      <c r="DJ18">
        <v>2.6171834947921235</v>
      </c>
      <c r="DK18">
        <v>2.7751652930427344</v>
      </c>
      <c r="DL18">
        <v>0.36092862930122249</v>
      </c>
      <c r="DM18">
        <v>2.5303254571970384</v>
      </c>
      <c r="DN18">
        <v>0.11735555055093724</v>
      </c>
      <c r="DO18">
        <v>300.87000274658203</v>
      </c>
      <c r="DP18">
        <v>695.71000671386719</v>
      </c>
    </row>
    <row r="19" spans="1:120" x14ac:dyDescent="0.25">
      <c r="A19" s="1">
        <v>45740</v>
      </c>
      <c r="B19">
        <v>38.599998474121087</v>
      </c>
      <c r="C19">
        <v>54.180000305175781</v>
      </c>
      <c r="D19">
        <v>39.779998779296882</v>
      </c>
      <c r="E19">
        <v>41.810001373291023</v>
      </c>
      <c r="F19">
        <v>66.025970458984375</v>
      </c>
      <c r="G19">
        <v>10.829999923706049</v>
      </c>
      <c r="H19">
        <v>42.490001678466797</v>
      </c>
      <c r="I19">
        <v>31.840000152587891</v>
      </c>
      <c r="J19">
        <v>22.20000076293945</v>
      </c>
      <c r="K19">
        <v>425.489990234375</v>
      </c>
      <c r="L19">
        <v>91.110000610351563</v>
      </c>
      <c r="M19">
        <v>35.509998321533203</v>
      </c>
      <c r="N19">
        <v>24.96469688415527</v>
      </c>
      <c r="O19">
        <v>44.25</v>
      </c>
      <c r="P19">
        <v>61.849998474121087</v>
      </c>
      <c r="Q19">
        <v>277.25</v>
      </c>
      <c r="R19">
        <v>119.2978820800781</v>
      </c>
      <c r="S19">
        <v>145.52000427246091</v>
      </c>
      <c r="T19">
        <v>135.30999755859381</v>
      </c>
      <c r="U19">
        <v>31.10000038146973</v>
      </c>
      <c r="V19">
        <v>94.168869018554673</v>
      </c>
      <c r="W19">
        <v>95.410003662109375</v>
      </c>
      <c r="X19">
        <v>52.610000610351563</v>
      </c>
      <c r="Y19">
        <v>60.459999084472663</v>
      </c>
      <c r="Z19">
        <v>60.259998321533203</v>
      </c>
      <c r="AA19">
        <v>122.48000335693359</v>
      </c>
      <c r="AB19">
        <v>86.660003662109375</v>
      </c>
      <c r="AC19">
        <v>108.0100021362305</v>
      </c>
      <c r="AD19">
        <v>40.479999542236328</v>
      </c>
      <c r="AE19">
        <v>97.589996337890625</v>
      </c>
      <c r="AF19">
        <v>191.82000732421881</v>
      </c>
      <c r="AG19">
        <v>97.110000610351563</v>
      </c>
      <c r="AH19">
        <v>189.75</v>
      </c>
      <c r="AI19">
        <v>377.95001220703119</v>
      </c>
      <c r="AJ19">
        <v>208.86000061035159</v>
      </c>
      <c r="AK19">
        <v>156.36000061035159</v>
      </c>
      <c r="AL19">
        <v>270.57000732421881</v>
      </c>
      <c r="AM19">
        <v>66.260002136230469</v>
      </c>
      <c r="AN19">
        <v>22.719999313354489</v>
      </c>
      <c r="AO19">
        <v>64.669998168945313</v>
      </c>
      <c r="AP19">
        <v>121.7799987792969</v>
      </c>
      <c r="AQ19">
        <v>57.590000152587891</v>
      </c>
      <c r="AR19">
        <v>60.330001831054688</v>
      </c>
      <c r="AS19">
        <v>58.430000305175781</v>
      </c>
      <c r="AT19">
        <v>323.61447143554688</v>
      </c>
      <c r="AU19">
        <v>129.13494873046881</v>
      </c>
      <c r="AV19">
        <v>210.46000671386719</v>
      </c>
      <c r="AW19">
        <v>87.72894287109375</v>
      </c>
      <c r="AX19">
        <v>279.27999877929688</v>
      </c>
      <c r="AY19">
        <v>263.70001220703119</v>
      </c>
      <c r="AZ19">
        <v>11.27000045776367</v>
      </c>
      <c r="BA19">
        <v>67</v>
      </c>
      <c r="BB19">
        <v>45.470001220703118</v>
      </c>
      <c r="BC19">
        <v>52.716899871826172</v>
      </c>
      <c r="BD19">
        <v>17.389999389648441</v>
      </c>
      <c r="BE19">
        <v>51.180000305175781</v>
      </c>
      <c r="BF19">
        <v>65.169998168945313</v>
      </c>
      <c r="BG19">
        <v>40.639999389648438</v>
      </c>
      <c r="BH19">
        <v>86.080001831054688</v>
      </c>
      <c r="BI19">
        <v>46.549999237060547</v>
      </c>
      <c r="BJ19">
        <v>119.9100036621094</v>
      </c>
      <c r="BK19">
        <v>52.770000457763672</v>
      </c>
      <c r="BL19">
        <v>66.959999084472656</v>
      </c>
      <c r="BM19">
        <v>29.440000534057621</v>
      </c>
      <c r="BN19">
        <v>26.090000152587891</v>
      </c>
      <c r="BO19">
        <v>490.66000366210938</v>
      </c>
      <c r="BP19">
        <v>90.668998718261719</v>
      </c>
      <c r="BQ19">
        <v>174.57000732421881</v>
      </c>
      <c r="BR19">
        <v>55.369998931884773</v>
      </c>
      <c r="BS19">
        <v>175.69000244140619</v>
      </c>
      <c r="BT19">
        <v>82.190879821777344</v>
      </c>
      <c r="BU19">
        <v>39.560001373291023</v>
      </c>
      <c r="BV19">
        <v>111.379997253418</v>
      </c>
      <c r="BW19">
        <v>63.759998321533203</v>
      </c>
      <c r="BX19">
        <v>230.6300048828125</v>
      </c>
      <c r="BY19">
        <v>46.200000762939453</v>
      </c>
      <c r="BZ19">
        <v>84.339996337890625</v>
      </c>
      <c r="CA19">
        <v>73.319999694824219</v>
      </c>
      <c r="CB19">
        <v>574.08001708984375</v>
      </c>
      <c r="CC19">
        <v>31.829999923706051</v>
      </c>
      <c r="CD19">
        <v>89.448509216308594</v>
      </c>
      <c r="CE19">
        <v>25.389999389648441</v>
      </c>
      <c r="CF19">
        <v>93.040000915527344</v>
      </c>
      <c r="CG19">
        <v>74.879997253417969</v>
      </c>
      <c r="CH19">
        <v>28.54999923706055</v>
      </c>
      <c r="CI19">
        <v>75.267356872558594</v>
      </c>
      <c r="CJ19">
        <v>90.728004455566406</v>
      </c>
      <c r="CK19">
        <v>129.74000549316409</v>
      </c>
      <c r="CL19">
        <v>100.19000244140619</v>
      </c>
      <c r="CM19">
        <v>84.80999755859375</v>
      </c>
      <c r="CN19">
        <v>86.540000915527344</v>
      </c>
      <c r="CO19">
        <v>98.690002441406236</v>
      </c>
      <c r="CP19">
        <v>92.84999847412108</v>
      </c>
      <c r="CQ19">
        <v>50.150001525878913</v>
      </c>
      <c r="CR19">
        <v>134.28999328613281</v>
      </c>
      <c r="CS19">
        <v>217.6300048828125</v>
      </c>
      <c r="CT19">
        <v>79.400001525878906</v>
      </c>
      <c r="CU19">
        <v>41.819999694824219</v>
      </c>
      <c r="CV19">
        <v>78.169998168945313</v>
      </c>
      <c r="CW19">
        <v>147.1499938964844</v>
      </c>
      <c r="CX19">
        <v>204.28999328613281</v>
      </c>
      <c r="CY19">
        <v>58.490001678466797</v>
      </c>
      <c r="CZ19">
        <v>132.5</v>
      </c>
      <c r="DA19">
        <v>71.19000244140625</v>
      </c>
      <c r="DB19">
        <v>18188.58984375</v>
      </c>
      <c r="DC19">
        <v>17.479999542236332</v>
      </c>
      <c r="DD19">
        <v>0.50625584872496587</v>
      </c>
      <c r="DE19">
        <v>0.70754409933810269</v>
      </c>
      <c r="DF19">
        <v>1.9918314213809285</v>
      </c>
      <c r="DG19">
        <v>1.7304298175239716</v>
      </c>
      <c r="DH19">
        <v>1.1503000093962674</v>
      </c>
      <c r="DI19">
        <v>9.4377088023073596E-2</v>
      </c>
      <c r="DJ19">
        <v>2.5729217803547324</v>
      </c>
      <c r="DK19">
        <v>2.740931998746627</v>
      </c>
      <c r="DL19">
        <v>0.36381687986478883</v>
      </c>
      <c r="DM19">
        <v>2.5060177327440369</v>
      </c>
      <c r="DN19">
        <v>0.11484220073070475</v>
      </c>
      <c r="DO19">
        <v>304.71999359130859</v>
      </c>
      <c r="DP19">
        <v>692.89999389648438</v>
      </c>
    </row>
    <row r="20" spans="1:120" x14ac:dyDescent="0.25">
      <c r="A20" s="1">
        <v>45737</v>
      </c>
      <c r="B20">
        <v>37.840000152587891</v>
      </c>
      <c r="C20">
        <v>51.5</v>
      </c>
      <c r="D20">
        <v>39.430000305175781</v>
      </c>
      <c r="E20">
        <v>39.709999084472663</v>
      </c>
      <c r="F20">
        <v>64.976043701171875</v>
      </c>
      <c r="G20">
        <v>10.659999847412109</v>
      </c>
      <c r="H20">
        <v>41.740001678466797</v>
      </c>
      <c r="I20">
        <v>31.89999961853027</v>
      </c>
      <c r="J20">
        <v>22.120000839233398</v>
      </c>
      <c r="K20">
        <v>419.6199951171875</v>
      </c>
      <c r="L20">
        <v>89.730003356933594</v>
      </c>
      <c r="M20">
        <v>35.069999694824219</v>
      </c>
      <c r="N20">
        <v>24.557554244995121</v>
      </c>
      <c r="O20">
        <v>44.5</v>
      </c>
      <c r="P20">
        <v>61.470001220703118</v>
      </c>
      <c r="Q20">
        <v>278.489990234375</v>
      </c>
      <c r="R20">
        <v>117.83962249755859</v>
      </c>
      <c r="S20">
        <v>142</v>
      </c>
      <c r="T20">
        <v>133.58000183105469</v>
      </c>
      <c r="U20">
        <v>30.659999847412109</v>
      </c>
      <c r="V20">
        <v>94.717109680175781</v>
      </c>
      <c r="W20">
        <v>93.110000610351563</v>
      </c>
      <c r="X20">
        <v>52.040000915527337</v>
      </c>
      <c r="Y20">
        <v>59.610000610351563</v>
      </c>
      <c r="Z20">
        <v>58.799999237060547</v>
      </c>
      <c r="AA20">
        <v>120.120002746582</v>
      </c>
      <c r="AB20">
        <v>84.180000305175781</v>
      </c>
      <c r="AC20">
        <v>105.370002746582</v>
      </c>
      <c r="AD20">
        <v>39.069999694824219</v>
      </c>
      <c r="AE20">
        <v>94.830001831054673</v>
      </c>
      <c r="AF20">
        <v>189.82000732421881</v>
      </c>
      <c r="AG20">
        <v>94.910003662109375</v>
      </c>
      <c r="AH20">
        <v>187.1499938964844</v>
      </c>
      <c r="AI20">
        <v>369.89999389648438</v>
      </c>
      <c r="AJ20">
        <v>203.78999328613281</v>
      </c>
      <c r="AK20">
        <v>153.11000061035159</v>
      </c>
      <c r="AL20">
        <v>262.95999145507813</v>
      </c>
      <c r="AM20">
        <v>65.050003051757813</v>
      </c>
      <c r="AN20">
        <v>21.979999542236332</v>
      </c>
      <c r="AO20">
        <v>63.108001708984382</v>
      </c>
      <c r="AP20">
        <v>120.2190017700195</v>
      </c>
      <c r="AQ20">
        <v>56.127002716064453</v>
      </c>
      <c r="AR20">
        <v>59.034004211425781</v>
      </c>
      <c r="AS20">
        <v>56.881999969482422</v>
      </c>
      <c r="AT20">
        <v>316.36224365234381</v>
      </c>
      <c r="AU20">
        <v>127.8418045043945</v>
      </c>
      <c r="AV20">
        <v>204.72999572753909</v>
      </c>
      <c r="AW20">
        <v>86.919692993164063</v>
      </c>
      <c r="AX20">
        <v>274.1400146484375</v>
      </c>
      <c r="AY20">
        <v>259</v>
      </c>
      <c r="AZ20">
        <v>11.347000122070311</v>
      </c>
      <c r="BA20">
        <v>66.225997924804688</v>
      </c>
      <c r="BB20">
        <v>44.767002105712891</v>
      </c>
      <c r="BC20">
        <v>51.746932983398438</v>
      </c>
      <c r="BD20">
        <v>17.159999847412109</v>
      </c>
      <c r="BE20">
        <v>49.576999664306641</v>
      </c>
      <c r="BF20">
        <v>64.241996765136719</v>
      </c>
      <c r="BG20">
        <v>40.405998229980469</v>
      </c>
      <c r="BH20">
        <v>85.256996154785156</v>
      </c>
      <c r="BI20">
        <v>45.709999084472663</v>
      </c>
      <c r="BJ20">
        <v>117.4710006713867</v>
      </c>
      <c r="BK20">
        <v>51.105003356933587</v>
      </c>
      <c r="BL20">
        <v>65.718002319335938</v>
      </c>
      <c r="BM20">
        <v>29.0369987487793</v>
      </c>
      <c r="BN20">
        <v>25.50200080871582</v>
      </c>
      <c r="BO20">
        <v>480.12399291992188</v>
      </c>
      <c r="BP20">
        <v>88.830238342285156</v>
      </c>
      <c r="BQ20">
        <v>171.6000061035156</v>
      </c>
      <c r="BR20">
        <v>54.770000457763672</v>
      </c>
      <c r="BS20">
        <v>173.0090026855469</v>
      </c>
      <c r="BT20">
        <v>82.300506591796875</v>
      </c>
      <c r="BU20">
        <v>39.509998321533203</v>
      </c>
      <c r="BV20">
        <v>108.5400009155273</v>
      </c>
      <c r="BW20">
        <v>62.889999389648438</v>
      </c>
      <c r="BX20">
        <v>224.77000427246091</v>
      </c>
      <c r="BY20">
        <v>45.810001373291023</v>
      </c>
      <c r="BZ20">
        <v>81.969001770019531</v>
      </c>
      <c r="CA20">
        <v>72.813995361328125</v>
      </c>
      <c r="CB20">
        <v>563.97998046875</v>
      </c>
      <c r="CC20">
        <v>32.159999847412109</v>
      </c>
      <c r="CD20">
        <v>90.375183105468764</v>
      </c>
      <c r="CE20">
        <v>25</v>
      </c>
      <c r="CF20">
        <v>92.419998168945327</v>
      </c>
      <c r="CG20">
        <v>73.790000915527344</v>
      </c>
      <c r="CH20">
        <v>28.5</v>
      </c>
      <c r="CI20">
        <v>75.814788818359375</v>
      </c>
      <c r="CJ20">
        <v>89.352127075195313</v>
      </c>
      <c r="CK20">
        <v>128.3999938964844</v>
      </c>
      <c r="CL20">
        <v>97.107002258300781</v>
      </c>
      <c r="CM20">
        <v>82.94000244140625</v>
      </c>
      <c r="CN20">
        <v>85.38299560546875</v>
      </c>
      <c r="CO20">
        <v>97.311996459960938</v>
      </c>
      <c r="CP20">
        <v>91.803993225097656</v>
      </c>
      <c r="CQ20">
        <v>49.280998229980469</v>
      </c>
      <c r="CR20">
        <v>131.8450012207031</v>
      </c>
      <c r="CS20">
        <v>213.58500671386719</v>
      </c>
      <c r="CT20">
        <v>78.912002563476563</v>
      </c>
      <c r="CU20">
        <v>41.245998382568359</v>
      </c>
      <c r="CV20">
        <v>78.194999694824219</v>
      </c>
      <c r="CW20">
        <v>146.0350036621094</v>
      </c>
      <c r="CX20">
        <v>196.90800476074219</v>
      </c>
      <c r="CY20">
        <v>57.331001281738281</v>
      </c>
      <c r="CZ20">
        <v>130.5989990234375</v>
      </c>
      <c r="DA20">
        <v>68.859001159667969</v>
      </c>
      <c r="DB20">
        <v>17784.05078125</v>
      </c>
      <c r="DC20">
        <v>19.280000686645511</v>
      </c>
      <c r="DD20">
        <v>0.49999999999999983</v>
      </c>
      <c r="DE20">
        <v>0.70079918731579538</v>
      </c>
      <c r="DF20">
        <v>1.9764894788138858</v>
      </c>
      <c r="DG20">
        <v>1.7174579740501921</v>
      </c>
      <c r="DH20">
        <v>1.1257314114307437</v>
      </c>
      <c r="DI20">
        <v>9.1315298030961944E-2</v>
      </c>
      <c r="DJ20">
        <v>2.4952858673476195</v>
      </c>
      <c r="DK20">
        <v>2.7066225640650812</v>
      </c>
      <c r="DL20">
        <v>0.36134260141069807</v>
      </c>
      <c r="DM20">
        <v>2.4746384398967787</v>
      </c>
      <c r="DN20">
        <v>0.11454630592533498</v>
      </c>
      <c r="DO20">
        <v>303.14200592041016</v>
      </c>
      <c r="DP20">
        <v>677.00200653076172</v>
      </c>
    </row>
    <row r="21" spans="1:120" x14ac:dyDescent="0.25">
      <c r="A21" s="1">
        <v>45736</v>
      </c>
      <c r="B21">
        <v>37.75</v>
      </c>
      <c r="C21">
        <v>50.020000457763672</v>
      </c>
      <c r="D21">
        <v>39.650001525878913</v>
      </c>
      <c r="E21">
        <v>39.439998626708977</v>
      </c>
      <c r="F21">
        <v>65.076034545898438</v>
      </c>
      <c r="G21">
        <v>10.739999771118161</v>
      </c>
      <c r="H21">
        <v>42.610000610351563</v>
      </c>
      <c r="I21">
        <v>31.989999771118161</v>
      </c>
      <c r="J21">
        <v>22.25</v>
      </c>
      <c r="K21">
        <v>419.31900024414063</v>
      </c>
      <c r="L21">
        <v>89.129997253417969</v>
      </c>
      <c r="M21">
        <v>35.380001068115227</v>
      </c>
      <c r="N21">
        <v>24.795881271362301</v>
      </c>
      <c r="O21">
        <v>45.159999847412109</v>
      </c>
      <c r="P21">
        <v>61.919998168945313</v>
      </c>
      <c r="Q21">
        <v>280.75</v>
      </c>
      <c r="R21">
        <v>119.03819274902339</v>
      </c>
      <c r="S21">
        <v>142.25999450683591</v>
      </c>
      <c r="T21">
        <v>132.74000549316409</v>
      </c>
      <c r="U21">
        <v>30.940000534057621</v>
      </c>
      <c r="V21">
        <v>94.796859741210938</v>
      </c>
      <c r="W21">
        <v>92.569999694824219</v>
      </c>
      <c r="X21">
        <v>52.290000915527337</v>
      </c>
      <c r="Y21">
        <v>59.919998168945313</v>
      </c>
      <c r="Z21">
        <v>59.130001068115227</v>
      </c>
      <c r="AA21">
        <v>120.9899978637695</v>
      </c>
      <c r="AB21">
        <v>84.629997253417969</v>
      </c>
      <c r="AC21">
        <v>106.0500030517578</v>
      </c>
      <c r="AD21">
        <v>39.090000152587891</v>
      </c>
      <c r="AE21">
        <v>96.449996948242202</v>
      </c>
      <c r="AF21">
        <v>190.0899963378906</v>
      </c>
      <c r="AG21">
        <v>94.580001831054673</v>
      </c>
      <c r="AH21">
        <v>187.99000549316409</v>
      </c>
      <c r="AI21">
        <v>368.20001220703119</v>
      </c>
      <c r="AJ21">
        <v>205.05999755859381</v>
      </c>
      <c r="AK21">
        <v>154.25999450683591</v>
      </c>
      <c r="AL21">
        <v>264.260009765625</v>
      </c>
      <c r="AM21">
        <v>64.989997863769531</v>
      </c>
      <c r="AN21">
        <v>22.010000228881839</v>
      </c>
      <c r="AO21">
        <v>63.048389434814453</v>
      </c>
      <c r="AP21">
        <v>121.1439971923828</v>
      </c>
      <c r="AQ21">
        <v>56.186607360839837</v>
      </c>
      <c r="AR21">
        <v>59.402156829833977</v>
      </c>
      <c r="AS21">
        <v>56.91180419921875</v>
      </c>
      <c r="AT21">
        <v>314.49423217773438</v>
      </c>
      <c r="AU21">
        <v>128.41874694824219</v>
      </c>
      <c r="AV21">
        <v>203.88999938964841</v>
      </c>
      <c r="AW21">
        <v>87.199432373046875</v>
      </c>
      <c r="AX21">
        <v>273.57000732421881</v>
      </c>
      <c r="AY21">
        <v>261.739990234375</v>
      </c>
      <c r="AZ21">
        <v>11.466025352478029</v>
      </c>
      <c r="BA21">
        <v>65.686279296875</v>
      </c>
      <c r="BB21">
        <v>44.886405944824219</v>
      </c>
      <c r="BC21">
        <v>51.532829284667969</v>
      </c>
      <c r="BD21">
        <v>17.129999160766602</v>
      </c>
      <c r="BE21">
        <v>49.676952362060547</v>
      </c>
      <c r="BF21">
        <v>64.940933227539063</v>
      </c>
      <c r="BG21">
        <v>40.735561370849609</v>
      </c>
      <c r="BH21">
        <v>85.516166687011719</v>
      </c>
      <c r="BI21">
        <v>45.220001220703118</v>
      </c>
      <c r="BJ21">
        <v>118.210693359375</v>
      </c>
      <c r="BK21">
        <v>51.694942474365227</v>
      </c>
      <c r="BL21">
        <v>66.2462158203125</v>
      </c>
      <c r="BM21">
        <v>29.394622802734379</v>
      </c>
      <c r="BN21">
        <v>25.910112380981449</v>
      </c>
      <c r="BO21">
        <v>478.54635620117188</v>
      </c>
      <c r="BP21">
        <v>88.950157165527344</v>
      </c>
      <c r="BQ21">
        <v>171.92999267578119</v>
      </c>
      <c r="BR21">
        <v>55.330001831054688</v>
      </c>
      <c r="BS21">
        <v>173.80517578125</v>
      </c>
      <c r="BT21">
        <v>82.25067138671875</v>
      </c>
      <c r="BU21">
        <v>40.119998931884773</v>
      </c>
      <c r="BV21">
        <v>108.13999938964839</v>
      </c>
      <c r="BW21">
        <v>64.180000305175781</v>
      </c>
      <c r="BX21">
        <v>227.05000305175781</v>
      </c>
      <c r="BY21">
        <v>45.720001220703118</v>
      </c>
      <c r="BZ21">
        <v>82.028892517089844</v>
      </c>
      <c r="CA21">
        <v>73.333244323730469</v>
      </c>
      <c r="CB21">
        <v>563.79400634765625</v>
      </c>
      <c r="CC21">
        <v>32.590000152587891</v>
      </c>
      <c r="CD21">
        <v>90.913246154785156</v>
      </c>
      <c r="CE21">
        <v>25.379999160766602</v>
      </c>
      <c r="CF21">
        <v>92.540000915527344</v>
      </c>
      <c r="CG21">
        <v>73.730003356933594</v>
      </c>
      <c r="CH21">
        <v>28.409999847412109</v>
      </c>
      <c r="CI21">
        <v>76.053672790527344</v>
      </c>
      <c r="CJ21">
        <v>90.351860046386719</v>
      </c>
      <c r="CK21">
        <v>128.93998718261719</v>
      </c>
      <c r="CL21">
        <v>98.502502441406236</v>
      </c>
      <c r="CM21">
        <v>83.5</v>
      </c>
      <c r="CN21">
        <v>86.238922119140625</v>
      </c>
      <c r="CO21">
        <v>96.554237365722656</v>
      </c>
      <c r="CP21">
        <v>92.448966979980483</v>
      </c>
      <c r="CQ21">
        <v>49.460350036621087</v>
      </c>
      <c r="CR21">
        <v>132.55284118652341</v>
      </c>
      <c r="CS21">
        <v>213.0060119628906</v>
      </c>
      <c r="CT21">
        <v>78.941841125488281</v>
      </c>
      <c r="CU21">
        <v>41.653388977050781</v>
      </c>
      <c r="CV21">
        <v>78.701408386230469</v>
      </c>
      <c r="CW21">
        <v>146.44340515136719</v>
      </c>
      <c r="CX21">
        <v>196.19996643066409</v>
      </c>
      <c r="CY21">
        <v>58.239906311035163</v>
      </c>
      <c r="CZ21">
        <v>132.4581604003906</v>
      </c>
      <c r="DA21">
        <v>68.629600524902344</v>
      </c>
      <c r="DB21">
        <v>17691.630859375</v>
      </c>
      <c r="DC21">
        <v>19.79999923706055</v>
      </c>
      <c r="DD21">
        <v>0.49755380952786138</v>
      </c>
      <c r="DE21">
        <v>0.69947928545885574</v>
      </c>
      <c r="DF21">
        <v>1.9586148276399731</v>
      </c>
      <c r="DG21">
        <v>1.7130819342400179</v>
      </c>
      <c r="DH21">
        <v>1.1185771647436233</v>
      </c>
      <c r="DI21">
        <v>8.8720348025337972E-2</v>
      </c>
      <c r="DJ21">
        <v>2.4853735817838203</v>
      </c>
      <c r="DK21">
        <v>2.6982650635711671</v>
      </c>
      <c r="DL21">
        <v>0.36371439790040305</v>
      </c>
      <c r="DM21">
        <v>2.4489744655777397</v>
      </c>
      <c r="DN21">
        <v>0.11394478992384029</v>
      </c>
      <c r="DO21">
        <v>304.08665466308594</v>
      </c>
      <c r="DP21">
        <v>677.45809173583984</v>
      </c>
    </row>
    <row r="22" spans="1:120" x14ac:dyDescent="0.25">
      <c r="A22" s="1">
        <v>45735</v>
      </c>
      <c r="B22">
        <v>38.150001525878913</v>
      </c>
      <c r="C22">
        <v>50.049999237060547</v>
      </c>
      <c r="D22">
        <v>40.340000152587891</v>
      </c>
      <c r="E22">
        <v>39.75</v>
      </c>
      <c r="F22">
        <v>66.165962219238281</v>
      </c>
      <c r="G22">
        <v>10.72000026702881</v>
      </c>
      <c r="H22">
        <v>43.139999389648438</v>
      </c>
      <c r="I22">
        <v>32</v>
      </c>
      <c r="J22">
        <v>22.20999908447266</v>
      </c>
      <c r="K22">
        <v>419.61843872070313</v>
      </c>
      <c r="L22">
        <v>90.050003051757813</v>
      </c>
      <c r="M22">
        <v>35.580001831054688</v>
      </c>
      <c r="N22">
        <v>24.8256721496582</v>
      </c>
      <c r="O22">
        <v>45.229999542236328</v>
      </c>
      <c r="P22">
        <v>61.740001678466797</v>
      </c>
      <c r="Q22">
        <v>281.1099853515625</v>
      </c>
      <c r="R22">
        <v>119.6075134277344</v>
      </c>
      <c r="S22">
        <v>141.8999938964844</v>
      </c>
      <c r="T22">
        <v>134.57000732421881</v>
      </c>
      <c r="U22">
        <v>31.590000152587891</v>
      </c>
      <c r="V22">
        <v>94.657302856445327</v>
      </c>
      <c r="W22">
        <v>92.949996948242202</v>
      </c>
      <c r="X22">
        <v>52.180000305175781</v>
      </c>
      <c r="Y22">
        <v>59.990001678466797</v>
      </c>
      <c r="Z22">
        <v>59.560001373291023</v>
      </c>
      <c r="AA22">
        <v>121.80999755859381</v>
      </c>
      <c r="AB22">
        <v>85.260002136230469</v>
      </c>
      <c r="AC22">
        <v>106.55999755859381</v>
      </c>
      <c r="AD22">
        <v>39.169998168945313</v>
      </c>
      <c r="AE22">
        <v>96.480003356933594</v>
      </c>
      <c r="AF22">
        <v>190.53999328613281</v>
      </c>
      <c r="AG22">
        <v>94.800003051757798</v>
      </c>
      <c r="AH22">
        <v>188.4700012207031</v>
      </c>
      <c r="AI22">
        <v>369.04000854492188</v>
      </c>
      <c r="AJ22">
        <v>206.3699951171875</v>
      </c>
      <c r="AK22">
        <v>155.0299987792969</v>
      </c>
      <c r="AL22">
        <v>266.32000732421881</v>
      </c>
      <c r="AM22">
        <v>65.010002136230469</v>
      </c>
      <c r="AN22">
        <v>22.239999771118161</v>
      </c>
      <c r="AO22">
        <v>62.919235229492188</v>
      </c>
      <c r="AP22">
        <v>120.7461471557617</v>
      </c>
      <c r="AQ22">
        <v>56.723037719726563</v>
      </c>
      <c r="AR22">
        <v>59.372303009033203</v>
      </c>
      <c r="AS22">
        <v>57.299228668212891</v>
      </c>
      <c r="AT22">
        <v>314.99368286132813</v>
      </c>
      <c r="AU22">
        <v>128.64753723144531</v>
      </c>
      <c r="AV22">
        <v>204.17999267578119</v>
      </c>
      <c r="AW22">
        <v>88.098609924316406</v>
      </c>
      <c r="AX22">
        <v>274.05999755859381</v>
      </c>
      <c r="AY22">
        <v>260.8800048828125</v>
      </c>
      <c r="AZ22">
        <v>11.66439914703369</v>
      </c>
      <c r="BA22">
        <v>66.076080322265625</v>
      </c>
      <c r="BB22">
        <v>45.115264892578118</v>
      </c>
      <c r="BC22">
        <v>51.593502044677727</v>
      </c>
      <c r="BD22">
        <v>17.409999847412109</v>
      </c>
      <c r="BE22">
        <v>49.736923217773438</v>
      </c>
      <c r="BF22">
        <v>65.649856567382813</v>
      </c>
      <c r="BG22">
        <v>41.11505126953125</v>
      </c>
      <c r="BH22">
        <v>85.306838989257813</v>
      </c>
      <c r="BI22">
        <v>45.409999847412109</v>
      </c>
      <c r="BJ22">
        <v>119.25025939941411</v>
      </c>
      <c r="BK22">
        <v>52.184894561767578</v>
      </c>
      <c r="BL22">
        <v>66.405670166015625</v>
      </c>
      <c r="BM22">
        <v>29.414491653442379</v>
      </c>
      <c r="BN22">
        <v>25.840433120727539</v>
      </c>
      <c r="BO22">
        <v>480.1739501953125</v>
      </c>
      <c r="BP22">
        <v>89.269943237304688</v>
      </c>
      <c r="BQ22">
        <v>172.58000183105469</v>
      </c>
      <c r="BR22">
        <v>55.849998474121087</v>
      </c>
      <c r="BS22">
        <v>174.53169250488281</v>
      </c>
      <c r="BT22">
        <v>82.230743408203125</v>
      </c>
      <c r="BU22">
        <v>40.310001373291023</v>
      </c>
      <c r="BV22">
        <v>108.9700012207031</v>
      </c>
      <c r="BW22">
        <v>64.800003051757813</v>
      </c>
      <c r="BX22">
        <v>227.4100036621094</v>
      </c>
      <c r="BY22">
        <v>46.540000915527337</v>
      </c>
      <c r="BZ22">
        <v>82.567901611328125</v>
      </c>
      <c r="CA22">
        <v>73.473045349121094</v>
      </c>
      <c r="CB22">
        <v>565.4290771484375</v>
      </c>
      <c r="CC22">
        <v>33.090000152587891</v>
      </c>
      <c r="CD22">
        <v>90.853462219238281</v>
      </c>
      <c r="CE22">
        <v>25.190000534057621</v>
      </c>
      <c r="CF22">
        <v>92.860000610351563</v>
      </c>
      <c r="CG22">
        <v>72.419998168945313</v>
      </c>
      <c r="CH22">
        <v>28.329999923706051</v>
      </c>
      <c r="CI22">
        <v>76.2626953125</v>
      </c>
      <c r="CJ22">
        <v>90.411247253417955</v>
      </c>
      <c r="CK22">
        <v>129.33738708496091</v>
      </c>
      <c r="CL22">
        <v>98.861351013183594</v>
      </c>
      <c r="CM22">
        <v>84.010002136230469</v>
      </c>
      <c r="CN22">
        <v>86.786308288574219</v>
      </c>
      <c r="CO22">
        <v>96.763626098632798</v>
      </c>
      <c r="CP22">
        <v>92.111602783203125</v>
      </c>
      <c r="CQ22">
        <v>49.390602111816413</v>
      </c>
      <c r="CR22">
        <v>133.22077941894531</v>
      </c>
      <c r="CS22">
        <v>214.53334045410159</v>
      </c>
      <c r="CT22">
        <v>79.329788208007813</v>
      </c>
      <c r="CU22">
        <v>41.703075408935547</v>
      </c>
      <c r="CV22">
        <v>78.3836669921875</v>
      </c>
      <c r="CW22">
        <v>146.353759765625</v>
      </c>
      <c r="CX22">
        <v>196.6686706542969</v>
      </c>
      <c r="CY22">
        <v>58.639423370361328</v>
      </c>
      <c r="CZ22">
        <v>132.58741760253909</v>
      </c>
      <c r="DA22">
        <v>69.108345031738281</v>
      </c>
      <c r="DB22">
        <v>17750.7890625</v>
      </c>
      <c r="DC22">
        <v>19.89999961853027</v>
      </c>
      <c r="DD22">
        <v>0.49753335988312541</v>
      </c>
      <c r="DE22">
        <v>0.69994256501990459</v>
      </c>
      <c r="DF22">
        <v>1.9580835472737477</v>
      </c>
      <c r="DG22">
        <v>1.7178611199201264</v>
      </c>
      <c r="DH22">
        <v>1.1237849366252766</v>
      </c>
      <c r="DI22">
        <v>8.8516847222417122E-2</v>
      </c>
      <c r="DJ22">
        <v>2.4791276404094131</v>
      </c>
      <c r="DK22">
        <v>2.7043226170172212</v>
      </c>
      <c r="DL22">
        <v>0.36497945269802751</v>
      </c>
      <c r="DM22">
        <v>2.4485014609695477</v>
      </c>
      <c r="DN22">
        <v>0.11383444796519795</v>
      </c>
      <c r="DO22">
        <v>304.06721496582031</v>
      </c>
      <c r="DP22">
        <v>680.59970092773438</v>
      </c>
    </row>
    <row r="23" spans="1:120" x14ac:dyDescent="0.25">
      <c r="A23" s="1">
        <v>45734</v>
      </c>
      <c r="B23">
        <v>37.689998626708977</v>
      </c>
      <c r="C23">
        <v>48.240001678466797</v>
      </c>
      <c r="D23">
        <v>39.459999084472663</v>
      </c>
      <c r="E23">
        <v>38.330001831054688</v>
      </c>
      <c r="F23">
        <v>65.396011352539063</v>
      </c>
      <c r="G23">
        <v>10.52999973297119</v>
      </c>
      <c r="H23">
        <v>42.650001525878913</v>
      </c>
      <c r="I23">
        <v>31.319999694824219</v>
      </c>
      <c r="J23">
        <v>22.069999694824219</v>
      </c>
      <c r="K23">
        <v>415.73583984375</v>
      </c>
      <c r="L23">
        <v>88.800003051757813</v>
      </c>
      <c r="M23">
        <v>35.099998474121087</v>
      </c>
      <c r="N23">
        <v>24.289438247680661</v>
      </c>
      <c r="O23">
        <v>44.849998474121087</v>
      </c>
      <c r="P23">
        <v>61.369998931884773</v>
      </c>
      <c r="Q23">
        <v>279.95999145507813</v>
      </c>
      <c r="R23">
        <v>118.05934906005859</v>
      </c>
      <c r="S23">
        <v>139.9100036621094</v>
      </c>
      <c r="T23">
        <v>134.0899963378906</v>
      </c>
      <c r="U23">
        <v>31.29999923706055</v>
      </c>
      <c r="V23">
        <v>94.368225097656236</v>
      </c>
      <c r="W23">
        <v>91.510002136230483</v>
      </c>
      <c r="X23">
        <v>52.279998779296882</v>
      </c>
      <c r="Y23">
        <v>59.520000457763672</v>
      </c>
      <c r="Z23">
        <v>58.830001831054688</v>
      </c>
      <c r="AA23">
        <v>120.63999938964839</v>
      </c>
      <c r="AB23">
        <v>83.849998474121094</v>
      </c>
      <c r="AC23">
        <v>105.13999938964839</v>
      </c>
      <c r="AD23">
        <v>38.700000762939453</v>
      </c>
      <c r="AE23">
        <v>94.949996948242202</v>
      </c>
      <c r="AF23">
        <v>189.42999267578119</v>
      </c>
      <c r="AG23">
        <v>93.360000610351563</v>
      </c>
      <c r="AH23">
        <v>187.1300048828125</v>
      </c>
      <c r="AI23">
        <v>363.45999145507813</v>
      </c>
      <c r="AJ23">
        <v>203.21000671386719</v>
      </c>
      <c r="AK23">
        <v>153.1000061035156</v>
      </c>
      <c r="AL23">
        <v>261.27999877929688</v>
      </c>
      <c r="AM23">
        <v>64.55999755859375</v>
      </c>
      <c r="AN23">
        <v>21.64999961853027</v>
      </c>
      <c r="AO23">
        <v>61.975395202636719</v>
      </c>
      <c r="AP23">
        <v>120.9848556518555</v>
      </c>
      <c r="AQ23">
        <v>56.196537017822273</v>
      </c>
      <c r="AR23">
        <v>59.103652954101563</v>
      </c>
      <c r="AS23">
        <v>56.593917846679688</v>
      </c>
      <c r="AT23">
        <v>310.64834594726563</v>
      </c>
      <c r="AU23">
        <v>127.8418045043945</v>
      </c>
      <c r="AV23">
        <v>200.36000061035159</v>
      </c>
      <c r="AW23">
        <v>87.72894287109375</v>
      </c>
      <c r="AX23">
        <v>271.010009765625</v>
      </c>
      <c r="AY23">
        <v>257.92999267578119</v>
      </c>
      <c r="AZ23">
        <v>11.62472438812256</v>
      </c>
      <c r="BA23">
        <v>65.526359558105469</v>
      </c>
      <c r="BB23">
        <v>44.906307220458977</v>
      </c>
      <c r="BC23">
        <v>50.908412933349609</v>
      </c>
      <c r="BD23">
        <v>17.180000305175781</v>
      </c>
      <c r="BE23">
        <v>48.347568511962891</v>
      </c>
      <c r="BF23">
        <v>65.330345153808594</v>
      </c>
      <c r="BG23">
        <v>40.885356903076172</v>
      </c>
      <c r="BH23">
        <v>84.947990417480469</v>
      </c>
      <c r="BI23">
        <v>44.619998931884773</v>
      </c>
      <c r="BJ23">
        <v>117.1411437988281</v>
      </c>
      <c r="BK23">
        <v>51.504959106445313</v>
      </c>
      <c r="BL23">
        <v>65.668167114257813</v>
      </c>
      <c r="BM23">
        <v>28.74891471862793</v>
      </c>
      <c r="BN23">
        <v>25.243198394775391</v>
      </c>
      <c r="BO23">
        <v>473.83340454101563</v>
      </c>
      <c r="BP23">
        <v>88.590400695800781</v>
      </c>
      <c r="BQ23">
        <v>170.96000671386719</v>
      </c>
      <c r="BR23">
        <v>55.549999237060547</v>
      </c>
      <c r="BS23">
        <v>173.24786376953119</v>
      </c>
      <c r="BT23">
        <v>82.11114501953125</v>
      </c>
      <c r="BU23">
        <v>40.509998321533203</v>
      </c>
      <c r="BV23">
        <v>106.9700012207031</v>
      </c>
      <c r="BW23">
        <v>64.180000305175781</v>
      </c>
      <c r="BX23">
        <v>225.41999816894531</v>
      </c>
      <c r="BY23">
        <v>46.409999847412109</v>
      </c>
      <c r="BZ23">
        <v>81.2802734375</v>
      </c>
      <c r="CA23">
        <v>73.253364562988281</v>
      </c>
      <c r="CB23">
        <v>559.33740234375</v>
      </c>
      <c r="CC23">
        <v>32.869998931884773</v>
      </c>
      <c r="CD23">
        <v>90.385147094726563</v>
      </c>
      <c r="CE23">
        <v>24.45000076293945</v>
      </c>
      <c r="CF23">
        <v>92.440002441406236</v>
      </c>
      <c r="CG23">
        <v>72.209999084472656</v>
      </c>
      <c r="CH23">
        <v>28.260000228881839</v>
      </c>
      <c r="CI23">
        <v>75.675437927246094</v>
      </c>
      <c r="CJ23">
        <v>90.302375793457045</v>
      </c>
      <c r="CK23">
        <v>128.29425048828119</v>
      </c>
      <c r="CL23">
        <v>97.515686035156236</v>
      </c>
      <c r="CM23">
        <v>83.139999389648438</v>
      </c>
      <c r="CN23">
        <v>86.497688293457031</v>
      </c>
      <c r="CO23">
        <v>95.626991271972656</v>
      </c>
      <c r="CP23">
        <v>90.633125305175781</v>
      </c>
      <c r="CQ23">
        <v>48.852554321289063</v>
      </c>
      <c r="CR23">
        <v>131.47613525390619</v>
      </c>
      <c r="CS23">
        <v>211.7781677246094</v>
      </c>
      <c r="CT23">
        <v>79.329788208007813</v>
      </c>
      <c r="CU23">
        <v>41.653388977050781</v>
      </c>
      <c r="CV23">
        <v>78.095710754394531</v>
      </c>
      <c r="CW23">
        <v>146.27406311035159</v>
      </c>
      <c r="CX23">
        <v>192.9688415527344</v>
      </c>
      <c r="CY23">
        <v>58.279853820800781</v>
      </c>
      <c r="CZ23">
        <v>129.52525329589841</v>
      </c>
      <c r="DA23">
        <v>67.931442260742188</v>
      </c>
      <c r="DB23">
        <v>17504.119140625</v>
      </c>
      <c r="DC23">
        <v>21.70000076293945</v>
      </c>
      <c r="DD23">
        <v>0.49284698421617862</v>
      </c>
      <c r="DE23">
        <v>0.69504309431649336</v>
      </c>
      <c r="DF23">
        <v>1.9422860149161529</v>
      </c>
      <c r="DG23">
        <v>1.706596919419046</v>
      </c>
      <c r="DH23">
        <v>1.1095773405412612</v>
      </c>
      <c r="DI23">
        <v>8.6244905983991593E-2</v>
      </c>
      <c r="DJ23">
        <v>2.4324890550162275</v>
      </c>
      <c r="DK23">
        <v>2.66959199701017</v>
      </c>
      <c r="DL23">
        <v>0.36330487799022804</v>
      </c>
      <c r="DM23">
        <v>2.4299433753423529</v>
      </c>
      <c r="DN23">
        <v>0.11187312705662004</v>
      </c>
      <c r="DO23">
        <v>303.69956207275391</v>
      </c>
      <c r="DP23">
        <v>671.57338714599609</v>
      </c>
    </row>
    <row r="24" spans="1:120" x14ac:dyDescent="0.25">
      <c r="A24" s="1">
        <v>45733</v>
      </c>
      <c r="B24">
        <v>38.299999237060547</v>
      </c>
      <c r="C24">
        <v>49.979999542236328</v>
      </c>
      <c r="D24">
        <v>40.020000457763672</v>
      </c>
      <c r="E24">
        <v>39.75</v>
      </c>
      <c r="F24">
        <v>65.795989990234375</v>
      </c>
      <c r="G24">
        <v>10.829999923706049</v>
      </c>
      <c r="H24">
        <v>42.169998168945313</v>
      </c>
      <c r="I24">
        <v>31.079999923706051</v>
      </c>
      <c r="J24">
        <v>22.120000839233398</v>
      </c>
      <c r="K24">
        <v>418.41073608398438</v>
      </c>
      <c r="L24">
        <v>90.220001220703125</v>
      </c>
      <c r="M24">
        <v>35.139999389648438</v>
      </c>
      <c r="N24">
        <v>24.100763320922852</v>
      </c>
      <c r="O24">
        <v>44.569999694824219</v>
      </c>
      <c r="P24">
        <v>61.919998168945313</v>
      </c>
      <c r="Q24">
        <v>276.73001098632813</v>
      </c>
      <c r="R24">
        <v>118.6786193847656</v>
      </c>
      <c r="S24">
        <v>140.4460144042969</v>
      </c>
      <c r="T24">
        <v>135.97900390625</v>
      </c>
      <c r="U24">
        <v>31.45000076293945</v>
      </c>
      <c r="V24">
        <v>94.258575439453125</v>
      </c>
      <c r="W24">
        <v>92.870002746582045</v>
      </c>
      <c r="X24">
        <v>51.962001800537109</v>
      </c>
      <c r="Y24">
        <v>59.810001373291023</v>
      </c>
      <c r="Z24">
        <v>59.316997528076172</v>
      </c>
      <c r="AA24">
        <v>121.26999664306641</v>
      </c>
      <c r="AB24">
        <v>85.040000915527344</v>
      </c>
      <c r="AC24">
        <v>105.797004699707</v>
      </c>
      <c r="AD24">
        <v>39.639999389648438</v>
      </c>
      <c r="AE24">
        <v>95.303001403808594</v>
      </c>
      <c r="AF24">
        <v>190.135009765625</v>
      </c>
      <c r="AG24">
        <v>95.031997680664063</v>
      </c>
      <c r="AH24">
        <v>187.7980041503906</v>
      </c>
      <c r="AI24">
        <v>369.95401000976563</v>
      </c>
      <c r="AJ24">
        <v>204.989990234375</v>
      </c>
      <c r="AK24">
        <v>153.86199951171881</v>
      </c>
      <c r="AL24">
        <v>264.35800170898438</v>
      </c>
      <c r="AM24">
        <v>65.177001953125</v>
      </c>
      <c r="AN24">
        <v>22.04999923706055</v>
      </c>
      <c r="AO24">
        <v>61.905849456787109</v>
      </c>
      <c r="AP24">
        <v>122.4469375610352</v>
      </c>
      <c r="AQ24">
        <v>56.266075134277337</v>
      </c>
      <c r="AR24">
        <v>59.740459442138672</v>
      </c>
      <c r="AS24">
        <v>56.752861022949219</v>
      </c>
      <c r="AT24">
        <v>315.0736083984375</v>
      </c>
      <c r="AU24">
        <v>128.40879821777341</v>
      </c>
      <c r="AV24">
        <v>203.83299255371091</v>
      </c>
      <c r="AW24">
        <v>88.318405151367188</v>
      </c>
      <c r="AX24">
        <v>274.3330078125</v>
      </c>
      <c r="AY24">
        <v>257.75</v>
      </c>
      <c r="AZ24">
        <v>11.64456081390381</v>
      </c>
      <c r="BA24">
        <v>66.206008911132813</v>
      </c>
      <c r="BB24">
        <v>45.324222564697273</v>
      </c>
      <c r="BC24">
        <v>51.808502197265618</v>
      </c>
      <c r="BD24">
        <v>17.479999542236332</v>
      </c>
      <c r="BE24">
        <v>49.187179565429688</v>
      </c>
      <c r="BF24">
        <v>65.400238037109375</v>
      </c>
      <c r="BG24">
        <v>41.035160064697273</v>
      </c>
      <c r="BH24">
        <v>85.446395874023438</v>
      </c>
      <c r="BI24">
        <v>45.619998931884773</v>
      </c>
      <c r="BJ24">
        <v>117.3110656738281</v>
      </c>
      <c r="BK24">
        <v>52.334880828857422</v>
      </c>
      <c r="BL24">
        <v>66.056854248046875</v>
      </c>
      <c r="BM24">
        <v>28.570102691650391</v>
      </c>
      <c r="BN24">
        <v>25.22328948974609</v>
      </c>
      <c r="BO24">
        <v>482.05111694335938</v>
      </c>
      <c r="BP24">
        <v>89.509780883789063</v>
      </c>
      <c r="BQ24">
        <v>172.70899963378909</v>
      </c>
      <c r="BR24">
        <v>56.020000457763672</v>
      </c>
      <c r="BS24">
        <v>174.15351867675781</v>
      </c>
      <c r="BT24">
        <v>82.11114501953125</v>
      </c>
      <c r="BU24">
        <v>40.680000305175781</v>
      </c>
      <c r="BV24">
        <v>108.6600036621094</v>
      </c>
      <c r="BW24">
        <v>64.010002136230469</v>
      </c>
      <c r="BX24">
        <v>228.96000671386719</v>
      </c>
      <c r="BY24">
        <v>47.139999389648438</v>
      </c>
      <c r="BZ24">
        <v>82.567901611328125</v>
      </c>
      <c r="CA24">
        <v>73.403144836425781</v>
      </c>
      <c r="CB24">
        <v>565.44903564453125</v>
      </c>
      <c r="CC24">
        <v>33.540000915527337</v>
      </c>
      <c r="CD24">
        <v>90.295471191406236</v>
      </c>
      <c r="CE24">
        <v>24.639999389648441</v>
      </c>
      <c r="CF24">
        <v>92.925003051757798</v>
      </c>
      <c r="CG24">
        <v>72.709999084472656</v>
      </c>
      <c r="CH24">
        <v>28.280000686645511</v>
      </c>
      <c r="CI24">
        <v>75.49627685546875</v>
      </c>
      <c r="CJ24">
        <v>90.77748870849608</v>
      </c>
      <c r="CK24">
        <v>128.979736328125</v>
      </c>
      <c r="CL24">
        <v>98.063911437988281</v>
      </c>
      <c r="CM24">
        <v>83.970001220703125</v>
      </c>
      <c r="CN24">
        <v>86.64697265625</v>
      </c>
      <c r="CO24">
        <v>96.982971191406236</v>
      </c>
      <c r="CP24">
        <v>90.484291076660156</v>
      </c>
      <c r="CQ24">
        <v>48.912338256835938</v>
      </c>
      <c r="CR24">
        <v>132.53289794921881</v>
      </c>
      <c r="CS24">
        <v>215.05241394042969</v>
      </c>
      <c r="CT24">
        <v>80.244941711425781</v>
      </c>
      <c r="CU24">
        <v>41.911739349365227</v>
      </c>
      <c r="CV24">
        <v>78.641830444335938</v>
      </c>
      <c r="CW24">
        <v>146.204345703125</v>
      </c>
      <c r="CX24">
        <v>196.4692077636719</v>
      </c>
      <c r="CY24">
        <v>58.050132751464837</v>
      </c>
      <c r="CZ24">
        <v>128.75971984863281</v>
      </c>
      <c r="DA24">
        <v>68.888923645019531</v>
      </c>
      <c r="DB24">
        <v>17808.66015625</v>
      </c>
      <c r="DC24">
        <v>20.510000228881839</v>
      </c>
      <c r="DD24">
        <v>0.49981325268717103</v>
      </c>
      <c r="DE24">
        <v>0.70124518239928135</v>
      </c>
      <c r="DF24">
        <v>1.969957091309142</v>
      </c>
      <c r="DG24">
        <v>1.7181500471066589</v>
      </c>
      <c r="DH24">
        <v>1.124855097085083</v>
      </c>
      <c r="DI24">
        <v>8.8389927989294834E-2</v>
      </c>
      <c r="DJ24">
        <v>2.4483687516430384</v>
      </c>
      <c r="DK24">
        <v>2.6799497806826764</v>
      </c>
      <c r="DL24">
        <v>0.36252602323517213</v>
      </c>
      <c r="DM24">
        <v>2.4536761715041679</v>
      </c>
      <c r="DN24">
        <v>0.11231163476968012</v>
      </c>
      <c r="DO24">
        <v>305.09111785888672</v>
      </c>
      <c r="DP24">
        <v>679.61383056640625</v>
      </c>
    </row>
    <row r="25" spans="1:120" x14ac:dyDescent="0.25">
      <c r="A25" s="1">
        <v>45730</v>
      </c>
      <c r="B25">
        <v>37.700000762939453</v>
      </c>
      <c r="C25">
        <v>49.189998626708977</v>
      </c>
      <c r="D25">
        <v>39.779998779296882</v>
      </c>
      <c r="E25">
        <v>39.090000152587891</v>
      </c>
      <c r="F25">
        <v>64.806045532226563</v>
      </c>
      <c r="G25">
        <v>10.710000038146971</v>
      </c>
      <c r="H25">
        <v>41.319999694824219</v>
      </c>
      <c r="I25">
        <v>30.45999908447266</v>
      </c>
      <c r="J25">
        <v>21.969999313354489</v>
      </c>
      <c r="K25">
        <v>414.56808471679688</v>
      </c>
      <c r="L25">
        <v>88.730003356933594</v>
      </c>
      <c r="M25">
        <v>34.919998168945313</v>
      </c>
      <c r="N25">
        <v>23.693622589111332</v>
      </c>
      <c r="O25">
        <v>43.639999389648438</v>
      </c>
      <c r="P25">
        <v>61.200000762939453</v>
      </c>
      <c r="Q25">
        <v>275.239990234375</v>
      </c>
      <c r="R25">
        <v>116.9806442260742</v>
      </c>
      <c r="S25">
        <v>137.68511962890619</v>
      </c>
      <c r="T25">
        <v>134.07069396972659</v>
      </c>
      <c r="U25">
        <v>31.059999465942379</v>
      </c>
      <c r="V25">
        <v>94.178840637207045</v>
      </c>
      <c r="W25">
        <v>91.660003662109375</v>
      </c>
      <c r="X25">
        <v>50.834342956542969</v>
      </c>
      <c r="Y25">
        <v>59.169998168945313</v>
      </c>
      <c r="Z25">
        <v>58.439407348632813</v>
      </c>
      <c r="AA25">
        <v>119.54638671875</v>
      </c>
      <c r="AB25">
        <v>83.641975402832031</v>
      </c>
      <c r="AC25">
        <v>104.6804122924805</v>
      </c>
      <c r="AD25">
        <v>38.930000305175781</v>
      </c>
      <c r="AE25">
        <v>94.756767272949219</v>
      </c>
      <c r="AF25">
        <v>188.07307434082031</v>
      </c>
      <c r="AG25">
        <v>94.712364196777344</v>
      </c>
      <c r="AH25">
        <v>185.33851623535159</v>
      </c>
      <c r="AI25">
        <v>368.80523681640619</v>
      </c>
      <c r="AJ25">
        <v>202.43572998046881</v>
      </c>
      <c r="AK25">
        <v>152.2572021484375</v>
      </c>
      <c r="AL25">
        <v>260.863037109375</v>
      </c>
      <c r="AM25">
        <v>64.409507751464844</v>
      </c>
      <c r="AN25">
        <v>21.64999961853027</v>
      </c>
      <c r="AO25">
        <v>61.438899993896477</v>
      </c>
      <c r="AP25">
        <v>120.5173873901367</v>
      </c>
      <c r="AQ25">
        <v>55.739578247070313</v>
      </c>
      <c r="AR25">
        <v>58.864849090576172</v>
      </c>
      <c r="AS25">
        <v>56.385299682617188</v>
      </c>
      <c r="AT25">
        <v>314.9537353515625</v>
      </c>
      <c r="AU25">
        <v>126.8072967529297</v>
      </c>
      <c r="AV25">
        <v>201.4691162109375</v>
      </c>
      <c r="AW25">
        <v>86.979637145996094</v>
      </c>
      <c r="AX25">
        <v>273.20538330078119</v>
      </c>
      <c r="AY25">
        <v>254.1199951171875</v>
      </c>
      <c r="AZ25">
        <v>11.366837501525881</v>
      </c>
      <c r="BA25">
        <v>65.566337585449219</v>
      </c>
      <c r="BB25">
        <v>44.478439331054688</v>
      </c>
      <c r="BC25">
        <v>51.021862030029297</v>
      </c>
      <c r="BD25">
        <v>16.920000076293949</v>
      </c>
      <c r="BE25">
        <v>48.257610321044922</v>
      </c>
      <c r="BF25">
        <v>64.910980224609375</v>
      </c>
      <c r="BG25">
        <v>40.635692596435547</v>
      </c>
      <c r="BH25">
        <v>83.841529846191406</v>
      </c>
      <c r="BI25">
        <v>45.009998321533203</v>
      </c>
      <c r="BJ25">
        <v>115.6417694091797</v>
      </c>
      <c r="BK25">
        <v>51.904922485351563</v>
      </c>
      <c r="BL25">
        <v>65.020355224609375</v>
      </c>
      <c r="BM25">
        <v>28.003866195678711</v>
      </c>
      <c r="BN25">
        <v>24.78531646728516</v>
      </c>
      <c r="BO25">
        <v>478.94577026367188</v>
      </c>
      <c r="BP25">
        <v>88.070747375488281</v>
      </c>
      <c r="BQ25">
        <v>170.9928894042969</v>
      </c>
      <c r="BR25">
        <v>55.25</v>
      </c>
      <c r="BS25">
        <v>171.83465576171881</v>
      </c>
      <c r="BT25">
        <v>82.141044616699219</v>
      </c>
      <c r="BU25">
        <v>39.619998931884773</v>
      </c>
      <c r="BV25">
        <v>107.26999664306641</v>
      </c>
      <c r="BW25">
        <v>63.889999389648438</v>
      </c>
      <c r="BX25">
        <v>226.57000732421881</v>
      </c>
      <c r="BY25">
        <v>46.389999389648438</v>
      </c>
      <c r="BZ25">
        <v>81.210403442382813</v>
      </c>
      <c r="CA25">
        <v>72.674201965332031</v>
      </c>
      <c r="CB25">
        <v>561.12200927734375</v>
      </c>
      <c r="CC25">
        <v>32.389999389648438</v>
      </c>
      <c r="CD25">
        <v>89.847076416015625</v>
      </c>
      <c r="CE25">
        <v>23.89999961853027</v>
      </c>
      <c r="CF25">
        <v>91.669387817382798</v>
      </c>
      <c r="CG25">
        <v>72.279998779296875</v>
      </c>
      <c r="CH25">
        <v>28.389999389648441</v>
      </c>
      <c r="CI25">
        <v>75.217582702636719</v>
      </c>
      <c r="CJ25">
        <v>89.253150939941406</v>
      </c>
      <c r="CK25">
        <v>127.4398880004883</v>
      </c>
      <c r="CL25">
        <v>97.196716308593764</v>
      </c>
      <c r="CM25">
        <v>82.459999084472656</v>
      </c>
      <c r="CN25">
        <v>85.572097778320313</v>
      </c>
      <c r="CO25">
        <v>96.295005798339844</v>
      </c>
      <c r="CP25">
        <v>89.065361022949219</v>
      </c>
      <c r="CQ25">
        <v>48.344402313232422</v>
      </c>
      <c r="CR25">
        <v>130.72843933105469</v>
      </c>
      <c r="CS25">
        <v>213.5650329589844</v>
      </c>
      <c r="CT25">
        <v>79.091056823730469</v>
      </c>
      <c r="CU25">
        <v>41.186382293701172</v>
      </c>
      <c r="CV25">
        <v>78.314155578613281</v>
      </c>
      <c r="CW25">
        <v>144.3714294433594</v>
      </c>
      <c r="CX25">
        <v>196.1600646972656</v>
      </c>
      <c r="CY25">
        <v>57.630638122558587</v>
      </c>
      <c r="CZ25">
        <v>126.1946640014648</v>
      </c>
      <c r="DA25">
        <v>67.352958679199219</v>
      </c>
      <c r="DB25">
        <v>17754.08984375</v>
      </c>
      <c r="DC25">
        <v>21.770000457763668</v>
      </c>
      <c r="DD25">
        <v>0.50359342786699213</v>
      </c>
      <c r="DE25">
        <v>0.69966125868456197</v>
      </c>
      <c r="DF25">
        <v>1.9899006655911711</v>
      </c>
      <c r="DG25">
        <v>1.7133050747580156</v>
      </c>
      <c r="DH25">
        <v>1.1174584824629079</v>
      </c>
      <c r="DI25">
        <v>8.7663641442365908E-2</v>
      </c>
      <c r="DJ25">
        <v>2.480180093363094</v>
      </c>
      <c r="DK25">
        <v>2.7002424994137439</v>
      </c>
      <c r="DL25">
        <v>0.36076954144283374</v>
      </c>
      <c r="DM25">
        <v>2.4837193396308712</v>
      </c>
      <c r="DN25">
        <v>0.11066705480746118</v>
      </c>
      <c r="DO25">
        <v>301.77664184570313</v>
      </c>
      <c r="DP25">
        <v>674.37003707885742</v>
      </c>
    </row>
    <row r="26" spans="1:120" x14ac:dyDescent="0.25">
      <c r="A26" s="1">
        <v>45729</v>
      </c>
      <c r="B26">
        <v>36.630001068115227</v>
      </c>
      <c r="C26">
        <v>47.25</v>
      </c>
      <c r="D26">
        <v>38.700000762939453</v>
      </c>
      <c r="E26">
        <v>37.349998474121087</v>
      </c>
      <c r="F26">
        <v>62.716175079345703</v>
      </c>
      <c r="G26">
        <v>10.64999961853027</v>
      </c>
      <c r="H26">
        <v>40.189998626708977</v>
      </c>
      <c r="I26">
        <v>30.780000686645511</v>
      </c>
      <c r="J26">
        <v>21.85000038146973</v>
      </c>
      <c r="K26">
        <v>408.00064086914063</v>
      </c>
      <c r="L26">
        <v>86.949996948242188</v>
      </c>
      <c r="M26">
        <v>33.900001525878913</v>
      </c>
      <c r="N26">
        <v>22.96871185302734</v>
      </c>
      <c r="O26">
        <v>43.209999084472663</v>
      </c>
      <c r="P26">
        <v>59.770000457763672</v>
      </c>
      <c r="Q26">
        <v>275.1300048828125</v>
      </c>
      <c r="R26">
        <v>114.36375427246089</v>
      </c>
      <c r="S26">
        <v>134.23651123046881</v>
      </c>
      <c r="T26">
        <v>133.0216369628906</v>
      </c>
      <c r="U26">
        <v>30.729999542236332</v>
      </c>
      <c r="V26">
        <v>94.507781982421875</v>
      </c>
      <c r="W26">
        <v>88.300003051757813</v>
      </c>
      <c r="X26">
        <v>50.235588073730469</v>
      </c>
      <c r="Y26">
        <v>58.580001831054688</v>
      </c>
      <c r="Z26">
        <v>57.053218841552727</v>
      </c>
      <c r="AA26">
        <v>116.9659729003906</v>
      </c>
      <c r="AB26">
        <v>81.504989624023438</v>
      </c>
      <c r="AC26">
        <v>102.1780471801758</v>
      </c>
      <c r="AD26">
        <v>37.478000640869141</v>
      </c>
      <c r="AE26">
        <v>93.217376708984375</v>
      </c>
      <c r="AF26">
        <v>185.0549011230469</v>
      </c>
      <c r="AG26">
        <v>92.345046997070327</v>
      </c>
      <c r="AH26">
        <v>182.04258728027341</v>
      </c>
      <c r="AI26">
        <v>359.68499755859381</v>
      </c>
      <c r="AJ26">
        <v>197.6564636230469</v>
      </c>
      <c r="AK26">
        <v>148.7884216308594</v>
      </c>
      <c r="AL26">
        <v>254.21266174316409</v>
      </c>
      <c r="AM26">
        <v>63.163578033447273</v>
      </c>
      <c r="AN26">
        <v>21</v>
      </c>
      <c r="AO26">
        <v>59.660507202148438</v>
      </c>
      <c r="AP26">
        <v>117.85182189941411</v>
      </c>
      <c r="AQ26">
        <v>54.279281616210938</v>
      </c>
      <c r="AR26">
        <v>57.501686096191413</v>
      </c>
      <c r="AS26">
        <v>54.766063690185547</v>
      </c>
      <c r="AT26">
        <v>307.10211181640619</v>
      </c>
      <c r="AU26">
        <v>124.9769973754883</v>
      </c>
      <c r="AV26">
        <v>196.23265075683591</v>
      </c>
      <c r="AW26">
        <v>85.610908508300781</v>
      </c>
      <c r="AX26">
        <v>267.78677368164063</v>
      </c>
      <c r="AY26">
        <v>246.38999938964841</v>
      </c>
      <c r="AZ26">
        <v>11.108950614929199</v>
      </c>
      <c r="BA26">
        <v>64.656806945800781</v>
      </c>
      <c r="BB26">
        <v>43.931163787841797</v>
      </c>
      <c r="BC26">
        <v>49.683570861816413</v>
      </c>
      <c r="BD26">
        <v>16.440000534057621</v>
      </c>
      <c r="BE26">
        <v>46.758304595947273</v>
      </c>
      <c r="BF26">
        <v>63.672870635986328</v>
      </c>
      <c r="BG26">
        <v>39.876705169677727</v>
      </c>
      <c r="BH26">
        <v>83.602302551269531</v>
      </c>
      <c r="BI26">
        <v>43.720001220703118</v>
      </c>
      <c r="BJ26">
        <v>113.8125305175781</v>
      </c>
      <c r="BK26">
        <v>49.825126647949219</v>
      </c>
      <c r="BL26">
        <v>63.575237274169922</v>
      </c>
      <c r="BM26">
        <v>27.080007553100589</v>
      </c>
      <c r="BN26">
        <v>24.098493576049801</v>
      </c>
      <c r="BO26">
        <v>467.64260864257813</v>
      </c>
      <c r="BP26">
        <v>86.182014465332031</v>
      </c>
      <c r="BQ26">
        <v>167.7801513671875</v>
      </c>
      <c r="BR26">
        <v>53.659999847412109</v>
      </c>
      <c r="BS26">
        <v>168.62007141113281</v>
      </c>
      <c r="BT26">
        <v>82.200843811035156</v>
      </c>
      <c r="BU26">
        <v>39.220001220703118</v>
      </c>
      <c r="BV26">
        <v>103.4700012207031</v>
      </c>
      <c r="BW26">
        <v>61.430000305175781</v>
      </c>
      <c r="BX26">
        <v>219.55000305175781</v>
      </c>
      <c r="BY26">
        <v>45.419998168945313</v>
      </c>
      <c r="BZ26">
        <v>78.515365600585938</v>
      </c>
      <c r="CA26">
        <v>71.905326843261719</v>
      </c>
      <c r="CB26">
        <v>549.76617431640625</v>
      </c>
      <c r="CC26">
        <v>32.090000152587891</v>
      </c>
      <c r="CD26">
        <v>90.325363159179673</v>
      </c>
      <c r="CE26">
        <v>23.510000228881839</v>
      </c>
      <c r="CF26">
        <v>90.633010864257798</v>
      </c>
      <c r="CG26">
        <v>71.620002746582031</v>
      </c>
      <c r="CH26">
        <v>28.420000076293949</v>
      </c>
      <c r="CI26">
        <v>75.217582702636719</v>
      </c>
      <c r="CJ26">
        <v>87.501152038574219</v>
      </c>
      <c r="CK26">
        <v>125.5423965454102</v>
      </c>
      <c r="CL26">
        <v>95.223075866699219</v>
      </c>
      <c r="CM26">
        <v>81.050003051757813</v>
      </c>
      <c r="CN26">
        <v>84.467361450195313</v>
      </c>
      <c r="CO26">
        <v>94.560134887695327</v>
      </c>
      <c r="CP26">
        <v>86.505325317382813</v>
      </c>
      <c r="CQ26">
        <v>47.248382568359382</v>
      </c>
      <c r="CR26">
        <v>128.3856201171875</v>
      </c>
      <c r="CS26">
        <v>207.29603576660159</v>
      </c>
      <c r="CT26">
        <v>78.912002563476563</v>
      </c>
      <c r="CU26">
        <v>40.401405334472663</v>
      </c>
      <c r="CV26">
        <v>76.814796447753906</v>
      </c>
      <c r="CW26">
        <v>143.27568054199219</v>
      </c>
      <c r="CX26">
        <v>192.0713195800781</v>
      </c>
      <c r="CY26">
        <v>55.942668914794922</v>
      </c>
      <c r="CZ26">
        <v>121.9394607543945</v>
      </c>
      <c r="DA26">
        <v>66.445350646972656</v>
      </c>
      <c r="DB26">
        <v>17303.009765625</v>
      </c>
      <c r="DC26">
        <v>24.659999847412109</v>
      </c>
      <c r="DD26">
        <v>0.49901432729775769</v>
      </c>
      <c r="DE26">
        <v>0.69682650092975251</v>
      </c>
      <c r="DF26">
        <v>1.9758288592373252</v>
      </c>
      <c r="DG26">
        <v>1.708551370844297</v>
      </c>
      <c r="DH26">
        <v>1.0919269690788374</v>
      </c>
      <c r="DI26">
        <v>8.5945629628363177E-2</v>
      </c>
      <c r="DJ26">
        <v>2.4339937315058826</v>
      </c>
      <c r="DK26">
        <v>2.6269265641795534</v>
      </c>
      <c r="DL26">
        <v>0.35952823737986089</v>
      </c>
      <c r="DM26">
        <v>2.4572690836356901</v>
      </c>
      <c r="DN26">
        <v>0.11187438716382749</v>
      </c>
      <c r="DO26">
        <v>299.00247955322266</v>
      </c>
      <c r="DP26">
        <v>659.46871948242188</v>
      </c>
    </row>
    <row r="27" spans="1:120" x14ac:dyDescent="0.25">
      <c r="A27" s="1">
        <v>45728</v>
      </c>
      <c r="B27">
        <v>37.459999084472663</v>
      </c>
      <c r="C27">
        <v>49.610000610351563</v>
      </c>
      <c r="D27">
        <v>39.299999237060547</v>
      </c>
      <c r="E27">
        <v>38.479999542236328</v>
      </c>
      <c r="F27">
        <v>64.186088562011719</v>
      </c>
      <c r="G27">
        <v>10.930000305175779</v>
      </c>
      <c r="H27">
        <v>39.580001831054688</v>
      </c>
      <c r="I27">
        <v>30.219999313354489</v>
      </c>
      <c r="J27">
        <v>21.930000305175781</v>
      </c>
      <c r="K27">
        <v>413.16079711914063</v>
      </c>
      <c r="L27">
        <v>87.989997863769531</v>
      </c>
      <c r="M27">
        <v>34.169998168945313</v>
      </c>
      <c r="N27">
        <v>23.326202392578121</v>
      </c>
      <c r="O27">
        <v>41.900001525878913</v>
      </c>
      <c r="P27">
        <v>59.869998931884773</v>
      </c>
      <c r="Q27">
        <v>270.32998657226563</v>
      </c>
      <c r="R27">
        <v>115.8519821166992</v>
      </c>
      <c r="S27">
        <v>136.28973388671881</v>
      </c>
      <c r="T27">
        <v>134.1306457519531</v>
      </c>
      <c r="U27">
        <v>31.219999313354489</v>
      </c>
      <c r="V27">
        <v>94.128997802734375</v>
      </c>
      <c r="W27">
        <v>91.330001831054673</v>
      </c>
      <c r="X27">
        <v>50.395256042480469</v>
      </c>
      <c r="Y27">
        <v>59.340000152587891</v>
      </c>
      <c r="Z27">
        <v>57.950752258300781</v>
      </c>
      <c r="AA27">
        <v>118.2113494873047</v>
      </c>
      <c r="AB27">
        <v>82.922988891601563</v>
      </c>
      <c r="AC27">
        <v>103.922721862793</v>
      </c>
      <c r="AD27">
        <v>38.486064910888672</v>
      </c>
      <c r="AE27">
        <v>95.670471191406236</v>
      </c>
      <c r="AF27">
        <v>186.61878967285159</v>
      </c>
      <c r="AG27">
        <v>94.133018493652344</v>
      </c>
      <c r="AH27">
        <v>183.18769836425781</v>
      </c>
      <c r="AI27">
        <v>367.526611328125</v>
      </c>
      <c r="AJ27">
        <v>200.6497497558594</v>
      </c>
      <c r="AK27">
        <v>150.8318176269531</v>
      </c>
      <c r="AL27">
        <v>258.70614624023438</v>
      </c>
      <c r="AM27">
        <v>64.140388488769531</v>
      </c>
      <c r="AN27">
        <v>21.190000534057621</v>
      </c>
      <c r="AO27">
        <v>60.524864196777337</v>
      </c>
      <c r="AP27">
        <v>116.4892044067383</v>
      </c>
      <c r="AQ27">
        <v>54.676639556884773</v>
      </c>
      <c r="AR27">
        <v>57.670833587646477</v>
      </c>
      <c r="AS27">
        <v>55.381969451904297</v>
      </c>
      <c r="AT27">
        <v>313.345458984375</v>
      </c>
      <c r="AU27">
        <v>125.4345703125</v>
      </c>
      <c r="AV27">
        <v>199.36454772949219</v>
      </c>
      <c r="AW27">
        <v>85.980560302734375</v>
      </c>
      <c r="AX27">
        <v>271.42910766601563</v>
      </c>
      <c r="AY27">
        <v>249.47999572753909</v>
      </c>
      <c r="AZ27">
        <v>11.18830013275146</v>
      </c>
      <c r="BA27">
        <v>65.496376037597656</v>
      </c>
      <c r="BB27">
        <v>44.548091888427727</v>
      </c>
      <c r="BC27">
        <v>51.1383056640625</v>
      </c>
      <c r="BD27">
        <v>16.739999771118161</v>
      </c>
      <c r="BE27">
        <v>48.227626800537109</v>
      </c>
      <c r="BF27">
        <v>64.311897277832031</v>
      </c>
      <c r="BG27">
        <v>40.16632080078125</v>
      </c>
      <c r="BH27">
        <v>84.23028564453125</v>
      </c>
      <c r="BI27">
        <v>45.189998626708977</v>
      </c>
      <c r="BJ27">
        <v>114.2123641967773</v>
      </c>
      <c r="BK27">
        <v>50.485061645507813</v>
      </c>
      <c r="BL27">
        <v>64.561904907226563</v>
      </c>
      <c r="BM27">
        <v>27.45749664306641</v>
      </c>
      <c r="BN27">
        <v>24.426975250244141</v>
      </c>
      <c r="BO27">
        <v>476.20986938476563</v>
      </c>
      <c r="BP27">
        <v>87.421188354492188</v>
      </c>
      <c r="BQ27">
        <v>170.72349548339841</v>
      </c>
      <c r="BR27">
        <v>54.619998931884773</v>
      </c>
      <c r="BS27">
        <v>170.25225830078119</v>
      </c>
      <c r="BT27">
        <v>82.141044616699219</v>
      </c>
      <c r="BU27">
        <v>38.75</v>
      </c>
      <c r="BV27">
        <v>106.5800018310547</v>
      </c>
      <c r="BW27">
        <v>61.209999084472663</v>
      </c>
      <c r="BX27">
        <v>220.52000427246091</v>
      </c>
      <c r="BY27">
        <v>46.290000915527337</v>
      </c>
      <c r="BZ27">
        <v>80.102439880371094</v>
      </c>
      <c r="CA27">
        <v>71.92529296875</v>
      </c>
      <c r="CB27">
        <v>557.19384765625</v>
      </c>
      <c r="CC27">
        <v>32.279998779296882</v>
      </c>
      <c r="CD27">
        <v>89.538192749023438</v>
      </c>
      <c r="CE27">
        <v>23.840000152587891</v>
      </c>
      <c r="CF27">
        <v>90.822349548339844</v>
      </c>
      <c r="CG27">
        <v>72.800003051757813</v>
      </c>
      <c r="CH27">
        <v>28.319999694824219</v>
      </c>
      <c r="CI27">
        <v>74.889122009277344</v>
      </c>
      <c r="CJ27">
        <v>89.263046264648438</v>
      </c>
      <c r="CK27">
        <v>126.3967666625977</v>
      </c>
      <c r="CL27">
        <v>97.695106506347656</v>
      </c>
      <c r="CM27">
        <v>82.540000915527344</v>
      </c>
      <c r="CN27">
        <v>84.527076721191406</v>
      </c>
      <c r="CO27">
        <v>96.544273376464844</v>
      </c>
      <c r="CP27">
        <v>87.100677490234375</v>
      </c>
      <c r="CQ27">
        <v>47.507442474365227</v>
      </c>
      <c r="CR27">
        <v>129.71156311035159</v>
      </c>
      <c r="CS27">
        <v>211.3089904785156</v>
      </c>
      <c r="CT27">
        <v>79.280052185058594</v>
      </c>
      <c r="CU27">
        <v>41.206253051757813</v>
      </c>
      <c r="CV27">
        <v>76.626136779785156</v>
      </c>
      <c r="CW27">
        <v>144.04270935058591</v>
      </c>
      <c r="CX27">
        <v>196.98777770996091</v>
      </c>
      <c r="CY27">
        <v>55.672996520996087</v>
      </c>
      <c r="CZ27">
        <v>123.71909332275391</v>
      </c>
      <c r="DA27">
        <v>67.961357116699219</v>
      </c>
      <c r="DB27">
        <v>17648.44921875</v>
      </c>
      <c r="DC27">
        <v>24.229999542236332</v>
      </c>
      <c r="DD27">
        <v>0.50441340155870895</v>
      </c>
      <c r="DE27">
        <v>0.70148077364184958</v>
      </c>
      <c r="DF27">
        <v>2.0062843444723031</v>
      </c>
      <c r="DG27">
        <v>1.7151961059044118</v>
      </c>
      <c r="DH27">
        <v>1.1136894487892304</v>
      </c>
      <c r="DI27">
        <v>8.9035442187720457E-2</v>
      </c>
      <c r="DJ27">
        <v>2.4847079723174796</v>
      </c>
      <c r="DK27">
        <v>2.6653487813715095</v>
      </c>
      <c r="DL27">
        <v>0.36010761891909188</v>
      </c>
      <c r="DM27">
        <v>2.4980789442952238</v>
      </c>
      <c r="DN27">
        <v>0.11178929757863161</v>
      </c>
      <c r="DO27">
        <v>299.94889831542969</v>
      </c>
      <c r="DP27">
        <v>670.04285049438477</v>
      </c>
    </row>
    <row r="28" spans="1:120" x14ac:dyDescent="0.25">
      <c r="A28" s="1">
        <v>45727</v>
      </c>
      <c r="B28">
        <v>36.840000152587891</v>
      </c>
      <c r="C28">
        <v>48.189998626708977</v>
      </c>
      <c r="D28">
        <v>39.479999542236328</v>
      </c>
      <c r="E28">
        <v>37.819999694824219</v>
      </c>
      <c r="F28">
        <v>63.856105804443359</v>
      </c>
      <c r="G28">
        <v>10.829999923706049</v>
      </c>
      <c r="H28">
        <v>39.319999694824219</v>
      </c>
      <c r="I28">
        <v>29.89999961853027</v>
      </c>
      <c r="J28">
        <v>21.930000305175781</v>
      </c>
      <c r="K28">
        <v>413.94924926757813</v>
      </c>
      <c r="L28">
        <v>87.209999084472656</v>
      </c>
      <c r="M28">
        <v>34.590000152587891</v>
      </c>
      <c r="N28">
        <v>23.077945709228519</v>
      </c>
      <c r="O28">
        <v>41.840000152587891</v>
      </c>
      <c r="P28">
        <v>59.869998931884773</v>
      </c>
      <c r="Q28">
        <v>269.16000366210938</v>
      </c>
      <c r="R28">
        <v>114.59349060058589</v>
      </c>
      <c r="S28">
        <v>135.22325134277341</v>
      </c>
      <c r="T28">
        <v>133.8708801269531</v>
      </c>
      <c r="U28">
        <v>31.239999771118161</v>
      </c>
      <c r="V28">
        <v>94.40810394287108</v>
      </c>
      <c r="W28">
        <v>89.540000915527344</v>
      </c>
      <c r="X28">
        <v>51.053886413574219</v>
      </c>
      <c r="Y28">
        <v>59.869998931884773</v>
      </c>
      <c r="Z28">
        <v>58.000614166259773</v>
      </c>
      <c r="AA28">
        <v>118.71946716308589</v>
      </c>
      <c r="AB28">
        <v>82.863075256347656</v>
      </c>
      <c r="AC28">
        <v>104.3813171386719</v>
      </c>
      <c r="AD28">
        <v>38.026943206787109</v>
      </c>
      <c r="AE28">
        <v>96.762931823730483</v>
      </c>
      <c r="AF28">
        <v>187.58500671386719</v>
      </c>
      <c r="AG28">
        <v>92.644714355468764</v>
      </c>
      <c r="AH28">
        <v>183.88471984863281</v>
      </c>
      <c r="AI28">
        <v>362.59188842773438</v>
      </c>
      <c r="AJ28">
        <v>200.30052185058591</v>
      </c>
      <c r="AK28">
        <v>150.7720031738281</v>
      </c>
      <c r="AL28">
        <v>258.246826171875</v>
      </c>
      <c r="AM28">
        <v>64.399543762207031</v>
      </c>
      <c r="AN28">
        <v>21.579999923706051</v>
      </c>
      <c r="AO28">
        <v>59.948627471923828</v>
      </c>
      <c r="AP28">
        <v>117.56337738037109</v>
      </c>
      <c r="AQ28">
        <v>54.199810028076172</v>
      </c>
      <c r="AR28">
        <v>58.088741302490227</v>
      </c>
      <c r="AS28">
        <v>54.746192932128913</v>
      </c>
      <c r="AT28">
        <v>309.2298583984375</v>
      </c>
      <c r="AU28">
        <v>126.0115127563477</v>
      </c>
      <c r="AV28">
        <v>196.27253723144531</v>
      </c>
      <c r="AW28">
        <v>85.690826416015625</v>
      </c>
      <c r="AX28">
        <v>269.42330932617188</v>
      </c>
      <c r="AY28">
        <v>248.61000061035159</v>
      </c>
      <c r="AZ28">
        <v>11.16846370697021</v>
      </c>
      <c r="BA28">
        <v>65.696273803710938</v>
      </c>
      <c r="BB28">
        <v>44.816753387451172</v>
      </c>
      <c r="BC28">
        <v>50.505195617675781</v>
      </c>
      <c r="BD28">
        <v>16.729999542236332</v>
      </c>
      <c r="BE28">
        <v>48.137668609619141</v>
      </c>
      <c r="BF28">
        <v>65.100685119628906</v>
      </c>
      <c r="BG28">
        <v>40.106399536132813</v>
      </c>
      <c r="BH28">
        <v>84.818397521972656</v>
      </c>
      <c r="BI28">
        <v>44.599998474121087</v>
      </c>
      <c r="BJ28">
        <v>114.1223983764648</v>
      </c>
      <c r="BK28">
        <v>49.375171661376953</v>
      </c>
      <c r="BL28">
        <v>63.953956604003913</v>
      </c>
      <c r="BM28">
        <v>27.12967681884766</v>
      </c>
      <c r="BN28">
        <v>24.227895736694339</v>
      </c>
      <c r="BO28">
        <v>470.89776611328119</v>
      </c>
      <c r="BP28">
        <v>87.121383666992188</v>
      </c>
      <c r="BQ28">
        <v>170.36430358886719</v>
      </c>
      <c r="BR28">
        <v>54.169998168945313</v>
      </c>
      <c r="BS28">
        <v>171.0583801269531</v>
      </c>
      <c r="BT28">
        <v>82.200843811035156</v>
      </c>
      <c r="BU28">
        <v>37.119998931884773</v>
      </c>
      <c r="BV28">
        <v>105.15000152587891</v>
      </c>
      <c r="BW28">
        <v>61.270000457763672</v>
      </c>
      <c r="BX28">
        <v>214.2200012207031</v>
      </c>
      <c r="BY28">
        <v>45.919998168945313</v>
      </c>
      <c r="BZ28">
        <v>78.83477783203125</v>
      </c>
      <c r="CA28">
        <v>72.744102478027344</v>
      </c>
      <c r="CB28">
        <v>554.252685546875</v>
      </c>
      <c r="CC28">
        <v>32.630001068115227</v>
      </c>
      <c r="CD28">
        <v>90.076255798339844</v>
      </c>
      <c r="CE28">
        <v>23.659999847412109</v>
      </c>
      <c r="CF28">
        <v>91.529876708984375</v>
      </c>
      <c r="CG28">
        <v>71.449996948242188</v>
      </c>
      <c r="CH28">
        <v>28.25</v>
      </c>
      <c r="CI28">
        <v>75.197685241699219</v>
      </c>
      <c r="CJ28">
        <v>89.540199279785156</v>
      </c>
      <c r="CK28">
        <v>127.0723114013672</v>
      </c>
      <c r="CL28">
        <v>98.432731628417955</v>
      </c>
      <c r="CM28">
        <v>83.870002746582031</v>
      </c>
      <c r="CN28">
        <v>84.925178527832031</v>
      </c>
      <c r="CO28">
        <v>96.065681457519517</v>
      </c>
      <c r="CP28">
        <v>86.703773498535156</v>
      </c>
      <c r="CQ28">
        <v>47.437694549560547</v>
      </c>
      <c r="CR28">
        <v>129.7215270996094</v>
      </c>
      <c r="CS28">
        <v>208.03472900390619</v>
      </c>
      <c r="CT28">
        <v>81.040725708007813</v>
      </c>
      <c r="CU28">
        <v>41.355297088623047</v>
      </c>
      <c r="CV28">
        <v>76.864448547363281</v>
      </c>
      <c r="CW28">
        <v>145.4970703125</v>
      </c>
      <c r="CX28">
        <v>195.8509216308594</v>
      </c>
      <c r="CY28">
        <v>55.443267822265618</v>
      </c>
      <c r="CZ28">
        <v>122.44651031494141</v>
      </c>
      <c r="DA28">
        <v>68.83905029296875</v>
      </c>
      <c r="DB28">
        <v>17436.099609375</v>
      </c>
      <c r="DC28">
        <v>26.920000076293949</v>
      </c>
      <c r="DD28">
        <v>0.49388123271911799</v>
      </c>
      <c r="DE28">
        <v>0.69797378000794075</v>
      </c>
      <c r="DF28">
        <v>1.9718434937182752</v>
      </c>
      <c r="DG28">
        <v>1.7128301059589757</v>
      </c>
      <c r="DH28">
        <v>1.0837274108350381</v>
      </c>
      <c r="DI28">
        <v>8.6945900098184342E-2</v>
      </c>
      <c r="DJ28">
        <v>2.4166975297891113</v>
      </c>
      <c r="DK28">
        <v>2.5670393149422379</v>
      </c>
      <c r="DL28">
        <v>0.36138845525475732</v>
      </c>
      <c r="DM28">
        <v>2.4539810024847144</v>
      </c>
      <c r="DN28">
        <v>0.11108633976712715</v>
      </c>
      <c r="DO28">
        <v>303.40224456787109</v>
      </c>
      <c r="DP28">
        <v>665.97005081176758</v>
      </c>
    </row>
    <row r="29" spans="1:120" x14ac:dyDescent="0.25">
      <c r="A29" s="1">
        <v>45726</v>
      </c>
      <c r="B29">
        <v>36.610000610351563</v>
      </c>
      <c r="C29">
        <v>47.860000610351563</v>
      </c>
      <c r="D29">
        <v>39.599998474121087</v>
      </c>
      <c r="E29">
        <v>37.029998779296882</v>
      </c>
      <c r="F29">
        <v>63.276142120361328</v>
      </c>
      <c r="G29">
        <v>10.60000038146973</v>
      </c>
      <c r="H29">
        <v>38.610000610351563</v>
      </c>
      <c r="I29">
        <v>29.079999923706051</v>
      </c>
      <c r="J29">
        <v>21.809999465942379</v>
      </c>
      <c r="K29">
        <v>418.69021606445313</v>
      </c>
      <c r="L29">
        <v>86.480003356933594</v>
      </c>
      <c r="M29">
        <v>34.779998779296882</v>
      </c>
      <c r="N29">
        <v>22.720455169677731</v>
      </c>
      <c r="O29">
        <v>40.509998321533203</v>
      </c>
      <c r="P29">
        <v>60.060001373291023</v>
      </c>
      <c r="Q29">
        <v>266.04000854492188</v>
      </c>
      <c r="R29">
        <v>113.9642333984375</v>
      </c>
      <c r="S29">
        <v>135.2132873535156</v>
      </c>
      <c r="T29">
        <v>135.71922302246091</v>
      </c>
      <c r="U29">
        <v>30.440000534057621</v>
      </c>
      <c r="V29">
        <v>94.747024536132798</v>
      </c>
      <c r="W29">
        <v>88.680000305175781</v>
      </c>
      <c r="X29">
        <v>51.133724212646477</v>
      </c>
      <c r="Y29">
        <v>60.360000610351563</v>
      </c>
      <c r="Z29">
        <v>58.309768676757813</v>
      </c>
      <c r="AA29">
        <v>119.52646636962891</v>
      </c>
      <c r="AB29">
        <v>83.322425842285156</v>
      </c>
      <c r="AC29">
        <v>104.9595565795898</v>
      </c>
      <c r="AD29">
        <v>37.487983703613281</v>
      </c>
      <c r="AE29">
        <v>98.937942504882798</v>
      </c>
      <c r="AF29">
        <v>190.334228515625</v>
      </c>
      <c r="AG29">
        <v>92.844482421875</v>
      </c>
      <c r="AH29">
        <v>186.09527587890619</v>
      </c>
      <c r="AI29">
        <v>363.49093627929688</v>
      </c>
      <c r="AJ29">
        <v>200.32048034667969</v>
      </c>
      <c r="AK29">
        <v>151.05108642578119</v>
      </c>
      <c r="AL29">
        <v>257.17837524414063</v>
      </c>
      <c r="AM29">
        <v>66.402992248535156</v>
      </c>
      <c r="AN29">
        <v>21.95000076293945</v>
      </c>
      <c r="AO29">
        <v>60.475189208984382</v>
      </c>
      <c r="AP29">
        <v>117.88165283203119</v>
      </c>
      <c r="AQ29">
        <v>54.656772613525391</v>
      </c>
      <c r="AR29">
        <v>57.979290008544922</v>
      </c>
      <c r="AS29">
        <v>55.044212341308587</v>
      </c>
      <c r="AT29">
        <v>310.10891723632813</v>
      </c>
      <c r="AU29">
        <v>127.67270660400391</v>
      </c>
      <c r="AV29">
        <v>195.61424255371091</v>
      </c>
      <c r="AW29">
        <v>85.840690612792969</v>
      </c>
      <c r="AX29">
        <v>271.66860961914063</v>
      </c>
      <c r="AY29">
        <v>249.41999816894531</v>
      </c>
      <c r="AZ29">
        <v>11.118869781494141</v>
      </c>
      <c r="BA29">
        <v>66.275970458984375</v>
      </c>
      <c r="BB29">
        <v>45.085414886474609</v>
      </c>
      <c r="BC29">
        <v>49.927261352539063</v>
      </c>
      <c r="BD29">
        <v>16.489999771118161</v>
      </c>
      <c r="BE29">
        <v>48.777370452880859</v>
      </c>
      <c r="BF29">
        <v>66.588424682617188</v>
      </c>
      <c r="BG29">
        <v>40.695613861083977</v>
      </c>
      <c r="BH29">
        <v>85.765373229980469</v>
      </c>
      <c r="BI29">
        <v>44.729999542236328</v>
      </c>
      <c r="BJ29">
        <v>114.1323928833008</v>
      </c>
      <c r="BK29">
        <v>49.755130767822273</v>
      </c>
      <c r="BL29">
        <v>63.953956604003913</v>
      </c>
      <c r="BM29">
        <v>26.980667114257809</v>
      </c>
      <c r="BN29">
        <v>24.148263931274411</v>
      </c>
      <c r="BO29">
        <v>472.02609252929688</v>
      </c>
      <c r="BP29">
        <v>88.00079345703125</v>
      </c>
      <c r="BQ29">
        <v>172.489501953125</v>
      </c>
      <c r="BR29">
        <v>54.630001068115227</v>
      </c>
      <c r="BS29">
        <v>173.3672790527344</v>
      </c>
      <c r="BT29">
        <v>82.25067138671875</v>
      </c>
      <c r="BU29">
        <v>35.490001678466797</v>
      </c>
      <c r="BV29">
        <v>104.7600021362305</v>
      </c>
      <c r="BW29">
        <v>60.470001220703118</v>
      </c>
      <c r="BX29">
        <v>214.5299987792969</v>
      </c>
      <c r="BY29">
        <v>45.029998779296882</v>
      </c>
      <c r="BZ29">
        <v>79.004463195800781</v>
      </c>
      <c r="CA29">
        <v>74.052200317382813</v>
      </c>
      <c r="CB29">
        <v>558.89874267578125</v>
      </c>
      <c r="CC29">
        <v>32.549999237060547</v>
      </c>
      <c r="CD29">
        <v>90.723930358886719</v>
      </c>
      <c r="CE29">
        <v>23.110000610351559</v>
      </c>
      <c r="CF29">
        <v>92.825347900390625</v>
      </c>
      <c r="CG29">
        <v>70.889999389648438</v>
      </c>
      <c r="CH29">
        <v>28.409999847412109</v>
      </c>
      <c r="CI29">
        <v>75.894416809082031</v>
      </c>
      <c r="CJ29">
        <v>90.599319458007798</v>
      </c>
      <c r="CK29">
        <v>128.6419677734375</v>
      </c>
      <c r="CL29">
        <v>100.90476226806641</v>
      </c>
      <c r="CM29">
        <v>83.650001525878906</v>
      </c>
      <c r="CN29">
        <v>85.582046508789063</v>
      </c>
      <c r="CO29">
        <v>97.501434326171875</v>
      </c>
      <c r="CP29">
        <v>87.398361206054688</v>
      </c>
      <c r="CQ29">
        <v>47.846214294433587</v>
      </c>
      <c r="CR29">
        <v>131.74530029296881</v>
      </c>
      <c r="CS29">
        <v>208.88325500488281</v>
      </c>
      <c r="CT29">
        <v>82.244346618652344</v>
      </c>
      <c r="CU29">
        <v>41.792503356933587</v>
      </c>
      <c r="CV29">
        <v>77.589302062988281</v>
      </c>
      <c r="CW29">
        <v>147.10087585449219</v>
      </c>
      <c r="CX29">
        <v>197.78559875488281</v>
      </c>
      <c r="CY29">
        <v>53.745315551757813</v>
      </c>
      <c r="CZ29">
        <v>121.83010101318359</v>
      </c>
      <c r="DA29">
        <v>70.29522705078125</v>
      </c>
      <c r="DB29">
        <v>17468.3203125</v>
      </c>
      <c r="DC29">
        <v>27.860000610351559</v>
      </c>
      <c r="DD29">
        <v>0.48779708802745991</v>
      </c>
      <c r="DE29">
        <v>0.69710440183695566</v>
      </c>
      <c r="DF29">
        <v>1.9532518198679238</v>
      </c>
      <c r="DG29">
        <v>1.7025920258475267</v>
      </c>
      <c r="DH29">
        <v>1.0668752968472632</v>
      </c>
      <c r="DI29">
        <v>8.5632686130616836E-2</v>
      </c>
      <c r="DJ29">
        <v>2.404853426241782</v>
      </c>
      <c r="DK29">
        <v>2.5397886127471501</v>
      </c>
      <c r="DL29">
        <v>0.35841998746969123</v>
      </c>
      <c r="DM29">
        <v>2.4289366575283591</v>
      </c>
      <c r="DN29">
        <v>0.10930686734959934</v>
      </c>
      <c r="DO29">
        <v>306.93452453613281</v>
      </c>
      <c r="DP29">
        <v>671.84241485595703</v>
      </c>
    </row>
    <row r="30" spans="1:120" x14ac:dyDescent="0.25">
      <c r="A30" s="1">
        <v>45723</v>
      </c>
      <c r="B30">
        <v>38.450000762939453</v>
      </c>
      <c r="C30">
        <v>52.450000762939453</v>
      </c>
      <c r="D30">
        <v>40.400001525878913</v>
      </c>
      <c r="E30">
        <v>40.740001678466797</v>
      </c>
      <c r="F30">
        <v>65.925979614257813</v>
      </c>
      <c r="G30">
        <v>11.09500026702881</v>
      </c>
      <c r="H30">
        <v>39.950000762939453</v>
      </c>
      <c r="I30">
        <v>29.479999542236332</v>
      </c>
      <c r="J30">
        <v>21.95000076293945</v>
      </c>
      <c r="K30">
        <v>427.44351196289063</v>
      </c>
      <c r="L30">
        <v>89.589996337890625</v>
      </c>
      <c r="M30">
        <v>35.520000457763672</v>
      </c>
      <c r="N30">
        <v>22.531780242919918</v>
      </c>
      <c r="O30">
        <v>41.639999389648438</v>
      </c>
      <c r="P30">
        <v>60.130001068115227</v>
      </c>
      <c r="Q30">
        <v>268.3900146484375</v>
      </c>
      <c r="R30">
        <v>117.17041015625</v>
      </c>
      <c r="S30">
        <v>141.6121520996094</v>
      </c>
      <c r="T30">
        <v>136.8282470703125</v>
      </c>
      <c r="U30">
        <v>31.409999847412109</v>
      </c>
      <c r="V30">
        <v>94.089118957519517</v>
      </c>
      <c r="W30">
        <v>93.419998168945327</v>
      </c>
      <c r="X30">
        <v>51.712516784667969</v>
      </c>
      <c r="Y30">
        <v>61.919998168945313</v>
      </c>
      <c r="Z30">
        <v>59.576286315917969</v>
      </c>
      <c r="AA30">
        <v>121.758186340332</v>
      </c>
      <c r="AB30">
        <v>85.259689331054688</v>
      </c>
      <c r="AC30">
        <v>107.4818572998047</v>
      </c>
      <c r="AD30">
        <v>39.254589080810547</v>
      </c>
      <c r="AE30">
        <v>99.255752563476563</v>
      </c>
      <c r="AF30">
        <v>193.38227844238281</v>
      </c>
      <c r="AG30">
        <v>96.440399169921875</v>
      </c>
      <c r="AH30">
        <v>188.86344909667969</v>
      </c>
      <c r="AI30">
        <v>378.44491577148438</v>
      </c>
      <c r="AJ30">
        <v>205.48887634277341</v>
      </c>
      <c r="AK30">
        <v>155.00828552246091</v>
      </c>
      <c r="AL30">
        <v>263.91864013671881</v>
      </c>
      <c r="AM30">
        <v>68.177192687988281</v>
      </c>
      <c r="AN30">
        <v>23.030000686645511</v>
      </c>
      <c r="AO30">
        <v>63.147743225097663</v>
      </c>
      <c r="AP30">
        <v>118.1700973510742</v>
      </c>
      <c r="AQ30">
        <v>56.703174591064453</v>
      </c>
      <c r="AR30">
        <v>58.755397796630859</v>
      </c>
      <c r="AS30">
        <v>57.309162139892578</v>
      </c>
      <c r="AT30">
        <v>323.46466064453119</v>
      </c>
      <c r="AU30">
        <v>129.22447204589841</v>
      </c>
      <c r="AV30">
        <v>203.8230285644531</v>
      </c>
      <c r="AW30">
        <v>88.158546447753906</v>
      </c>
      <c r="AX30">
        <v>279.9212646484375</v>
      </c>
      <c r="AY30">
        <v>255.9100036621094</v>
      </c>
      <c r="AZ30">
        <v>11.40651226043701</v>
      </c>
      <c r="BA30">
        <v>65.896171569824219</v>
      </c>
      <c r="BB30">
        <v>45.702339172363281</v>
      </c>
      <c r="BC30">
        <v>52.176235198974609</v>
      </c>
      <c r="BD30">
        <v>17.180000305175781</v>
      </c>
      <c r="BE30">
        <v>50.556545257568359</v>
      </c>
      <c r="BF30">
        <v>66.957855224609375</v>
      </c>
      <c r="BG30">
        <v>41.364715576171882</v>
      </c>
      <c r="BH30">
        <v>86.253807067871094</v>
      </c>
      <c r="BI30">
        <v>46.560001373291023</v>
      </c>
      <c r="BJ30">
        <v>115.7317276000977</v>
      </c>
      <c r="BK30">
        <v>52.664848327636719</v>
      </c>
      <c r="BL30">
        <v>66.555168151855469</v>
      </c>
      <c r="BM30">
        <v>27.00053596496582</v>
      </c>
      <c r="BN30">
        <v>24.964487075805661</v>
      </c>
      <c r="BO30">
        <v>491.05770874023438</v>
      </c>
      <c r="BP30">
        <v>90.449150085449219</v>
      </c>
      <c r="BQ30">
        <v>176.4305725097656</v>
      </c>
      <c r="BR30">
        <v>56.669998168945313</v>
      </c>
      <c r="BS30">
        <v>175.84538269042969</v>
      </c>
      <c r="BT30">
        <v>82.101181030273438</v>
      </c>
      <c r="BU30">
        <v>36.409999847412109</v>
      </c>
      <c r="BV30">
        <v>110.2900009155273</v>
      </c>
      <c r="BW30">
        <v>62.520000457763672</v>
      </c>
      <c r="BX30">
        <v>225.0899963378906</v>
      </c>
      <c r="BY30">
        <v>47.049999237060547</v>
      </c>
      <c r="BZ30">
        <v>82.198577880859375</v>
      </c>
      <c r="CA30">
        <v>74.162033081054688</v>
      </c>
      <c r="CB30">
        <v>574.19268798828125</v>
      </c>
      <c r="CC30">
        <v>32.830001831054688</v>
      </c>
      <c r="CD30">
        <v>89.787300109863281</v>
      </c>
      <c r="CE30">
        <v>23.940000534057621</v>
      </c>
      <c r="CF30">
        <v>93.493011474609375</v>
      </c>
      <c r="CG30">
        <v>72.089996337890625</v>
      </c>
      <c r="CH30">
        <v>28.389999389648441</v>
      </c>
      <c r="CI30">
        <v>75.605766296386719</v>
      </c>
      <c r="CJ30">
        <v>91.480270385742202</v>
      </c>
      <c r="CK30">
        <v>130.37055969238281</v>
      </c>
      <c r="CL30">
        <v>101.55267333984381</v>
      </c>
      <c r="CM30">
        <v>85.889999389648438</v>
      </c>
      <c r="CN30">
        <v>87.403366088867188</v>
      </c>
      <c r="CO30">
        <v>99.994056701660156</v>
      </c>
      <c r="CP30">
        <v>86.753387451171875</v>
      </c>
      <c r="CQ30">
        <v>48.942230224609382</v>
      </c>
      <c r="CR30">
        <v>133.83888244628909</v>
      </c>
      <c r="CS30">
        <v>218.15696716308591</v>
      </c>
      <c r="CT30">
        <v>82.42340087890625</v>
      </c>
      <c r="CU30">
        <v>42.199893951416023</v>
      </c>
      <c r="CV30">
        <v>76.745292663574219</v>
      </c>
      <c r="CW30">
        <v>148.70466613769531</v>
      </c>
      <c r="CX30">
        <v>205.1054382324219</v>
      </c>
      <c r="CY30">
        <v>55.942668914794922</v>
      </c>
      <c r="CZ30">
        <v>121.849983215332</v>
      </c>
      <c r="DA30">
        <v>71.551918029785156</v>
      </c>
      <c r="DB30">
        <v>18196.220703125</v>
      </c>
      <c r="DC30">
        <v>23.370000839233398</v>
      </c>
      <c r="DD30">
        <v>0.49870339695400662</v>
      </c>
      <c r="DE30">
        <v>0.70023783939045658</v>
      </c>
      <c r="DF30">
        <v>2.0038017815599538</v>
      </c>
      <c r="DG30">
        <v>1.7026098911240242</v>
      </c>
      <c r="DH30">
        <v>1.1083646775300944</v>
      </c>
      <c r="DI30">
        <v>9.1345643823332545E-2</v>
      </c>
      <c r="DJ30">
        <v>2.4884369735453657</v>
      </c>
      <c r="DK30">
        <v>2.6467843456689559</v>
      </c>
      <c r="DL30">
        <v>0.35787442202149261</v>
      </c>
      <c r="DM30">
        <v>2.503122322911421</v>
      </c>
      <c r="DN30">
        <v>0.1098401502785117</v>
      </c>
      <c r="DO30">
        <v>307.87335968017578</v>
      </c>
      <c r="DP30">
        <v>693.44688415527344</v>
      </c>
    </row>
    <row r="31" spans="1:120" x14ac:dyDescent="0.25">
      <c r="A31" s="1">
        <v>45722</v>
      </c>
      <c r="B31">
        <v>38.049999237060547</v>
      </c>
      <c r="C31">
        <v>52.139999389648438</v>
      </c>
      <c r="D31">
        <v>40.479999542236328</v>
      </c>
      <c r="E31">
        <v>40.360000610351563</v>
      </c>
      <c r="F31">
        <v>65.2960205078125</v>
      </c>
      <c r="G31">
        <v>11.055000305175779</v>
      </c>
      <c r="H31">
        <v>40.119998931884773</v>
      </c>
      <c r="I31">
        <v>29.89999961853027</v>
      </c>
      <c r="J31">
        <v>21.760000228881839</v>
      </c>
      <c r="K31">
        <v>425.08798217773438</v>
      </c>
      <c r="L31">
        <v>90.800003051757798</v>
      </c>
      <c r="M31">
        <v>35.150001525878913</v>
      </c>
      <c r="N31">
        <v>22.21401214599609</v>
      </c>
      <c r="O31">
        <v>41.360000610351563</v>
      </c>
      <c r="P31">
        <v>59.389999389648438</v>
      </c>
      <c r="Q31">
        <v>268.25</v>
      </c>
      <c r="R31">
        <v>115.0029983520508</v>
      </c>
      <c r="S31">
        <v>142.9078674316406</v>
      </c>
      <c r="T31">
        <v>136.08891296386719</v>
      </c>
      <c r="U31">
        <v>30.690000534057621</v>
      </c>
      <c r="V31">
        <v>94.208740234375</v>
      </c>
      <c r="W31">
        <v>93.440002441406236</v>
      </c>
      <c r="X31">
        <v>51.183620452880859</v>
      </c>
      <c r="Y31">
        <v>61.990001678466797</v>
      </c>
      <c r="Z31">
        <v>59.207298278808587</v>
      </c>
      <c r="AA31">
        <v>120.66225433349609</v>
      </c>
      <c r="AB31">
        <v>84.950126647949219</v>
      </c>
      <c r="AC31">
        <v>106.93353271484381</v>
      </c>
      <c r="AD31">
        <v>38.975124359130859</v>
      </c>
      <c r="AE31">
        <v>99.523902893066406</v>
      </c>
      <c r="AF31">
        <v>191.8482971191406</v>
      </c>
      <c r="AG31">
        <v>96.110778808593764</v>
      </c>
      <c r="AH31">
        <v>187.64863586425781</v>
      </c>
      <c r="AI31">
        <v>376.83663940429688</v>
      </c>
      <c r="AJ31">
        <v>204.82037353515619</v>
      </c>
      <c r="AK31">
        <v>154.46006774902341</v>
      </c>
      <c r="AL31">
        <v>262.85018920898438</v>
      </c>
      <c r="AM31">
        <v>67.708724975585938</v>
      </c>
      <c r="AN31">
        <v>23.260000228881839</v>
      </c>
      <c r="AO31">
        <v>63.465667724609382</v>
      </c>
      <c r="AP31">
        <v>118.16015625</v>
      </c>
      <c r="AQ31">
        <v>56.931655883789063</v>
      </c>
      <c r="AR31">
        <v>58.665847778320313</v>
      </c>
      <c r="AS31">
        <v>57.378700256347663</v>
      </c>
      <c r="AT31">
        <v>323.05508422851563</v>
      </c>
      <c r="AU31">
        <v>128.04075622558591</v>
      </c>
      <c r="AV31">
        <v>203.8728942871094</v>
      </c>
      <c r="AW31">
        <v>86.979637145996094</v>
      </c>
      <c r="AX31">
        <v>278.5740966796875</v>
      </c>
      <c r="AY31">
        <v>247.6199951171875</v>
      </c>
      <c r="AZ31">
        <v>11.15854454040527</v>
      </c>
      <c r="BA31">
        <v>65.326461791992188</v>
      </c>
      <c r="BB31">
        <v>45.015762329101563</v>
      </c>
      <c r="BC31">
        <v>52.326164245605469</v>
      </c>
      <c r="BD31">
        <v>16.79000091552734</v>
      </c>
      <c r="BE31">
        <v>50.676490783691413</v>
      </c>
      <c r="BF31">
        <v>66.159080505371094</v>
      </c>
      <c r="BG31">
        <v>40.895347595214837</v>
      </c>
      <c r="BH31">
        <v>85.715530395507813</v>
      </c>
      <c r="BI31">
        <v>46.669998168945313</v>
      </c>
      <c r="BJ31">
        <v>114.31231689453119</v>
      </c>
      <c r="BK31">
        <v>51.174995422363281</v>
      </c>
      <c r="BL31">
        <v>65.757865905761719</v>
      </c>
      <c r="BM31">
        <v>26.533638000488281</v>
      </c>
      <c r="BN31">
        <v>24.367250442504879</v>
      </c>
      <c r="BO31">
        <v>487.47305297851563</v>
      </c>
      <c r="BP31">
        <v>89.789588928222656</v>
      </c>
      <c r="BQ31">
        <v>175.82194519042969</v>
      </c>
      <c r="BR31">
        <v>55.75</v>
      </c>
      <c r="BS31">
        <v>174.2132263183594</v>
      </c>
      <c r="BT31">
        <v>82.11114501953125</v>
      </c>
      <c r="BU31">
        <v>36.139999389648438</v>
      </c>
      <c r="BV31">
        <v>110.620002746582</v>
      </c>
      <c r="BW31">
        <v>62.700000762939453</v>
      </c>
      <c r="BX31">
        <v>219.7799987792969</v>
      </c>
      <c r="BY31">
        <v>47.25</v>
      </c>
      <c r="BZ31">
        <v>81.320198059082031</v>
      </c>
      <c r="CA31">
        <v>73.453071594238281</v>
      </c>
      <c r="CB31">
        <v>570.99237060546875</v>
      </c>
      <c r="CC31">
        <v>32.150001525878913</v>
      </c>
      <c r="CD31">
        <v>90.076255798339844</v>
      </c>
      <c r="CE31">
        <v>24.219999313354489</v>
      </c>
      <c r="CF31">
        <v>92.755592346191406</v>
      </c>
      <c r="CG31">
        <v>71.129997253417969</v>
      </c>
      <c r="CH31">
        <v>28.479999542236332</v>
      </c>
      <c r="CI31">
        <v>75.774971008300781</v>
      </c>
      <c r="CJ31">
        <v>90.935867309570327</v>
      </c>
      <c r="CK31">
        <v>128.71150207519531</v>
      </c>
      <c r="CL31">
        <v>101.1539611816406</v>
      </c>
      <c r="CM31">
        <v>85.230003356933594</v>
      </c>
      <c r="CN31">
        <v>87.164505004882813</v>
      </c>
      <c r="CO31">
        <v>99.355949401855483</v>
      </c>
      <c r="CP31">
        <v>85.294761657714844</v>
      </c>
      <c r="CQ31">
        <v>49.201290130615227</v>
      </c>
      <c r="CR31">
        <v>132.29362487792969</v>
      </c>
      <c r="CS31">
        <v>215.04243469238281</v>
      </c>
      <c r="CT31">
        <v>82.154823303222656</v>
      </c>
      <c r="CU31">
        <v>41.961418151855469</v>
      </c>
      <c r="CV31">
        <v>75.345222473144531</v>
      </c>
      <c r="CW31">
        <v>148.69471740722659</v>
      </c>
      <c r="CX31">
        <v>205.4844055175781</v>
      </c>
      <c r="CY31">
        <v>56.322212219238281</v>
      </c>
      <c r="CZ31">
        <v>119.8019180297852</v>
      </c>
      <c r="DA31">
        <v>70.763992309570313</v>
      </c>
      <c r="DB31">
        <v>18069.259765625</v>
      </c>
      <c r="DC31">
        <v>24.870000839233398</v>
      </c>
      <c r="DD31">
        <v>0.50097280117585585</v>
      </c>
      <c r="DE31">
        <v>0.70403231828536195</v>
      </c>
      <c r="DF31">
        <v>2.0082034578545769</v>
      </c>
      <c r="DG31">
        <v>1.7017355556005593</v>
      </c>
      <c r="DH31">
        <v>1.1071041182362324</v>
      </c>
      <c r="DI31">
        <v>9.1314704142824596E-2</v>
      </c>
      <c r="DJ31">
        <v>2.5011849244585695</v>
      </c>
      <c r="DK31">
        <v>2.6175265924276832</v>
      </c>
      <c r="DL31">
        <v>0.35870947508102219</v>
      </c>
      <c r="DM31">
        <v>2.5230644815885643</v>
      </c>
      <c r="DN31">
        <v>0.11146318590318834</v>
      </c>
      <c r="DO31">
        <v>306.19476318359375</v>
      </c>
      <c r="DP31">
        <v>689.18626022338867</v>
      </c>
    </row>
    <row r="32" spans="1:120" x14ac:dyDescent="0.25">
      <c r="A32" s="1">
        <v>45721</v>
      </c>
      <c r="B32">
        <v>39.240001678466797</v>
      </c>
      <c r="C32">
        <v>54.700000762939453</v>
      </c>
      <c r="D32">
        <v>41.630001068115227</v>
      </c>
      <c r="E32">
        <v>42.029998779296882</v>
      </c>
      <c r="F32">
        <v>67.095909118652344</v>
      </c>
      <c r="G32">
        <v>11.086000442504879</v>
      </c>
      <c r="H32">
        <v>40.590000152587891</v>
      </c>
      <c r="I32">
        <v>30.079999923706051</v>
      </c>
      <c r="J32">
        <v>21.870000839233398</v>
      </c>
      <c r="K32">
        <v>429.6492919921875</v>
      </c>
      <c r="L32">
        <v>92.529998779296875</v>
      </c>
      <c r="M32">
        <v>35.659999847412109</v>
      </c>
      <c r="N32">
        <v>22.631084442138668</v>
      </c>
      <c r="O32">
        <v>41.700000762939453</v>
      </c>
      <c r="P32">
        <v>60.389999389648438</v>
      </c>
      <c r="Q32">
        <v>269.6199951171875</v>
      </c>
      <c r="R32">
        <v>117.0805206298828</v>
      </c>
      <c r="S32">
        <v>146.60565185546881</v>
      </c>
      <c r="T32">
        <v>136.66838073730469</v>
      </c>
      <c r="U32">
        <v>30.670000076293949</v>
      </c>
      <c r="V32">
        <v>94.258575439453125</v>
      </c>
      <c r="W32">
        <v>97.09999847412108</v>
      </c>
      <c r="X32">
        <v>50.784446716308587</v>
      </c>
      <c r="Y32">
        <v>63.430000305175781</v>
      </c>
      <c r="Z32">
        <v>60.124778747558587</v>
      </c>
      <c r="AA32">
        <v>121.72829437255859</v>
      </c>
      <c r="AB32">
        <v>86.887397766113281</v>
      </c>
      <c r="AC32">
        <v>108.3193054199219</v>
      </c>
      <c r="AD32">
        <v>40.522151947021477</v>
      </c>
      <c r="AE32">
        <v>98.26259613037108</v>
      </c>
      <c r="AF32">
        <v>193.03363037109381</v>
      </c>
      <c r="AG32">
        <v>98.957534790039063</v>
      </c>
      <c r="AH32">
        <v>189.52064514160159</v>
      </c>
      <c r="AI32">
        <v>387.62509155273438</v>
      </c>
      <c r="AJ32">
        <v>208.00323486328119</v>
      </c>
      <c r="AK32">
        <v>156.15458679199219</v>
      </c>
      <c r="AL32">
        <v>268.59188842773438</v>
      </c>
      <c r="AM32">
        <v>68.227027893066406</v>
      </c>
      <c r="AN32">
        <v>23.969999313354489</v>
      </c>
      <c r="AO32">
        <v>64.975807189941406</v>
      </c>
      <c r="AP32">
        <v>118.557991027832</v>
      </c>
      <c r="AQ32">
        <v>57.527690887451172</v>
      </c>
      <c r="AR32">
        <v>59.362354278564453</v>
      </c>
      <c r="AS32">
        <v>58.322429656982422</v>
      </c>
      <c r="AT32">
        <v>332.91455078125</v>
      </c>
      <c r="AU32">
        <v>128.96583557128909</v>
      </c>
      <c r="AV32">
        <v>212.0716857910156</v>
      </c>
      <c r="AW32">
        <v>88.008682250976563</v>
      </c>
      <c r="AX32">
        <v>283.85299682617188</v>
      </c>
      <c r="AY32">
        <v>247.8800048828125</v>
      </c>
      <c r="AZ32">
        <v>11.30732536315918</v>
      </c>
      <c r="BA32">
        <v>65.496376037597656</v>
      </c>
      <c r="BB32">
        <v>45.553081512451172</v>
      </c>
      <c r="BC32">
        <v>54.215309143066413</v>
      </c>
      <c r="BD32">
        <v>17.139999389648441</v>
      </c>
      <c r="BE32">
        <v>52.995414733886719</v>
      </c>
      <c r="BF32">
        <v>66.448638916015625</v>
      </c>
      <c r="BG32">
        <v>41.005199432373047</v>
      </c>
      <c r="BH32">
        <v>85.855079650878906</v>
      </c>
      <c r="BI32">
        <v>48.029998779296882</v>
      </c>
      <c r="BJ32">
        <v>116.3514709472656</v>
      </c>
      <c r="BK32">
        <v>53.444774627685547</v>
      </c>
      <c r="BL32">
        <v>67.312614440917969</v>
      </c>
      <c r="BM32">
        <v>26.891262054443359</v>
      </c>
      <c r="BN32">
        <v>24.566329956054691</v>
      </c>
      <c r="BO32">
        <v>501.26248168945313</v>
      </c>
      <c r="BP32">
        <v>91.998100280761719</v>
      </c>
      <c r="BQ32">
        <v>178.7453308105469</v>
      </c>
      <c r="BR32">
        <v>56.659999847412109</v>
      </c>
      <c r="BS32">
        <v>176.1638488769531</v>
      </c>
      <c r="BT32">
        <v>82.061317443847656</v>
      </c>
      <c r="BU32">
        <v>36.430000305175781</v>
      </c>
      <c r="BV32">
        <v>116.4499969482422</v>
      </c>
      <c r="BW32">
        <v>62.75</v>
      </c>
      <c r="BX32">
        <v>229.3999938964844</v>
      </c>
      <c r="BY32">
        <v>47.439998626708977</v>
      </c>
      <c r="BZ32">
        <v>84.234825134277344</v>
      </c>
      <c r="CA32">
        <v>73.912399291992188</v>
      </c>
      <c r="CB32">
        <v>581.311279296875</v>
      </c>
      <c r="CC32">
        <v>32.389999389648438</v>
      </c>
      <c r="CD32">
        <v>90.375183105468764</v>
      </c>
      <c r="CE32">
        <v>24.670000076293949</v>
      </c>
      <c r="CF32">
        <v>93.363471984863281</v>
      </c>
      <c r="CG32">
        <v>71.419998168945313</v>
      </c>
      <c r="CH32">
        <v>28.5</v>
      </c>
      <c r="CI32">
        <v>76.183067321777344</v>
      </c>
      <c r="CJ32">
        <v>93.331260681152344</v>
      </c>
      <c r="CK32">
        <v>129.91358947753909</v>
      </c>
      <c r="CL32">
        <v>100.3166580200195</v>
      </c>
      <c r="CM32">
        <v>87.010002136230469</v>
      </c>
      <c r="CN32">
        <v>87.622322082519531</v>
      </c>
      <c r="CO32">
        <v>101.1705780029297</v>
      </c>
      <c r="CP32">
        <v>85.036773681640625</v>
      </c>
      <c r="CQ32">
        <v>50.028285980224609</v>
      </c>
      <c r="CR32">
        <v>133.44010925292969</v>
      </c>
      <c r="CS32">
        <v>221.1816711425781</v>
      </c>
      <c r="CT32">
        <v>82.005615234375</v>
      </c>
      <c r="CU32">
        <v>43.143848419189453</v>
      </c>
      <c r="CV32">
        <v>76.943878173828125</v>
      </c>
      <c r="CW32">
        <v>149.1031188964844</v>
      </c>
      <c r="CX32">
        <v>210.8296813964844</v>
      </c>
      <c r="CY32">
        <v>57.231117248535163</v>
      </c>
      <c r="CZ32">
        <v>121.2136917114258</v>
      </c>
      <c r="DA32">
        <v>71.212814331054688</v>
      </c>
      <c r="DB32">
        <v>18552.73046875</v>
      </c>
      <c r="DC32">
        <v>21.930000305175781</v>
      </c>
      <c r="DD32">
        <v>0.51264401234023338</v>
      </c>
      <c r="DE32">
        <v>0.71378144427283163</v>
      </c>
      <c r="DF32">
        <v>2.0452921699539264</v>
      </c>
      <c r="DG32">
        <v>1.720038417990986</v>
      </c>
      <c r="DH32">
        <v>1.1396575668110331</v>
      </c>
      <c r="DI32">
        <v>9.4097607789585355E-2</v>
      </c>
      <c r="DJ32">
        <v>2.5709176230667325</v>
      </c>
      <c r="DK32">
        <v>2.6971527560696047</v>
      </c>
      <c r="DL32">
        <v>0.35781730420725966</v>
      </c>
      <c r="DM32">
        <v>2.581416615544069</v>
      </c>
      <c r="DN32">
        <v>0.11156442574161496</v>
      </c>
      <c r="DO32">
        <v>308.0526123046875</v>
      </c>
      <c r="DP32">
        <v>703.10206985473633</v>
      </c>
    </row>
    <row r="33" spans="1:120" x14ac:dyDescent="0.25">
      <c r="A33" s="1">
        <v>45720</v>
      </c>
      <c r="B33">
        <v>38.290000915527337</v>
      </c>
      <c r="C33">
        <v>53.169998168945313</v>
      </c>
      <c r="D33">
        <v>41.060001373291023</v>
      </c>
      <c r="E33">
        <v>40.159999847412109</v>
      </c>
      <c r="F33">
        <v>66.435951232910156</v>
      </c>
      <c r="G33">
        <v>10.789999961853029</v>
      </c>
      <c r="H33">
        <v>37.720001220703118</v>
      </c>
      <c r="I33">
        <v>28.489999771118161</v>
      </c>
      <c r="J33">
        <v>21.930000305175781</v>
      </c>
      <c r="K33">
        <v>424.75863647460938</v>
      </c>
      <c r="L33">
        <v>90.59999847412108</v>
      </c>
      <c r="M33">
        <v>35.439998626708977</v>
      </c>
      <c r="N33">
        <v>22.899200439453121</v>
      </c>
      <c r="O33">
        <v>40.279998779296882</v>
      </c>
      <c r="P33">
        <v>60.290000915527337</v>
      </c>
      <c r="Q33">
        <v>269.05999755859381</v>
      </c>
      <c r="R33">
        <v>114.6234512329102</v>
      </c>
      <c r="S33">
        <v>144.39295959472659</v>
      </c>
      <c r="T33">
        <v>134.24053955078119</v>
      </c>
      <c r="U33">
        <v>29.47500038146973</v>
      </c>
      <c r="V33">
        <v>94.786888122558594</v>
      </c>
      <c r="W33">
        <v>95.440002441406236</v>
      </c>
      <c r="X33">
        <v>50.345359802246087</v>
      </c>
      <c r="Y33">
        <v>63.110000610351563</v>
      </c>
      <c r="Z33">
        <v>59.386806488037109</v>
      </c>
      <c r="AA33">
        <v>120.4330978393555</v>
      </c>
      <c r="AB33">
        <v>85.539299011230469</v>
      </c>
      <c r="AC33">
        <v>107.2027053833008</v>
      </c>
      <c r="AD33">
        <v>40.322536468505859</v>
      </c>
      <c r="AE33">
        <v>95.908821105957045</v>
      </c>
      <c r="AF33">
        <v>191.49964904785159</v>
      </c>
      <c r="AG33">
        <v>97.599082946777344</v>
      </c>
      <c r="AH33">
        <v>187.90754699707031</v>
      </c>
      <c r="AI33">
        <v>381.97116088867188</v>
      </c>
      <c r="AJ33">
        <v>205.95782470703119</v>
      </c>
      <c r="AK33">
        <v>154.89863586425781</v>
      </c>
      <c r="AL33">
        <v>265.28668212890619</v>
      </c>
      <c r="AM33">
        <v>67.319999694824219</v>
      </c>
      <c r="AN33">
        <v>23.120000839233398</v>
      </c>
      <c r="AO33">
        <v>64.816841125488281</v>
      </c>
      <c r="AP33">
        <v>118.3690185546875</v>
      </c>
      <c r="AQ33">
        <v>57.994590759277337</v>
      </c>
      <c r="AR33">
        <v>58.815097808837891</v>
      </c>
      <c r="AS33">
        <v>58.650249481201172</v>
      </c>
      <c r="AT33">
        <v>328.10968017578119</v>
      </c>
      <c r="AU33">
        <v>128.03080749511719</v>
      </c>
      <c r="AV33">
        <v>209.39860534667969</v>
      </c>
      <c r="AW33">
        <v>86.250312805175781</v>
      </c>
      <c r="AX33">
        <v>280.38027954101563</v>
      </c>
      <c r="AY33">
        <v>247.97999572753909</v>
      </c>
      <c r="AZ33">
        <v>10.940333366394039</v>
      </c>
      <c r="BA33">
        <v>65.226516723632813</v>
      </c>
      <c r="BB33">
        <v>45.652587890625</v>
      </c>
      <c r="BC33">
        <v>53.155288696289063</v>
      </c>
      <c r="BD33">
        <v>16.610000610351559</v>
      </c>
      <c r="BE33">
        <v>52.455661773681641</v>
      </c>
      <c r="BF33">
        <v>65.589950561523438</v>
      </c>
      <c r="BG33">
        <v>40.495880126953118</v>
      </c>
      <c r="BH33">
        <v>85.147346496582031</v>
      </c>
      <c r="BI33">
        <v>47.009998321533203</v>
      </c>
      <c r="BJ33">
        <v>113.5426330566406</v>
      </c>
      <c r="BK33">
        <v>52.434867858886719</v>
      </c>
      <c r="BL33">
        <v>66.634902954101563</v>
      </c>
      <c r="BM33">
        <v>27.318422317504879</v>
      </c>
      <c r="BN33">
        <v>24.695730209350589</v>
      </c>
      <c r="BO33">
        <v>494.81210327148438</v>
      </c>
      <c r="BP33">
        <v>91.0687255859375</v>
      </c>
      <c r="BQ33">
        <v>176.8595886230469</v>
      </c>
      <c r="BR33">
        <v>55.119998931884773</v>
      </c>
      <c r="BS33">
        <v>174.54164123535159</v>
      </c>
      <c r="BT33">
        <v>82.151016235351563</v>
      </c>
      <c r="BU33">
        <v>34.900001525878913</v>
      </c>
      <c r="BV33">
        <v>114.4499969482422</v>
      </c>
      <c r="BW33">
        <v>60.610000610351563</v>
      </c>
      <c r="BX33">
        <v>225.22999572753909</v>
      </c>
      <c r="BY33">
        <v>45.729999542236328</v>
      </c>
      <c r="BZ33">
        <v>82.697662353515625</v>
      </c>
      <c r="CA33">
        <v>73.662765502929688</v>
      </c>
      <c r="CB33">
        <v>575.1298828125</v>
      </c>
      <c r="CC33">
        <v>32.080001831054688</v>
      </c>
      <c r="CD33">
        <v>91.102569580078125</v>
      </c>
      <c r="CE33">
        <v>24.04999923706055</v>
      </c>
      <c r="CF33">
        <v>93.004722595214844</v>
      </c>
      <c r="CG33">
        <v>73.30999755859375</v>
      </c>
      <c r="CH33">
        <v>28.85000038146973</v>
      </c>
      <c r="CI33">
        <v>76.501571655273438</v>
      </c>
      <c r="CJ33">
        <v>92.301834106445327</v>
      </c>
      <c r="CK33">
        <v>129.13868713378909</v>
      </c>
      <c r="CL33">
        <v>97.874534606933594</v>
      </c>
      <c r="CM33">
        <v>86.55999755859375</v>
      </c>
      <c r="CN33">
        <v>85.392951965332031</v>
      </c>
      <c r="CO33">
        <v>99.884384155273438</v>
      </c>
      <c r="CP33">
        <v>86.296951293945313</v>
      </c>
      <c r="CQ33">
        <v>49.739334106445313</v>
      </c>
      <c r="CR33">
        <v>131.36647033691409</v>
      </c>
      <c r="CS33">
        <v>218.1170349121094</v>
      </c>
      <c r="CT33">
        <v>81.667404174804688</v>
      </c>
      <c r="CU33">
        <v>42.746395111083977</v>
      </c>
      <c r="CV33">
        <v>77.490005493164063</v>
      </c>
      <c r="CW33">
        <v>147.6188659667969</v>
      </c>
      <c r="CX33">
        <v>207.66839599609381</v>
      </c>
      <c r="CY33">
        <v>55.483222961425781</v>
      </c>
      <c r="CZ33">
        <v>123.1523971557617</v>
      </c>
      <c r="DA33">
        <v>70.634330749511719</v>
      </c>
      <c r="DB33">
        <v>18285.16015625</v>
      </c>
      <c r="DC33">
        <v>23.510000228881839</v>
      </c>
      <c r="DD33">
        <v>0.50965671964437631</v>
      </c>
      <c r="DE33">
        <v>0.71026404323942982</v>
      </c>
      <c r="DF33">
        <v>2.0327611476649592</v>
      </c>
      <c r="DG33">
        <v>1.7126469878106909</v>
      </c>
      <c r="DH33">
        <v>1.1226521538921397</v>
      </c>
      <c r="DI33">
        <v>9.2448679433823538E-2</v>
      </c>
      <c r="DJ33">
        <v>2.5428553545254209</v>
      </c>
      <c r="DK33">
        <v>2.6707967164628084</v>
      </c>
      <c r="DL33">
        <v>0.35810663097500045</v>
      </c>
      <c r="DM33">
        <v>2.5627400669818829</v>
      </c>
      <c r="DN33">
        <v>0.10588716282476673</v>
      </c>
      <c r="DO33">
        <v>306.77627563476563</v>
      </c>
      <c r="DP33">
        <v>692.28418731689464</v>
      </c>
    </row>
    <row r="34" spans="1:120" x14ac:dyDescent="0.25">
      <c r="A34" s="1">
        <v>45719</v>
      </c>
      <c r="B34">
        <v>38.259998321533203</v>
      </c>
      <c r="C34">
        <v>53.090000152587891</v>
      </c>
      <c r="D34">
        <v>41.159999847412109</v>
      </c>
      <c r="E34">
        <v>40.75</v>
      </c>
      <c r="F34">
        <v>65.416007995605469</v>
      </c>
      <c r="G34">
        <v>10.85000038146973</v>
      </c>
      <c r="H34">
        <v>37.75</v>
      </c>
      <c r="I34">
        <v>28.569999694824219</v>
      </c>
      <c r="J34">
        <v>21.860000610351559</v>
      </c>
      <c r="K34">
        <v>431.26617431640619</v>
      </c>
      <c r="L34">
        <v>90.239997863769517</v>
      </c>
      <c r="M34">
        <v>35.900001525878913</v>
      </c>
      <c r="N34">
        <v>22.96871185302734</v>
      </c>
      <c r="O34">
        <v>39.709999084472663</v>
      </c>
      <c r="P34">
        <v>60.450000762939453</v>
      </c>
      <c r="Q34">
        <v>266.739990234375</v>
      </c>
      <c r="R34">
        <v>115.0129852294922</v>
      </c>
      <c r="S34">
        <v>149.49610900878909</v>
      </c>
      <c r="T34">
        <v>134.12065124511719</v>
      </c>
      <c r="U34">
        <v>29.659999847412109</v>
      </c>
      <c r="V34">
        <v>95.0859375</v>
      </c>
      <c r="W34">
        <v>95.629997253417955</v>
      </c>
      <c r="X34">
        <v>50.295467376708977</v>
      </c>
      <c r="Y34">
        <v>63.919998168945313</v>
      </c>
      <c r="Z34">
        <v>60.334201812744141</v>
      </c>
      <c r="AA34">
        <v>122.6847457885742</v>
      </c>
      <c r="AB34">
        <v>86.83746337890625</v>
      </c>
      <c r="AC34">
        <v>108.8576583862305</v>
      </c>
      <c r="AD34">
        <v>40.462268829345703</v>
      </c>
      <c r="AE34">
        <v>96.46498870849608</v>
      </c>
      <c r="AF34">
        <v>194.59751892089841</v>
      </c>
      <c r="AG34">
        <v>98.488067626953125</v>
      </c>
      <c r="AH34">
        <v>191.6416015625</v>
      </c>
      <c r="AI34">
        <v>384.448486328125</v>
      </c>
      <c r="AJ34">
        <v>208.31254577636719</v>
      </c>
      <c r="AK34">
        <v>157.21116638183591</v>
      </c>
      <c r="AL34">
        <v>267.21389770507813</v>
      </c>
      <c r="AM34">
        <v>68.555953979492188</v>
      </c>
      <c r="AN34">
        <v>23.930000305175781</v>
      </c>
      <c r="AO34">
        <v>67.906669616699219</v>
      </c>
      <c r="AP34">
        <v>120.4577102661133</v>
      </c>
      <c r="AQ34">
        <v>59.891983032226563</v>
      </c>
      <c r="AR34">
        <v>59.939460754394531</v>
      </c>
      <c r="AS34">
        <v>60.776123046875</v>
      </c>
      <c r="AT34">
        <v>330.25738525390619</v>
      </c>
      <c r="AU34">
        <v>130.75633239746091</v>
      </c>
      <c r="AV34">
        <v>213.7972412109375</v>
      </c>
      <c r="AW34">
        <v>86.290283203125</v>
      </c>
      <c r="AX34">
        <v>283.73321533203119</v>
      </c>
      <c r="AY34">
        <v>252.3500061035156</v>
      </c>
      <c r="AZ34">
        <v>10.870902061462401</v>
      </c>
      <c r="BA34">
        <v>65.456390380859375</v>
      </c>
      <c r="BB34">
        <v>46.35906982421875</v>
      </c>
      <c r="BC34">
        <v>52.994064331054688</v>
      </c>
      <c r="BD34">
        <v>16.45999908447266</v>
      </c>
      <c r="BE34">
        <v>53.275283813476563</v>
      </c>
      <c r="BF34">
        <v>66.448638916015625</v>
      </c>
      <c r="BG34">
        <v>40.705596923828118</v>
      </c>
      <c r="BH34">
        <v>85.346710205078125</v>
      </c>
      <c r="BI34">
        <v>47.240001678466797</v>
      </c>
      <c r="BJ34">
        <v>115.4618453979492</v>
      </c>
      <c r="BK34">
        <v>51.994915008544922</v>
      </c>
      <c r="BL34">
        <v>68.21954345703125</v>
      </c>
      <c r="BM34">
        <v>27.536968231201168</v>
      </c>
      <c r="BN34">
        <v>25.08393478393555</v>
      </c>
      <c r="BO34">
        <v>496.30984497070313</v>
      </c>
      <c r="BP34">
        <v>91.688316345214844</v>
      </c>
      <c r="BQ34">
        <v>178.69544982910159</v>
      </c>
      <c r="BR34">
        <v>55.389999389648438</v>
      </c>
      <c r="BS34">
        <v>177.4078674316406</v>
      </c>
      <c r="BT34">
        <v>82.141044616699219</v>
      </c>
      <c r="BU34">
        <v>34.529998779296882</v>
      </c>
      <c r="BV34">
        <v>114.7200012207031</v>
      </c>
      <c r="BW34">
        <v>61.319999694824219</v>
      </c>
      <c r="BX34">
        <v>223.00999450683591</v>
      </c>
      <c r="BY34">
        <v>45.619998931884773</v>
      </c>
      <c r="BZ34">
        <v>83.615966796875</v>
      </c>
      <c r="CA34">
        <v>74.950889587402344</v>
      </c>
      <c r="CB34">
        <v>582.0191650390625</v>
      </c>
      <c r="CC34">
        <v>31.309999465942379</v>
      </c>
      <c r="CD34">
        <v>92.238487243652344</v>
      </c>
      <c r="CE34">
        <v>23.489999771118161</v>
      </c>
      <c r="CF34">
        <v>94.09091949462892</v>
      </c>
      <c r="CG34">
        <v>73.319999694824219</v>
      </c>
      <c r="CH34">
        <v>29.110000610351559</v>
      </c>
      <c r="CI34">
        <v>77.029098510742188</v>
      </c>
      <c r="CJ34">
        <v>93.380744934082045</v>
      </c>
      <c r="CK34">
        <v>131.8309326171875</v>
      </c>
      <c r="CL34">
        <v>98.671958923339844</v>
      </c>
      <c r="CM34">
        <v>87.260002136230469</v>
      </c>
      <c r="CN34">
        <v>86.567352294921875</v>
      </c>
      <c r="CO34">
        <v>100.68202972412109</v>
      </c>
      <c r="CP34">
        <v>87.140373229980469</v>
      </c>
      <c r="CQ34">
        <v>51.552749633789063</v>
      </c>
      <c r="CR34">
        <v>133.97845458984381</v>
      </c>
      <c r="CS34">
        <v>218.2867431640625</v>
      </c>
      <c r="CT34">
        <v>83.079917907714844</v>
      </c>
      <c r="CU34">
        <v>43.243217468261719</v>
      </c>
      <c r="CV34">
        <v>78.770919799804688</v>
      </c>
      <c r="CW34">
        <v>149.0035095214844</v>
      </c>
      <c r="CX34">
        <v>211.39811706542969</v>
      </c>
      <c r="CY34">
        <v>56.142429351806641</v>
      </c>
      <c r="CZ34">
        <v>123.8483352661133</v>
      </c>
      <c r="DA34">
        <v>71.791297912597656</v>
      </c>
      <c r="DB34">
        <v>18350.189453125</v>
      </c>
      <c r="DC34">
        <v>22.780000686645511</v>
      </c>
      <c r="DD34">
        <v>0.50611163067802201</v>
      </c>
      <c r="DE34">
        <v>0.7078097836918984</v>
      </c>
      <c r="DF34">
        <v>2.0060805336295675</v>
      </c>
      <c r="DG34">
        <v>1.6997132192001336</v>
      </c>
      <c r="DH34">
        <v>1.1156100648994709</v>
      </c>
      <c r="DI34">
        <v>9.1216927794851452E-2</v>
      </c>
      <c r="DJ34">
        <v>2.5445152377286973</v>
      </c>
      <c r="DK34">
        <v>2.6274308961948587</v>
      </c>
      <c r="DL34">
        <v>0.35791355042816536</v>
      </c>
      <c r="DM34">
        <v>2.5257467779841098</v>
      </c>
      <c r="DN34">
        <v>0.10710804806478687</v>
      </c>
      <c r="DO34">
        <v>310.85434722900391</v>
      </c>
      <c r="DP34">
        <v>701.78341674804688</v>
      </c>
    </row>
    <row r="35" spans="1:120" x14ac:dyDescent="0.25">
      <c r="A35" s="1">
        <v>45716</v>
      </c>
      <c r="B35">
        <v>39.069999694824219</v>
      </c>
      <c r="C35">
        <v>55.639999389648438</v>
      </c>
      <c r="D35">
        <v>41.599998474121087</v>
      </c>
      <c r="E35">
        <v>41.610000610351563</v>
      </c>
      <c r="F35">
        <v>66.105972290039063</v>
      </c>
      <c r="G35">
        <v>11.385000228881839</v>
      </c>
      <c r="H35">
        <v>38.220001220703118</v>
      </c>
      <c r="I35">
        <v>28.379999160766602</v>
      </c>
      <c r="J35">
        <v>22</v>
      </c>
      <c r="K35">
        <v>437.53421020507813</v>
      </c>
      <c r="L35">
        <v>90.410003662109375</v>
      </c>
      <c r="M35">
        <v>36.119998931884773</v>
      </c>
      <c r="N35">
        <v>24.15041351318359</v>
      </c>
      <c r="O35">
        <v>39.720001220703118</v>
      </c>
      <c r="P35">
        <v>60.520000457763672</v>
      </c>
      <c r="Q35">
        <v>263.26998901367188</v>
      </c>
      <c r="R35">
        <v>117.22035217285161</v>
      </c>
      <c r="S35">
        <v>152.26695251464841</v>
      </c>
      <c r="T35">
        <v>136.9081726074219</v>
      </c>
      <c r="U35">
        <v>30.569999694824219</v>
      </c>
      <c r="V35">
        <v>94.742034912109375</v>
      </c>
      <c r="W35">
        <v>97.470001220703125</v>
      </c>
      <c r="X35">
        <v>50.754508972167969</v>
      </c>
      <c r="Y35">
        <v>63.770000457763672</v>
      </c>
      <c r="Z35">
        <v>61.710422515869141</v>
      </c>
      <c r="AA35">
        <v>125.2053909301758</v>
      </c>
      <c r="AB35">
        <v>88.944488525390625</v>
      </c>
      <c r="AC35">
        <v>111.4497451782227</v>
      </c>
      <c r="AD35">
        <v>42.049221038818359</v>
      </c>
      <c r="AE35">
        <v>98.163276672363281</v>
      </c>
      <c r="AF35">
        <v>196.4303283691406</v>
      </c>
      <c r="AG35">
        <v>101.05515289306641</v>
      </c>
      <c r="AH35">
        <v>193.54345703125</v>
      </c>
      <c r="AI35">
        <v>394.17807006835938</v>
      </c>
      <c r="AJ35">
        <v>214.16938781738281</v>
      </c>
      <c r="AK35">
        <v>160.58026123046881</v>
      </c>
      <c r="AL35">
        <v>276.40060424804688</v>
      </c>
      <c r="AM35">
        <v>69.632438659667969</v>
      </c>
      <c r="AN35">
        <v>24.440000534057621</v>
      </c>
      <c r="AO35">
        <v>69.148567199707031</v>
      </c>
      <c r="AP35">
        <v>119.3238525390625</v>
      </c>
      <c r="AQ35">
        <v>60.537689208984382</v>
      </c>
      <c r="AR35">
        <v>59.770309448242188</v>
      </c>
      <c r="AS35">
        <v>61.660247802734382</v>
      </c>
      <c r="AT35">
        <v>338.03909301757813</v>
      </c>
      <c r="AU35">
        <v>131.840576171875</v>
      </c>
      <c r="AV35">
        <v>217.86669921875</v>
      </c>
      <c r="AW35">
        <v>87.259376525878906</v>
      </c>
      <c r="AX35">
        <v>289.67074584960938</v>
      </c>
      <c r="AY35">
        <v>266.3800048828125</v>
      </c>
      <c r="AZ35">
        <v>11.138707160949711</v>
      </c>
      <c r="BA35">
        <v>66.675765991210938</v>
      </c>
      <c r="BB35">
        <v>46.956092834472663</v>
      </c>
      <c r="BC35">
        <v>54.195316314697273</v>
      </c>
      <c r="BD35">
        <v>17.559999465942379</v>
      </c>
      <c r="BE35">
        <v>54.624660491943359</v>
      </c>
      <c r="BF35">
        <v>67.127601623535156</v>
      </c>
      <c r="BG35">
        <v>40.895347595214837</v>
      </c>
      <c r="BH35">
        <v>86.463134765625</v>
      </c>
      <c r="BI35">
        <v>48.119998931884773</v>
      </c>
      <c r="BJ35">
        <v>116.6613388061523</v>
      </c>
      <c r="BK35">
        <v>54.434673309326172</v>
      </c>
      <c r="BL35">
        <v>68.21954345703125</v>
      </c>
      <c r="BM35">
        <v>28.98732948303223</v>
      </c>
      <c r="BN35">
        <v>26.467533111572269</v>
      </c>
      <c r="BO35">
        <v>507.413330078125</v>
      </c>
      <c r="BP35">
        <v>92.867523193359375</v>
      </c>
      <c r="BQ35">
        <v>181.15986633300781</v>
      </c>
      <c r="BR35">
        <v>56.529998779296882</v>
      </c>
      <c r="BS35">
        <v>179.3186950683594</v>
      </c>
      <c r="BT35">
        <v>82.088233947753906</v>
      </c>
      <c r="BU35">
        <v>34.729999542236328</v>
      </c>
      <c r="BV35">
        <v>117.6999969482422</v>
      </c>
      <c r="BW35">
        <v>62.240001678466797</v>
      </c>
      <c r="BX35">
        <v>232.77000427246091</v>
      </c>
      <c r="BY35">
        <v>46.560001373291023</v>
      </c>
      <c r="BZ35">
        <v>86.710273742675781</v>
      </c>
      <c r="CA35">
        <v>74.411674499511719</v>
      </c>
      <c r="CB35">
        <v>592.39794921875</v>
      </c>
      <c r="CC35">
        <v>32.349998474121087</v>
      </c>
      <c r="CD35">
        <v>91.810028076171875</v>
      </c>
      <c r="CE35">
        <v>24.79999923706055</v>
      </c>
      <c r="CF35">
        <v>94.240402221679673</v>
      </c>
      <c r="CG35">
        <v>75.220001220703125</v>
      </c>
      <c r="CH35">
        <v>29.389999389648441</v>
      </c>
      <c r="CI35">
        <v>76.647880554199219</v>
      </c>
      <c r="CJ35">
        <v>92.945228576660156</v>
      </c>
      <c r="CK35">
        <v>133.17210388183591</v>
      </c>
      <c r="CL35">
        <v>101.0642471313477</v>
      </c>
      <c r="CM35">
        <v>88.550003051757813</v>
      </c>
      <c r="CN35">
        <v>88.338912963867188</v>
      </c>
      <c r="CO35">
        <v>101.6990127563477</v>
      </c>
      <c r="CP35">
        <v>90.295761108398438</v>
      </c>
      <c r="CQ35">
        <v>51.991157531738281</v>
      </c>
      <c r="CR35">
        <v>135.9125061035156</v>
      </c>
      <c r="CS35">
        <v>225.13471984863281</v>
      </c>
      <c r="CT35">
        <v>82.642242431640625</v>
      </c>
      <c r="CU35">
        <v>42.875572204589837</v>
      </c>
      <c r="CV35">
        <v>78.661689758300781</v>
      </c>
      <c r="CW35">
        <v>148.35601806640619</v>
      </c>
      <c r="CX35">
        <v>215.36720275878909</v>
      </c>
      <c r="CY35">
        <v>58.030155181884773</v>
      </c>
      <c r="CZ35">
        <v>130.151611328125</v>
      </c>
      <c r="DA35">
        <v>73.945632934570313</v>
      </c>
      <c r="DB35">
        <v>18847.279296875</v>
      </c>
      <c r="DC35">
        <v>19.629999160766602</v>
      </c>
      <c r="DD35">
        <v>0.5144579950157141</v>
      </c>
      <c r="DE35">
        <v>0.71038864911969279</v>
      </c>
      <c r="DF35">
        <v>2.0366385726215195</v>
      </c>
      <c r="DG35">
        <v>1.7212613937110852</v>
      </c>
      <c r="DH35">
        <v>1.1652778186471904</v>
      </c>
      <c r="DI35">
        <v>9.3923349098399236E-2</v>
      </c>
      <c r="DJ35">
        <v>2.6060183802119705</v>
      </c>
      <c r="DK35">
        <v>2.7242087487504714</v>
      </c>
      <c r="DL35">
        <v>0.36152959020170106</v>
      </c>
      <c r="DM35">
        <v>2.5639989055940626</v>
      </c>
      <c r="DN35">
        <v>0.10779807932947799</v>
      </c>
      <c r="DO35">
        <v>309.6599502563476</v>
      </c>
      <c r="DP35">
        <v>716.74449920654297</v>
      </c>
    </row>
    <row r="36" spans="1:120" x14ac:dyDescent="0.25">
      <c r="A36" s="1">
        <v>45715</v>
      </c>
      <c r="B36">
        <v>38.930000305175781</v>
      </c>
      <c r="C36">
        <v>54.590000152587891</v>
      </c>
      <c r="D36">
        <v>41.599998474121087</v>
      </c>
      <c r="E36">
        <v>40.959999084472663</v>
      </c>
      <c r="F36">
        <v>65.555999755859375</v>
      </c>
      <c r="G36">
        <v>11.265999794006349</v>
      </c>
      <c r="H36">
        <v>38.689998626708977</v>
      </c>
      <c r="I36">
        <v>28.690000534057621</v>
      </c>
      <c r="J36">
        <v>22.170000076293949</v>
      </c>
      <c r="K36">
        <v>431.52569580078119</v>
      </c>
      <c r="L36">
        <v>90.739997863769517</v>
      </c>
      <c r="M36">
        <v>35.729999542236328</v>
      </c>
      <c r="N36">
        <v>23.941879272460941</v>
      </c>
      <c r="O36">
        <v>39.459999084472663</v>
      </c>
      <c r="P36">
        <v>59.919998168945313</v>
      </c>
      <c r="Q36">
        <v>264.92999267578119</v>
      </c>
      <c r="R36">
        <v>117.0805206298828</v>
      </c>
      <c r="S36">
        <v>148.94792175292969</v>
      </c>
      <c r="T36">
        <v>135.35954284667969</v>
      </c>
      <c r="U36">
        <v>31.20000076293945</v>
      </c>
      <c r="V36">
        <v>94.225189208984375</v>
      </c>
      <c r="W36">
        <v>96.330001831054673</v>
      </c>
      <c r="X36">
        <v>50.465110778808587</v>
      </c>
      <c r="Y36">
        <v>63.159999847412109</v>
      </c>
      <c r="Z36">
        <v>61.082149505615227</v>
      </c>
      <c r="AA36">
        <v>124.1094589233398</v>
      </c>
      <c r="AB36">
        <v>88.035774230957031</v>
      </c>
      <c r="AC36">
        <v>110.5026321411133</v>
      </c>
      <c r="AD36">
        <v>41.500274658203118</v>
      </c>
      <c r="AE36">
        <v>97.716361999511719</v>
      </c>
      <c r="AF36">
        <v>193.820556640625</v>
      </c>
      <c r="AG36">
        <v>99.227226257324219</v>
      </c>
      <c r="AH36">
        <v>190.97442626953119</v>
      </c>
      <c r="AI36">
        <v>387.18557739257813</v>
      </c>
      <c r="AJ36">
        <v>211.9144592285156</v>
      </c>
      <c r="AK36">
        <v>159.2545471191406</v>
      </c>
      <c r="AL36">
        <v>273.165283203125</v>
      </c>
      <c r="AM36">
        <v>68.605796813964844</v>
      </c>
      <c r="AN36">
        <v>24.239999771118161</v>
      </c>
      <c r="AO36">
        <v>67.747711181640625</v>
      </c>
      <c r="AP36">
        <v>117.6529006958008</v>
      </c>
      <c r="AQ36">
        <v>59.941650390625</v>
      </c>
      <c r="AR36">
        <v>58.874797821044922</v>
      </c>
      <c r="AS36">
        <v>60.855594635009773</v>
      </c>
      <c r="AT36">
        <v>332.08544921875</v>
      </c>
      <c r="AU36">
        <v>129.9207763671875</v>
      </c>
      <c r="AV36">
        <v>213.9069519042969</v>
      </c>
      <c r="AW36">
        <v>87.569099426269531</v>
      </c>
      <c r="AX36">
        <v>284.49163818359381</v>
      </c>
      <c r="AY36">
        <v>264.19000244140619</v>
      </c>
      <c r="AZ36">
        <v>11.27756881713867</v>
      </c>
      <c r="BA36">
        <v>65.746246337890625</v>
      </c>
      <c r="BB36">
        <v>46.418773651123047</v>
      </c>
      <c r="BC36">
        <v>53.885456085205078</v>
      </c>
      <c r="BD36">
        <v>17.85000038146973</v>
      </c>
      <c r="BE36">
        <v>53.735069274902337</v>
      </c>
      <c r="BF36">
        <v>66.548484802246094</v>
      </c>
      <c r="BG36">
        <v>40.555801391601563</v>
      </c>
      <c r="BH36">
        <v>84.838340759277344</v>
      </c>
      <c r="BI36">
        <v>47.509998321533203</v>
      </c>
      <c r="BJ36">
        <v>115.25193023681641</v>
      </c>
      <c r="BK36">
        <v>53.704746246337891</v>
      </c>
      <c r="BL36">
        <v>67.631538391113281</v>
      </c>
      <c r="BM36">
        <v>28.8482551574707</v>
      </c>
      <c r="BN36">
        <v>26.397855758666989</v>
      </c>
      <c r="BO36">
        <v>499.52505493164063</v>
      </c>
      <c r="BP36">
        <v>91.808235168457045</v>
      </c>
      <c r="BQ36">
        <v>178.53581237792969</v>
      </c>
      <c r="BR36">
        <v>56.939998626708977</v>
      </c>
      <c r="BS36">
        <v>177.34815979003909</v>
      </c>
      <c r="BT36">
        <v>81.939193725585938</v>
      </c>
      <c r="BU36">
        <v>34.569999694824219</v>
      </c>
      <c r="BV36">
        <v>116.9499969482422</v>
      </c>
      <c r="BW36">
        <v>62.340000152587891</v>
      </c>
      <c r="BX36">
        <v>228.78999328613281</v>
      </c>
      <c r="BY36">
        <v>46.849998474121087</v>
      </c>
      <c r="BZ36">
        <v>85.971626281738281</v>
      </c>
      <c r="CA36">
        <v>73.512985229492188</v>
      </c>
      <c r="CB36">
        <v>583.2952880859375</v>
      </c>
      <c r="CC36">
        <v>33.680000305175781</v>
      </c>
      <c r="CD36">
        <v>90.697532653808594</v>
      </c>
      <c r="CE36">
        <v>24.719999313354489</v>
      </c>
      <c r="CF36">
        <v>92.984786987304673</v>
      </c>
      <c r="CG36">
        <v>75.279998779296875</v>
      </c>
      <c r="CH36">
        <v>29.260000228881839</v>
      </c>
      <c r="CI36">
        <v>76.211654663085938</v>
      </c>
      <c r="CJ36">
        <v>92.163253784179673</v>
      </c>
      <c r="CK36">
        <v>131.3143310546875</v>
      </c>
      <c r="CL36">
        <v>100.3964004516602</v>
      </c>
      <c r="CM36">
        <v>88.19000244140625</v>
      </c>
      <c r="CN36">
        <v>87.59246826171875</v>
      </c>
      <c r="CO36">
        <v>100.2333526611328</v>
      </c>
      <c r="CP36">
        <v>88.916519165039063</v>
      </c>
      <c r="CQ36">
        <v>50.944957733154297</v>
      </c>
      <c r="CR36">
        <v>134.1180114746094</v>
      </c>
      <c r="CS36">
        <v>222.19987487792969</v>
      </c>
      <c r="CT36">
        <v>81.5579833984375</v>
      </c>
      <c r="CU36">
        <v>42.577476501464837</v>
      </c>
      <c r="CV36">
        <v>77.480072021484375</v>
      </c>
      <c r="CW36">
        <v>146.65260314941409</v>
      </c>
      <c r="CX36">
        <v>211.84687805175781</v>
      </c>
      <c r="CY36">
        <v>57.520771026611328</v>
      </c>
      <c r="CZ36">
        <v>128.8293151855469</v>
      </c>
      <c r="DA36">
        <v>73.237495422363281</v>
      </c>
      <c r="DB36">
        <v>18544.419921875</v>
      </c>
      <c r="DC36">
        <v>21.129999160766602</v>
      </c>
      <c r="DD36">
        <v>0.5119540877251102</v>
      </c>
      <c r="DE36">
        <v>0.70933976342073302</v>
      </c>
      <c r="DF36">
        <v>2.0274210791246201</v>
      </c>
      <c r="DG36">
        <v>1.7152746225749282</v>
      </c>
      <c r="DH36">
        <v>1.1694753792592263</v>
      </c>
      <c r="DI36">
        <v>9.3588961316185174E-2</v>
      </c>
      <c r="DJ36">
        <v>2.5975001983167769</v>
      </c>
      <c r="DK36">
        <v>2.7244405221792993</v>
      </c>
      <c r="DL36">
        <v>0.3633056250529732</v>
      </c>
      <c r="DM36">
        <v>2.5560611512988216</v>
      </c>
      <c r="DN36">
        <v>0.10829276158690032</v>
      </c>
      <c r="DO36">
        <v>305.69065856933594</v>
      </c>
      <c r="DP36">
        <v>706.70219039916992</v>
      </c>
    </row>
    <row r="37" spans="1:120" x14ac:dyDescent="0.25">
      <c r="A37" s="1">
        <v>45714</v>
      </c>
      <c r="B37">
        <v>40.090000152587891</v>
      </c>
      <c r="C37">
        <v>56.459999084472663</v>
      </c>
      <c r="D37">
        <v>41.709999084472663</v>
      </c>
      <c r="E37">
        <v>42.009998321533203</v>
      </c>
      <c r="F37">
        <v>67.055908203125</v>
      </c>
      <c r="G37">
        <v>11.61999988555908</v>
      </c>
      <c r="H37">
        <v>39.400001525878913</v>
      </c>
      <c r="I37">
        <v>28.60000038146973</v>
      </c>
      <c r="J37">
        <v>22.139999389648441</v>
      </c>
      <c r="K37">
        <v>433.51190185546881</v>
      </c>
      <c r="L37">
        <v>92.449996948242202</v>
      </c>
      <c r="M37">
        <v>35.479999542236328</v>
      </c>
      <c r="N37">
        <v>24.130552291870121</v>
      </c>
      <c r="O37">
        <v>40.860000610351563</v>
      </c>
      <c r="P37">
        <v>60.619998931884773</v>
      </c>
      <c r="Q37">
        <v>269.02999877929688</v>
      </c>
      <c r="R37">
        <v>120.2467498779297</v>
      </c>
      <c r="S37">
        <v>150.09413146972659</v>
      </c>
      <c r="T37">
        <v>136.91815185546881</v>
      </c>
      <c r="U37">
        <v>31.430000305175781</v>
      </c>
      <c r="V37">
        <v>94.334526062011719</v>
      </c>
      <c r="W37">
        <v>98.949996948242202</v>
      </c>
      <c r="X37">
        <v>50.245567321777337</v>
      </c>
      <c r="Y37">
        <v>64.260002136230469</v>
      </c>
      <c r="Z37">
        <v>61.840065002441413</v>
      </c>
      <c r="AA37">
        <v>124.9662780761719</v>
      </c>
      <c r="AB37">
        <v>89.493721008300781</v>
      </c>
      <c r="AC37">
        <v>112.0778274536133</v>
      </c>
      <c r="AD37">
        <v>43.017356872558587</v>
      </c>
      <c r="AE37">
        <v>99.096847534179673</v>
      </c>
      <c r="AF37">
        <v>194.7270202636719</v>
      </c>
      <c r="AG37">
        <v>101.8942031860352</v>
      </c>
      <c r="AH37">
        <v>191.591796875</v>
      </c>
      <c r="AI37">
        <v>397.7442626953125</v>
      </c>
      <c r="AJ37">
        <v>215.19708251953119</v>
      </c>
      <c r="AK37">
        <v>160.7596740722656</v>
      </c>
      <c r="AL37">
        <v>278.89697265625</v>
      </c>
      <c r="AM37">
        <v>69.293540954589844</v>
      </c>
      <c r="AN37">
        <v>24.780000686645511</v>
      </c>
      <c r="AO37">
        <v>67.757644653320313</v>
      </c>
      <c r="AP37">
        <v>115.047004699707</v>
      </c>
      <c r="AQ37">
        <v>59.762840270996087</v>
      </c>
      <c r="AR37">
        <v>58.068840026855469</v>
      </c>
      <c r="AS37">
        <v>60.766185760498047</v>
      </c>
      <c r="AT37">
        <v>341.14578247070313</v>
      </c>
      <c r="AU37">
        <v>130.24903869628909</v>
      </c>
      <c r="AV37">
        <v>217.6372985839844</v>
      </c>
      <c r="AW37">
        <v>89.397407531738281</v>
      </c>
      <c r="AX37">
        <v>290.09982299804688</v>
      </c>
      <c r="AY37">
        <v>263.83999633789063</v>
      </c>
      <c r="AZ37">
        <v>11.604886054992679</v>
      </c>
      <c r="BA37">
        <v>66.196022033691406</v>
      </c>
      <c r="BB37">
        <v>46.856590270996087</v>
      </c>
      <c r="BC37">
        <v>55.354789733886719</v>
      </c>
      <c r="BD37">
        <v>18.420000076293949</v>
      </c>
      <c r="BE37">
        <v>54.734603881835938</v>
      </c>
      <c r="BF37">
        <v>66.867996215820313</v>
      </c>
      <c r="BG37">
        <v>40.905330657958977</v>
      </c>
      <c r="BH37">
        <v>85.326774597167969</v>
      </c>
      <c r="BI37">
        <v>48.610000610351563</v>
      </c>
      <c r="BJ37">
        <v>115.1119918823242</v>
      </c>
      <c r="BK37">
        <v>57.324394226074219</v>
      </c>
      <c r="BL37">
        <v>68.927162170410156</v>
      </c>
      <c r="BM37">
        <v>29.086669921875</v>
      </c>
      <c r="BN37">
        <v>26.477487564086911</v>
      </c>
      <c r="BO37">
        <v>513.7938232421875</v>
      </c>
      <c r="BP37">
        <v>93.706954956054673</v>
      </c>
      <c r="BQ37">
        <v>181.12992858886719</v>
      </c>
      <c r="BR37">
        <v>58.590000152587891</v>
      </c>
      <c r="BS37">
        <v>178.91065979003909</v>
      </c>
      <c r="BT37">
        <v>81.909385681152344</v>
      </c>
      <c r="BU37">
        <v>35.909999847412109</v>
      </c>
      <c r="BV37">
        <v>119.6800003051758</v>
      </c>
      <c r="BW37">
        <v>62.720001220703118</v>
      </c>
      <c r="BX37">
        <v>243.82000732421881</v>
      </c>
      <c r="BY37">
        <v>47.990001678466797</v>
      </c>
      <c r="BZ37">
        <v>89.215652465820313</v>
      </c>
      <c r="CA37">
        <v>73.423110961914063</v>
      </c>
      <c r="CB37">
        <v>592.7568359375</v>
      </c>
      <c r="CC37">
        <v>34.959999084472663</v>
      </c>
      <c r="CD37">
        <v>91.343177795410156</v>
      </c>
      <c r="CE37">
        <v>25.70999908447266</v>
      </c>
      <c r="CF37">
        <v>93.05454254150392</v>
      </c>
      <c r="CG37">
        <v>73.849998474121094</v>
      </c>
      <c r="CH37">
        <v>29.04999923706055</v>
      </c>
      <c r="CI37">
        <v>76.766860961914063</v>
      </c>
      <c r="CJ37">
        <v>91.797012329101563</v>
      </c>
      <c r="CK37">
        <v>132.03956604003909</v>
      </c>
      <c r="CL37">
        <v>102.0410995483398</v>
      </c>
      <c r="CM37">
        <v>91.080001831054673</v>
      </c>
      <c r="CN37">
        <v>88.189620971679688</v>
      </c>
      <c r="CO37">
        <v>101.21046447753911</v>
      </c>
      <c r="CP37">
        <v>88.440231323242188</v>
      </c>
      <c r="CQ37">
        <v>50.665969848632813</v>
      </c>
      <c r="CR37">
        <v>134.5865783691406</v>
      </c>
      <c r="CS37">
        <v>230.59513854980469</v>
      </c>
      <c r="CT37">
        <v>81.56793212890625</v>
      </c>
      <c r="CU37">
        <v>42.388683319091797</v>
      </c>
      <c r="CV37">
        <v>79.237602233886719</v>
      </c>
      <c r="CW37">
        <v>147.25030517578119</v>
      </c>
      <c r="CX37">
        <v>214.94834899902341</v>
      </c>
      <c r="CY37">
        <v>58.169990539550781</v>
      </c>
      <c r="CZ37">
        <v>129.75392150878909</v>
      </c>
      <c r="DA37">
        <v>74.733558654785156</v>
      </c>
      <c r="DB37">
        <v>19075.259765625</v>
      </c>
      <c r="DC37">
        <v>19.10000038146973</v>
      </c>
      <c r="DD37">
        <v>0.52326689458948439</v>
      </c>
      <c r="DE37">
        <v>0.71614296581475212</v>
      </c>
      <c r="DF37">
        <v>2.0759983944135785</v>
      </c>
      <c r="DG37">
        <v>1.7348689854327439</v>
      </c>
      <c r="DH37">
        <v>1.215089517415002</v>
      </c>
      <c r="DI37">
        <v>9.5249848945522381E-2</v>
      </c>
      <c r="DJ37">
        <v>2.6352065497912687</v>
      </c>
      <c r="DK37">
        <v>2.8270318068794809</v>
      </c>
      <c r="DL37">
        <v>0.36304445511653527</v>
      </c>
      <c r="DM37">
        <v>2.619180808437112</v>
      </c>
      <c r="DN37">
        <v>0.10630784860885423</v>
      </c>
      <c r="DO37">
        <v>308.05583953857416</v>
      </c>
      <c r="DP37">
        <v>718.98565673828125</v>
      </c>
    </row>
    <row r="38" spans="1:120" x14ac:dyDescent="0.25">
      <c r="A38" s="1">
        <v>45713</v>
      </c>
      <c r="B38">
        <v>39.759998321533203</v>
      </c>
      <c r="C38">
        <v>56</v>
      </c>
      <c r="D38">
        <v>41.369998931884773</v>
      </c>
      <c r="E38">
        <v>42.319999694824219</v>
      </c>
      <c r="F38">
        <v>66.35595703125</v>
      </c>
      <c r="G38">
        <v>11.72000026702881</v>
      </c>
      <c r="H38">
        <v>39.130001068115227</v>
      </c>
      <c r="I38">
        <v>28.360000610351559</v>
      </c>
      <c r="J38">
        <v>22.329999923706051</v>
      </c>
      <c r="K38">
        <v>435.29849243164063</v>
      </c>
      <c r="L38">
        <v>92.949996948242202</v>
      </c>
      <c r="M38">
        <v>35.720001220703118</v>
      </c>
      <c r="N38">
        <v>24.19013595581055</v>
      </c>
      <c r="O38">
        <v>40.380001068115227</v>
      </c>
      <c r="P38">
        <v>60.400001525878913</v>
      </c>
      <c r="Q38">
        <v>268.6199951171875</v>
      </c>
      <c r="R38">
        <v>119.3977584838867</v>
      </c>
      <c r="S38">
        <v>149.45623779296881</v>
      </c>
      <c r="T38">
        <v>137.73744201660159</v>
      </c>
      <c r="U38">
        <v>30.870000839233398</v>
      </c>
      <c r="V38">
        <v>94.076095581054673</v>
      </c>
      <c r="W38">
        <v>97.589996337890625</v>
      </c>
      <c r="X38">
        <v>51.223537445068359</v>
      </c>
      <c r="Y38">
        <v>63.979999542236328</v>
      </c>
      <c r="Z38">
        <v>61.730369567871087</v>
      </c>
      <c r="AA38">
        <v>125.2651748657227</v>
      </c>
      <c r="AB38">
        <v>88.98443603515625</v>
      </c>
      <c r="AC38">
        <v>112.30712890625</v>
      </c>
      <c r="AD38">
        <v>42.538276672363281</v>
      </c>
      <c r="AE38">
        <v>100.30849456787109</v>
      </c>
      <c r="AF38">
        <v>196.12153625488281</v>
      </c>
      <c r="AG38">
        <v>101.1650314331055</v>
      </c>
      <c r="AH38">
        <v>192.288818359375</v>
      </c>
      <c r="AI38">
        <v>396.29580688476563</v>
      </c>
      <c r="AJ38">
        <v>214.9277038574219</v>
      </c>
      <c r="AK38">
        <v>161.02880859375</v>
      </c>
      <c r="AL38">
        <v>277.80856323242188</v>
      </c>
      <c r="AM38">
        <v>69.263641357421875</v>
      </c>
      <c r="AN38">
        <v>24.690000534057621</v>
      </c>
      <c r="AO38">
        <v>67.439720153808594</v>
      </c>
      <c r="AP38">
        <v>116.10130310058589</v>
      </c>
      <c r="AQ38">
        <v>59.832374572753913</v>
      </c>
      <c r="AR38">
        <v>58.228042602539063</v>
      </c>
      <c r="AS38">
        <v>60.607242584228523</v>
      </c>
      <c r="AT38">
        <v>339.86715698242188</v>
      </c>
      <c r="AU38">
        <v>130.68672180175781</v>
      </c>
      <c r="AV38">
        <v>216.2908020019531</v>
      </c>
      <c r="AW38">
        <v>89.487319946289063</v>
      </c>
      <c r="AX38">
        <v>289.96014404296881</v>
      </c>
      <c r="AY38">
        <v>267.010009765625</v>
      </c>
      <c r="AZ38">
        <v>11.466025352478029</v>
      </c>
      <c r="BA38">
        <v>66.87567138671875</v>
      </c>
      <c r="BB38">
        <v>47.324260711669922</v>
      </c>
      <c r="BC38">
        <v>54.845020294189453</v>
      </c>
      <c r="BD38">
        <v>18.059999465942379</v>
      </c>
      <c r="BE38">
        <v>54.34478759765625</v>
      </c>
      <c r="BF38">
        <v>66.987808227539063</v>
      </c>
      <c r="BG38">
        <v>40.895347595214837</v>
      </c>
      <c r="BH38">
        <v>86.81201171875</v>
      </c>
      <c r="BI38">
        <v>48.310001373291023</v>
      </c>
      <c r="BJ38">
        <v>114.6521759033203</v>
      </c>
      <c r="BK38">
        <v>55.704551696777337</v>
      </c>
      <c r="BL38">
        <v>68.727828979492188</v>
      </c>
      <c r="BM38">
        <v>29.404556274414059</v>
      </c>
      <c r="BN38">
        <v>26.78605842590332</v>
      </c>
      <c r="BO38">
        <v>512.5556640625</v>
      </c>
      <c r="BP38">
        <v>93.666984558105483</v>
      </c>
      <c r="BQ38">
        <v>181.4192810058594</v>
      </c>
      <c r="BR38">
        <v>58.340000152587891</v>
      </c>
      <c r="BS38">
        <v>179.28883361816409</v>
      </c>
      <c r="BT38">
        <v>81.87957763671875</v>
      </c>
      <c r="BU38">
        <v>35.130001068115227</v>
      </c>
      <c r="BV38">
        <v>118.2099990844727</v>
      </c>
      <c r="BW38">
        <v>62.700000762939453</v>
      </c>
      <c r="BX38">
        <v>238.25</v>
      </c>
      <c r="BY38">
        <v>47.330001831054688</v>
      </c>
      <c r="BZ38">
        <v>87.788276672363281</v>
      </c>
      <c r="CA38">
        <v>74.062179565429688</v>
      </c>
      <c r="CB38">
        <v>592.457763671875</v>
      </c>
      <c r="CC38">
        <v>34.259998321533203</v>
      </c>
      <c r="CD38">
        <v>90.806800842285156</v>
      </c>
      <c r="CE38">
        <v>25.180000305175781</v>
      </c>
      <c r="CF38">
        <v>93.752105712890625</v>
      </c>
      <c r="CG38">
        <v>74.129997253417969</v>
      </c>
      <c r="CH38">
        <v>28.989999771118161</v>
      </c>
      <c r="CI38">
        <v>76.509078979492188</v>
      </c>
      <c r="CJ38">
        <v>92.183052062988281</v>
      </c>
      <c r="CK38">
        <v>132.31773376464841</v>
      </c>
      <c r="CL38">
        <v>103.0079803466797</v>
      </c>
      <c r="CM38">
        <v>90.449996948242202</v>
      </c>
      <c r="CN38">
        <v>88.22943115234375</v>
      </c>
      <c r="CO38">
        <v>101.3899307250977</v>
      </c>
      <c r="CP38">
        <v>88.9462890625</v>
      </c>
      <c r="CQ38">
        <v>50.775569915771477</v>
      </c>
      <c r="CR38">
        <v>134.50682067871091</v>
      </c>
      <c r="CS38">
        <v>228.1094970703125</v>
      </c>
      <c r="CT38">
        <v>83.159500122070313</v>
      </c>
      <c r="CU38">
        <v>42.597347259521477</v>
      </c>
      <c r="CV38">
        <v>78.909927368164063</v>
      </c>
      <c r="CW38">
        <v>148.31617736816409</v>
      </c>
      <c r="CX38">
        <v>215.83589172363281</v>
      </c>
      <c r="CY38">
        <v>58.090084075927727</v>
      </c>
      <c r="CZ38">
        <v>130.87738037109381</v>
      </c>
      <c r="DA38">
        <v>75.631202697753906</v>
      </c>
      <c r="DB38">
        <v>19026.390625</v>
      </c>
      <c r="DC38">
        <v>19.430000305175781</v>
      </c>
      <c r="DD38">
        <v>0.51582826325421871</v>
      </c>
      <c r="DE38">
        <v>0.71036851328026818</v>
      </c>
      <c r="DF38">
        <v>2.060940465836735</v>
      </c>
      <c r="DG38">
        <v>1.725210325149263</v>
      </c>
      <c r="DH38">
        <v>1.1853320708014996</v>
      </c>
      <c r="DI38">
        <v>9.4521505892553162E-2</v>
      </c>
      <c r="DJ38">
        <v>2.5954447947234658</v>
      </c>
      <c r="DK38">
        <v>2.7430359337835033</v>
      </c>
      <c r="DL38">
        <v>0.36277303976128972</v>
      </c>
      <c r="DM38">
        <v>2.600625008392019</v>
      </c>
      <c r="DN38">
        <v>0.10557665522247997</v>
      </c>
      <c r="DO38">
        <v>310.38560485839844</v>
      </c>
      <c r="DP38">
        <v>717.45721054077148</v>
      </c>
    </row>
    <row r="39" spans="1:120" x14ac:dyDescent="0.25">
      <c r="A39" s="1">
        <v>45712</v>
      </c>
      <c r="B39">
        <v>40.310001373291023</v>
      </c>
      <c r="C39">
        <v>59.080001831054688</v>
      </c>
      <c r="D39">
        <v>41.979999542236328</v>
      </c>
      <c r="E39">
        <v>44.240001678466797</v>
      </c>
      <c r="F39">
        <v>66.765922546386719</v>
      </c>
      <c r="G39">
        <v>12.10999965667725</v>
      </c>
      <c r="H39">
        <v>39.180000305175781</v>
      </c>
      <c r="I39">
        <v>28.39999961853027</v>
      </c>
      <c r="J39">
        <v>22.579999923706051</v>
      </c>
      <c r="K39">
        <v>433.7015380859375</v>
      </c>
      <c r="L39">
        <v>93.930000305175781</v>
      </c>
      <c r="M39">
        <v>35.650001525878913</v>
      </c>
      <c r="N39">
        <v>24.785951614379879</v>
      </c>
      <c r="O39">
        <v>40.970001220703118</v>
      </c>
      <c r="P39">
        <v>60.740001678466797</v>
      </c>
      <c r="Q39">
        <v>272.20999145507813</v>
      </c>
      <c r="R39">
        <v>119.9870529174805</v>
      </c>
      <c r="S39">
        <v>151.1606140136719</v>
      </c>
      <c r="T39">
        <v>138.61665344238281</v>
      </c>
      <c r="U39">
        <v>30.739999771118161</v>
      </c>
      <c r="V39">
        <v>93.340583801269517</v>
      </c>
      <c r="W39">
        <v>99.199996948242202</v>
      </c>
      <c r="X39">
        <v>50.315422058105469</v>
      </c>
      <c r="Y39">
        <v>64.699996948242188</v>
      </c>
      <c r="Z39">
        <v>61.740337371826172</v>
      </c>
      <c r="AA39">
        <v>124.9164657592773</v>
      </c>
      <c r="AB39">
        <v>89.194137573242188</v>
      </c>
      <c r="AC39">
        <v>112.1974639892578</v>
      </c>
      <c r="AD39">
        <v>43.396629333496087</v>
      </c>
      <c r="AE39">
        <v>97.180061340332045</v>
      </c>
      <c r="AF39">
        <v>195.8824768066406</v>
      </c>
      <c r="AG39">
        <v>102.2837600708008</v>
      </c>
      <c r="AH39">
        <v>192.0498352050781</v>
      </c>
      <c r="AI39">
        <v>400.31149291992188</v>
      </c>
      <c r="AJ39">
        <v>215.74586486816409</v>
      </c>
      <c r="AK39">
        <v>160.85935974121091</v>
      </c>
      <c r="AL39">
        <v>280.09527587890619</v>
      </c>
      <c r="AM39">
        <v>69.363311767578125</v>
      </c>
      <c r="AN39">
        <v>24.889999389648441</v>
      </c>
      <c r="AO39">
        <v>68.125244140625</v>
      </c>
      <c r="AP39">
        <v>114.32094573974609</v>
      </c>
      <c r="AQ39">
        <v>59.723102569580078</v>
      </c>
      <c r="AR39">
        <v>57.541484832763672</v>
      </c>
      <c r="AS39">
        <v>60.567512512207031</v>
      </c>
      <c r="AT39">
        <v>343.88284301757813</v>
      </c>
      <c r="AU39">
        <v>130.35845947265619</v>
      </c>
      <c r="AV39">
        <v>217.09870910644531</v>
      </c>
      <c r="AW39">
        <v>89.607215881347656</v>
      </c>
      <c r="AX39">
        <v>292.00582885742188</v>
      </c>
      <c r="AY39">
        <v>271.510009765625</v>
      </c>
      <c r="AZ39">
        <v>11.495780944824221</v>
      </c>
      <c r="BA39">
        <v>67.605293273925781</v>
      </c>
      <c r="BB39">
        <v>47.204853057861328</v>
      </c>
      <c r="BC39">
        <v>55.324798583984382</v>
      </c>
      <c r="BD39">
        <v>18.409999847412109</v>
      </c>
      <c r="BE39">
        <v>55.404296875</v>
      </c>
      <c r="BF39">
        <v>66.139106750488281</v>
      </c>
      <c r="BG39">
        <v>40.595748901367188</v>
      </c>
      <c r="BH39">
        <v>86.383392333984375</v>
      </c>
      <c r="BI39">
        <v>48.880001068115227</v>
      </c>
      <c r="BJ39">
        <v>113.9524688720703</v>
      </c>
      <c r="BK39">
        <v>57.514373779296882</v>
      </c>
      <c r="BL39">
        <v>68.458740234375</v>
      </c>
      <c r="BM39">
        <v>30.099933624267582</v>
      </c>
      <c r="BN39">
        <v>27.243940353393551</v>
      </c>
      <c r="BO39">
        <v>519.09588623046875</v>
      </c>
      <c r="BP39">
        <v>94.616340637207045</v>
      </c>
      <c r="BQ39">
        <v>181.6088562011719</v>
      </c>
      <c r="BR39">
        <v>58.330001831054688</v>
      </c>
      <c r="BS39">
        <v>179.10969543457031</v>
      </c>
      <c r="BT39">
        <v>81.770286560058594</v>
      </c>
      <c r="BU39">
        <v>35.630001068115227</v>
      </c>
      <c r="BV39">
        <v>120.26999664306641</v>
      </c>
      <c r="BW39">
        <v>63.020000457763672</v>
      </c>
      <c r="BX39">
        <v>243.41999816894531</v>
      </c>
      <c r="BY39">
        <v>47.5</v>
      </c>
      <c r="BZ39">
        <v>89.225631713867188</v>
      </c>
      <c r="CA39">
        <v>73.353218078613281</v>
      </c>
      <c r="CB39">
        <v>595.41888427734375</v>
      </c>
      <c r="CC39">
        <v>34.279998779296882</v>
      </c>
      <c r="CD39">
        <v>89.267196655273438</v>
      </c>
      <c r="CE39">
        <v>25.659999847412109</v>
      </c>
      <c r="CF39">
        <v>93.194053649902344</v>
      </c>
      <c r="CG39">
        <v>75.970001220703125</v>
      </c>
      <c r="CH39">
        <v>29.10000038146973</v>
      </c>
      <c r="CI39">
        <v>75.616790771484375</v>
      </c>
      <c r="CJ39">
        <v>91.064544677734375</v>
      </c>
      <c r="CK39">
        <v>132.12898254394531</v>
      </c>
      <c r="CL39">
        <v>100.25685119628911</v>
      </c>
      <c r="CM39">
        <v>91.010002136230483</v>
      </c>
      <c r="CN39">
        <v>87.552658081054688</v>
      </c>
      <c r="CO39">
        <v>102.915412902832</v>
      </c>
      <c r="CP39">
        <v>90.246147155761719</v>
      </c>
      <c r="CQ39">
        <v>50.785537719726563</v>
      </c>
      <c r="CR39">
        <v>133.8189392089844</v>
      </c>
      <c r="CS39">
        <v>231.10423278808591</v>
      </c>
      <c r="CT39">
        <v>81.99566650390625</v>
      </c>
      <c r="CU39">
        <v>42.150211334228523</v>
      </c>
      <c r="CV39">
        <v>79.307113647460938</v>
      </c>
      <c r="CW39">
        <v>147.0510559082031</v>
      </c>
      <c r="CX39">
        <v>216.9727783203125</v>
      </c>
      <c r="CY39">
        <v>58.689361572265618</v>
      </c>
      <c r="CZ39">
        <v>134.0389709472656</v>
      </c>
      <c r="DA39">
        <v>75.331985473632813</v>
      </c>
      <c r="DB39">
        <v>19286.9296875</v>
      </c>
      <c r="DC39">
        <v>18.979999542236332</v>
      </c>
      <c r="DD39">
        <v>0.52216901551519124</v>
      </c>
      <c r="DE39">
        <v>0.71403026839652572</v>
      </c>
      <c r="DF39">
        <v>2.0844146650396969</v>
      </c>
      <c r="DG39">
        <v>1.7412432595126635</v>
      </c>
      <c r="DH39">
        <v>1.2163833305614935</v>
      </c>
      <c r="DI39">
        <v>9.9224266127802996E-2</v>
      </c>
      <c r="DJ39">
        <v>2.6461493341233586</v>
      </c>
      <c r="DK39">
        <v>2.8184932526534943</v>
      </c>
      <c r="DL39">
        <v>0.36234300013848825</v>
      </c>
      <c r="DM39">
        <v>2.6379787273392141</v>
      </c>
      <c r="DN39">
        <v>0.10433121674454417</v>
      </c>
      <c r="DO39">
        <v>308.35383605957031</v>
      </c>
      <c r="DP39">
        <v>720.23414611816406</v>
      </c>
    </row>
    <row r="40" spans="1:120" x14ac:dyDescent="0.25">
      <c r="A40" s="1">
        <v>45709</v>
      </c>
      <c r="B40">
        <v>41.240001678466797</v>
      </c>
      <c r="C40">
        <v>60.200000762939453</v>
      </c>
      <c r="D40">
        <v>41.319999694824219</v>
      </c>
      <c r="E40">
        <v>45.630001068115227</v>
      </c>
      <c r="F40">
        <v>67.685874938964844</v>
      </c>
      <c r="G40">
        <v>12.30000019073486</v>
      </c>
      <c r="H40">
        <v>39.270000457763672</v>
      </c>
      <c r="I40">
        <v>28.60000038146973</v>
      </c>
      <c r="J40">
        <v>22.659999847412109</v>
      </c>
      <c r="K40">
        <v>433.322265625</v>
      </c>
      <c r="L40">
        <v>96.019996643066406</v>
      </c>
      <c r="M40">
        <v>35.639999389648438</v>
      </c>
      <c r="N40">
        <v>24.88525390625</v>
      </c>
      <c r="O40">
        <v>40.799999237060547</v>
      </c>
      <c r="P40">
        <v>60.799999237060547</v>
      </c>
      <c r="Q40">
        <v>270.739990234375</v>
      </c>
      <c r="R40">
        <v>122.0246276855469</v>
      </c>
      <c r="S40">
        <v>152.1971740722656</v>
      </c>
      <c r="T40">
        <v>138.7864990234375</v>
      </c>
      <c r="U40">
        <v>30.979999542236332</v>
      </c>
      <c r="V40">
        <v>93.141792297363281</v>
      </c>
      <c r="W40">
        <v>100.4499969482422</v>
      </c>
      <c r="X40">
        <v>50.235588073730469</v>
      </c>
      <c r="Y40">
        <v>64.360000610351563</v>
      </c>
      <c r="Z40">
        <v>61.830093383789063</v>
      </c>
      <c r="AA40">
        <v>125.036018371582</v>
      </c>
      <c r="AB40">
        <v>89.393852233886719</v>
      </c>
      <c r="AC40">
        <v>112.6161804199219</v>
      </c>
      <c r="AD40">
        <v>44.005462646484382</v>
      </c>
      <c r="AE40">
        <v>97.636909484863281</v>
      </c>
      <c r="AF40">
        <v>195.62348937988281</v>
      </c>
      <c r="AG40">
        <v>103.3125915527344</v>
      </c>
      <c r="AH40">
        <v>191.82081604003909</v>
      </c>
      <c r="AI40">
        <v>404.44708251953119</v>
      </c>
      <c r="AJ40">
        <v>217.3123474121094</v>
      </c>
      <c r="AK40">
        <v>161.70660400390619</v>
      </c>
      <c r="AL40">
        <v>282.7813720703125</v>
      </c>
      <c r="AM40">
        <v>69.951393127441406</v>
      </c>
      <c r="AN40">
        <v>24.64999961853027</v>
      </c>
      <c r="AO40">
        <v>68.492851257324219</v>
      </c>
      <c r="AP40">
        <v>112.2421951293945</v>
      </c>
      <c r="AQ40">
        <v>60.050926208496087</v>
      </c>
      <c r="AR40">
        <v>56.715625762939453</v>
      </c>
      <c r="AS40">
        <v>61.014537811279297</v>
      </c>
      <c r="AT40">
        <v>347.55892944335938</v>
      </c>
      <c r="AU40">
        <v>130.20924377441409</v>
      </c>
      <c r="AV40">
        <v>219.3528747558594</v>
      </c>
      <c r="AW40">
        <v>90.246620178222656</v>
      </c>
      <c r="AX40">
        <v>293.5426025390625</v>
      </c>
      <c r="AY40">
        <v>272.82998657226563</v>
      </c>
      <c r="AZ40">
        <v>11.585049629211429</v>
      </c>
      <c r="BA40">
        <v>68.075050354003906</v>
      </c>
      <c r="BB40">
        <v>47.234706878662109</v>
      </c>
      <c r="BC40">
        <v>55.872653961181641</v>
      </c>
      <c r="BD40">
        <v>18.909999847412109</v>
      </c>
      <c r="BE40">
        <v>54.964500427246087</v>
      </c>
      <c r="BF40">
        <v>66.179046630859375</v>
      </c>
      <c r="BG40">
        <v>40.585758209228523</v>
      </c>
      <c r="BH40">
        <v>86.263778686523438</v>
      </c>
      <c r="BI40">
        <v>49.5</v>
      </c>
      <c r="BJ40">
        <v>114.0424270629883</v>
      </c>
      <c r="BK40">
        <v>59.084220886230469</v>
      </c>
      <c r="BL40">
        <v>69.266014099121094</v>
      </c>
      <c r="BM40">
        <v>30.169473648071289</v>
      </c>
      <c r="BN40">
        <v>27.30366325378418</v>
      </c>
      <c r="BO40">
        <v>525.296630859375</v>
      </c>
      <c r="BP40">
        <v>95.325866699218764</v>
      </c>
      <c r="BQ40">
        <v>182.18754577636719</v>
      </c>
      <c r="BR40">
        <v>58.979999542236328</v>
      </c>
      <c r="BS40">
        <v>178.9604187011719</v>
      </c>
      <c r="BT40">
        <v>81.710678100585938</v>
      </c>
      <c r="BU40">
        <v>35.479999542236328</v>
      </c>
      <c r="BV40">
        <v>121.7799987792969</v>
      </c>
      <c r="BW40">
        <v>62.819999694824219</v>
      </c>
      <c r="BX40">
        <v>249.99000549316409</v>
      </c>
      <c r="BY40">
        <v>49.040000915527337</v>
      </c>
      <c r="BZ40">
        <v>90.732856750488281</v>
      </c>
      <c r="CA40">
        <v>72.971771240234375</v>
      </c>
      <c r="CB40">
        <v>598.14068603515625</v>
      </c>
      <c r="CC40">
        <v>34.439998626708977</v>
      </c>
      <c r="CD40">
        <v>89.008941650390625</v>
      </c>
      <c r="CE40">
        <v>26.059999465942379</v>
      </c>
      <c r="CF40">
        <v>92.735656738281236</v>
      </c>
      <c r="CG40">
        <v>75.349998474121094</v>
      </c>
      <c r="CH40">
        <v>29.079999923706051</v>
      </c>
      <c r="CI40">
        <v>75.359016418457031</v>
      </c>
      <c r="CJ40">
        <v>90.708206176757798</v>
      </c>
      <c r="CK40">
        <v>132.44688415527341</v>
      </c>
      <c r="CL40">
        <v>100.7851486206055</v>
      </c>
      <c r="CM40">
        <v>90.019996643066406</v>
      </c>
      <c r="CN40">
        <v>87.652183532714844</v>
      </c>
      <c r="CO40">
        <v>102.71600341796881</v>
      </c>
      <c r="CP40">
        <v>90.226303100585938</v>
      </c>
      <c r="CQ40">
        <v>50.566333770751953</v>
      </c>
      <c r="CR40">
        <v>134.42706298828119</v>
      </c>
      <c r="CS40">
        <v>234.4583435058594</v>
      </c>
      <c r="CT40">
        <v>81.746986389160156</v>
      </c>
      <c r="CU40">
        <v>41.961418151855469</v>
      </c>
      <c r="CV40">
        <v>79.70428466796875</v>
      </c>
      <c r="CW40">
        <v>145.86564636230469</v>
      </c>
      <c r="CX40">
        <v>217.79052734375</v>
      </c>
      <c r="CY40">
        <v>58.579498291015618</v>
      </c>
      <c r="CZ40">
        <v>134.526123046875</v>
      </c>
      <c r="DA40">
        <v>75.092613220214844</v>
      </c>
      <c r="DB40">
        <v>19524.009765625</v>
      </c>
      <c r="DC40">
        <v>18.20999908447266</v>
      </c>
      <c r="DD40">
        <v>0.52811956212533795</v>
      </c>
      <c r="DE40">
        <v>0.71494480868885391</v>
      </c>
      <c r="DF40">
        <v>2.1084629440587421</v>
      </c>
      <c r="DG40">
        <v>1.7487311282814499</v>
      </c>
      <c r="DH40">
        <v>1.2433966615909824</v>
      </c>
      <c r="DI40">
        <v>0.10064521970906548</v>
      </c>
      <c r="DJ40">
        <v>2.6642025224874777</v>
      </c>
      <c r="DK40">
        <v>2.8680976983018072</v>
      </c>
      <c r="DL40">
        <v>0.36331310089034252</v>
      </c>
      <c r="DM40">
        <v>2.6692339143409889</v>
      </c>
      <c r="DN40">
        <v>0.10563640914927712</v>
      </c>
      <c r="DO40">
        <v>307.31691741943359</v>
      </c>
      <c r="DP40">
        <v>724.89445114135742</v>
      </c>
    </row>
    <row r="41" spans="1:120" x14ac:dyDescent="0.25">
      <c r="A41" s="1">
        <v>45708</v>
      </c>
      <c r="B41">
        <v>42.229999542236328</v>
      </c>
      <c r="C41">
        <v>63.979999542236328</v>
      </c>
      <c r="D41">
        <v>42.950000762939453</v>
      </c>
      <c r="E41">
        <v>48.430000305175781</v>
      </c>
      <c r="F41">
        <v>70.215721130371094</v>
      </c>
      <c r="G41">
        <v>12.569999694824221</v>
      </c>
      <c r="H41">
        <v>41.119998931884773</v>
      </c>
      <c r="I41">
        <v>29.069999694824219</v>
      </c>
      <c r="J41">
        <v>22.979999542236332</v>
      </c>
      <c r="K41">
        <v>440.88882446289063</v>
      </c>
      <c r="L41">
        <v>96.360000610351563</v>
      </c>
      <c r="M41">
        <v>36.049999237060547</v>
      </c>
      <c r="N41">
        <v>25.749187469482418</v>
      </c>
      <c r="O41">
        <v>42.240001678466797</v>
      </c>
      <c r="P41">
        <v>61.509998321533203</v>
      </c>
      <c r="Q41">
        <v>270.989990234375</v>
      </c>
      <c r="R41">
        <v>124.5016784667969</v>
      </c>
      <c r="S41">
        <v>155.1673583984375</v>
      </c>
      <c r="T41">
        <v>139.3060302734375</v>
      </c>
      <c r="U41">
        <v>31.219999313354489</v>
      </c>
      <c r="V41">
        <v>92.595138549804673</v>
      </c>
      <c r="W41">
        <v>104</v>
      </c>
      <c r="X41">
        <v>52.051815032958977</v>
      </c>
      <c r="Y41">
        <v>64.839996337890625</v>
      </c>
      <c r="Z41">
        <v>63.345928192138672</v>
      </c>
      <c r="AA41">
        <v>127.24781799316411</v>
      </c>
      <c r="AB41">
        <v>92.179924011230483</v>
      </c>
      <c r="AC41">
        <v>115.6868057250977</v>
      </c>
      <c r="AD41">
        <v>45.392795562744141</v>
      </c>
      <c r="AE41">
        <v>100.0999298095703</v>
      </c>
      <c r="AF41">
        <v>197.69537353515619</v>
      </c>
      <c r="AG41">
        <v>105.7997589111328</v>
      </c>
      <c r="AH41">
        <v>194.4695129394531</v>
      </c>
      <c r="AI41">
        <v>413.8370361328125</v>
      </c>
      <c r="AJ41">
        <v>223.75787353515619</v>
      </c>
      <c r="AK41">
        <v>165.38470458984381</v>
      </c>
      <c r="AL41">
        <v>293.33615112304688</v>
      </c>
      <c r="AM41">
        <v>71.964813232421875</v>
      </c>
      <c r="AN41">
        <v>25.670000076293949</v>
      </c>
      <c r="AO41">
        <v>69.774482727050781</v>
      </c>
      <c r="AP41">
        <v>112.8091278076172</v>
      </c>
      <c r="AQ41">
        <v>61.7496337890625</v>
      </c>
      <c r="AR41">
        <v>57.481784820556641</v>
      </c>
      <c r="AS41">
        <v>62.643714904785163</v>
      </c>
      <c r="AT41">
        <v>355.40054321289063</v>
      </c>
      <c r="AU41">
        <v>131.73115539550781</v>
      </c>
      <c r="AV41">
        <v>224.5893249511719</v>
      </c>
      <c r="AW41">
        <v>90.786125183105483</v>
      </c>
      <c r="AX41">
        <v>298.30258178710938</v>
      </c>
      <c r="AY41">
        <v>281.10000610351563</v>
      </c>
      <c r="AZ41">
        <v>11.704073905944821</v>
      </c>
      <c r="BA41">
        <v>68.324920654296875</v>
      </c>
      <c r="BB41">
        <v>47.483470916748047</v>
      </c>
      <c r="BC41">
        <v>57.034023284912109</v>
      </c>
      <c r="BD41">
        <v>19.60000038146973</v>
      </c>
      <c r="BE41">
        <v>56.663711547851563</v>
      </c>
      <c r="BF41">
        <v>67.137580871582031</v>
      </c>
      <c r="BG41">
        <v>41.055133819580078</v>
      </c>
      <c r="BH41">
        <v>86.592720031738281</v>
      </c>
      <c r="BI41">
        <v>50.459999084472663</v>
      </c>
      <c r="BJ41">
        <v>116.541389465332</v>
      </c>
      <c r="BK41">
        <v>61.06402587890625</v>
      </c>
      <c r="BL41">
        <v>69.87396240234375</v>
      </c>
      <c r="BM41">
        <v>31.093330383300781</v>
      </c>
      <c r="BN41">
        <v>28.080070495605469</v>
      </c>
      <c r="BO41">
        <v>536.42999267578125</v>
      </c>
      <c r="BP41">
        <v>97.194610595703125</v>
      </c>
      <c r="BQ41">
        <v>185.28053283691409</v>
      </c>
      <c r="BR41">
        <v>60.009998321533203</v>
      </c>
      <c r="BS41">
        <v>181.5081787109375</v>
      </c>
      <c r="BT41">
        <v>81.571578979492188</v>
      </c>
      <c r="BU41">
        <v>37.090000152587891</v>
      </c>
      <c r="BV41">
        <v>126.620002746582</v>
      </c>
      <c r="BW41">
        <v>64.129997253417969</v>
      </c>
      <c r="BX41">
        <v>257.79998779296881</v>
      </c>
      <c r="BY41">
        <v>48.909999847412109</v>
      </c>
      <c r="BZ41">
        <v>93.9169921875</v>
      </c>
      <c r="CA41">
        <v>72.792282104492188</v>
      </c>
      <c r="CB41">
        <v>608.54937744140625</v>
      </c>
      <c r="CC41">
        <v>35.380001068115227</v>
      </c>
      <c r="CD41">
        <v>87.946113586425781</v>
      </c>
      <c r="CE41">
        <v>27.25</v>
      </c>
      <c r="CF41">
        <v>93.403327941894517</v>
      </c>
      <c r="CG41">
        <v>77.760002136230469</v>
      </c>
      <c r="CH41">
        <v>28.979999542236332</v>
      </c>
      <c r="CI41">
        <v>74.952529907226563</v>
      </c>
      <c r="CJ41">
        <v>91.608955383300781</v>
      </c>
      <c r="CK41">
        <v>133.718505859375</v>
      </c>
      <c r="CL41">
        <v>103.6359558105469</v>
      </c>
      <c r="CM41">
        <v>91.510002136230483</v>
      </c>
      <c r="CN41">
        <v>89.284400939941406</v>
      </c>
      <c r="CO41">
        <v>104.14178466796881</v>
      </c>
      <c r="CP41">
        <v>92.141365051269517</v>
      </c>
      <c r="CQ41">
        <v>51.204013824462891</v>
      </c>
      <c r="CR41">
        <v>137.43782043457031</v>
      </c>
      <c r="CS41">
        <v>240.98689270019531</v>
      </c>
      <c r="CT41">
        <v>80.801994323730469</v>
      </c>
      <c r="CU41">
        <v>42.309196472167969</v>
      </c>
      <c r="CV41">
        <v>79.684432983398438</v>
      </c>
      <c r="CW41">
        <v>146.65260314941409</v>
      </c>
      <c r="CX41">
        <v>223.67431640625</v>
      </c>
      <c r="CY41">
        <v>61.166385650634773</v>
      </c>
      <c r="CZ41">
        <v>138.88075256347659</v>
      </c>
      <c r="DA41">
        <v>77.526222229003906</v>
      </c>
      <c r="DB41">
        <v>19962.359375</v>
      </c>
      <c r="DC41">
        <v>15.659999847412109</v>
      </c>
      <c r="DD41">
        <v>0.53516557833012923</v>
      </c>
      <c r="DE41">
        <v>0.7244126104872185</v>
      </c>
      <c r="DF41">
        <v>2.128030403725329</v>
      </c>
      <c r="DG41">
        <v>1.7736594919737245</v>
      </c>
      <c r="DH41">
        <v>1.2902053551870185</v>
      </c>
      <c r="DI41">
        <v>0.10513526414443929</v>
      </c>
      <c r="DJ41">
        <v>2.7681781653817401</v>
      </c>
      <c r="DK41">
        <v>2.9824374350797513</v>
      </c>
      <c r="DL41">
        <v>0.36769057997549354</v>
      </c>
      <c r="DM41">
        <v>2.6979232220794005</v>
      </c>
      <c r="DN41">
        <v>0.1072733338588707</v>
      </c>
      <c r="DO41">
        <v>307.13903045654297</v>
      </c>
      <c r="DP41">
        <v>742.58744430541992</v>
      </c>
    </row>
    <row r="42" spans="1:120" x14ac:dyDescent="0.25">
      <c r="A42" s="1">
        <v>45707</v>
      </c>
      <c r="B42">
        <v>42.470001220703118</v>
      </c>
      <c r="C42">
        <v>65.709999084472656</v>
      </c>
      <c r="D42">
        <v>42.990001678466797</v>
      </c>
      <c r="E42">
        <v>48.340000152587891</v>
      </c>
      <c r="F42">
        <v>71.375648498535156</v>
      </c>
      <c r="G42">
        <v>12.80000019073486</v>
      </c>
      <c r="H42">
        <v>40.130001068115227</v>
      </c>
      <c r="I42">
        <v>28.809999465942379</v>
      </c>
      <c r="J42">
        <v>22.95000076293945</v>
      </c>
      <c r="K42">
        <v>445.15426635742188</v>
      </c>
      <c r="L42">
        <v>96.029998779296875</v>
      </c>
      <c r="M42">
        <v>36.040000915527337</v>
      </c>
      <c r="N42">
        <v>25.77897834777832</v>
      </c>
      <c r="O42">
        <v>41.540000915527337</v>
      </c>
      <c r="P42">
        <v>61.549999237060547</v>
      </c>
      <c r="Q42">
        <v>270.85000610351563</v>
      </c>
      <c r="R42">
        <v>123.95233154296881</v>
      </c>
      <c r="S42">
        <v>158.615966796875</v>
      </c>
      <c r="T42">
        <v>138.61665344238281</v>
      </c>
      <c r="U42">
        <v>31.159999847412109</v>
      </c>
      <c r="V42">
        <v>92.406288146972656</v>
      </c>
      <c r="W42">
        <v>105.94000244140619</v>
      </c>
      <c r="X42">
        <v>52.401084899902337</v>
      </c>
      <c r="Y42">
        <v>64.839996337890625</v>
      </c>
      <c r="Z42">
        <v>63.964225769042969</v>
      </c>
      <c r="AA42">
        <v>128.14448547363281</v>
      </c>
      <c r="AB42">
        <v>93.448135375976563</v>
      </c>
      <c r="AC42">
        <v>117.0127639770508</v>
      </c>
      <c r="AD42">
        <v>46.171298980712891</v>
      </c>
      <c r="AE42">
        <v>99.831779479980483</v>
      </c>
      <c r="AF42">
        <v>197.80494689941409</v>
      </c>
      <c r="AG42">
        <v>106.5688934326172</v>
      </c>
      <c r="AH42">
        <v>195.3756408691406</v>
      </c>
      <c r="AI42">
        <v>416.03469848632813</v>
      </c>
      <c r="AJ42">
        <v>225.92301940917969</v>
      </c>
      <c r="AK42">
        <v>166.78019714355469</v>
      </c>
      <c r="AL42">
        <v>296.19198608398438</v>
      </c>
      <c r="AM42">
        <v>72.223968505859375</v>
      </c>
      <c r="AN42">
        <v>25.860000610351559</v>
      </c>
      <c r="AO42">
        <v>71.493255615234375</v>
      </c>
      <c r="AP42">
        <v>112.97821044921881</v>
      </c>
      <c r="AQ42">
        <v>62.643695831298828</v>
      </c>
      <c r="AR42">
        <v>57.879787445068359</v>
      </c>
      <c r="AS42">
        <v>63.796054840087891</v>
      </c>
      <c r="AT42">
        <v>357.0987548828125</v>
      </c>
      <c r="AU42">
        <v>132.30810546875</v>
      </c>
      <c r="AV42">
        <v>228.60893249511719</v>
      </c>
      <c r="AW42">
        <v>90.736167907714844</v>
      </c>
      <c r="AX42">
        <v>299.7196044921875</v>
      </c>
      <c r="AY42">
        <v>280.3699951171875</v>
      </c>
      <c r="AZ42">
        <v>11.694154739379879</v>
      </c>
      <c r="BA42">
        <v>68.334922790527344</v>
      </c>
      <c r="BB42">
        <v>47.622776031494141</v>
      </c>
      <c r="BC42">
        <v>57.443836212158203</v>
      </c>
      <c r="BD42">
        <v>19.680000305175781</v>
      </c>
      <c r="BE42">
        <v>57.373382568359382</v>
      </c>
      <c r="BF42">
        <v>67.517005920410156</v>
      </c>
      <c r="BG42">
        <v>40.995212554931641</v>
      </c>
      <c r="BH42">
        <v>86.333549499511719</v>
      </c>
      <c r="BI42">
        <v>50.819999694824219</v>
      </c>
      <c r="BJ42">
        <v>117.6509246826172</v>
      </c>
      <c r="BK42">
        <v>61.034030914306641</v>
      </c>
      <c r="BL42">
        <v>70.15301513671875</v>
      </c>
      <c r="BM42">
        <v>31.113199234008789</v>
      </c>
      <c r="BN42">
        <v>28.269195556640621</v>
      </c>
      <c r="BO42">
        <v>538.7166748046875</v>
      </c>
      <c r="BP42">
        <v>97.664299011230483</v>
      </c>
      <c r="BQ42">
        <v>185.78938293457031</v>
      </c>
      <c r="BR42">
        <v>60.240001678466797</v>
      </c>
      <c r="BS42">
        <v>181.9659729003906</v>
      </c>
      <c r="BT42">
        <v>81.561637878417969</v>
      </c>
      <c r="BU42">
        <v>36.540000915527337</v>
      </c>
      <c r="BV42">
        <v>128.8699951171875</v>
      </c>
      <c r="BW42">
        <v>63.979999542236328</v>
      </c>
      <c r="BX42">
        <v>257.33999633789063</v>
      </c>
      <c r="BY42">
        <v>49.299999237060547</v>
      </c>
      <c r="BZ42">
        <v>94.945098876953125</v>
      </c>
      <c r="CA42">
        <v>72.752395629882813</v>
      </c>
      <c r="CB42">
        <v>611.0916748046875</v>
      </c>
      <c r="CC42">
        <v>35.5</v>
      </c>
      <c r="CD42">
        <v>87.618324279785156</v>
      </c>
      <c r="CE42">
        <v>27.379999160766602</v>
      </c>
      <c r="CF42">
        <v>93.423255920410156</v>
      </c>
      <c r="CG42">
        <v>77.449996948242188</v>
      </c>
      <c r="CH42">
        <v>29.20999908447266</v>
      </c>
      <c r="CI42">
        <v>74.694755554199219</v>
      </c>
      <c r="CJ42">
        <v>91.173423767089844</v>
      </c>
      <c r="CK42">
        <v>134.17547607421881</v>
      </c>
      <c r="CL42">
        <v>103.775505065918</v>
      </c>
      <c r="CM42">
        <v>92.15000152587892</v>
      </c>
      <c r="CN42">
        <v>89.493400573730469</v>
      </c>
      <c r="CO42">
        <v>104.6303405761719</v>
      </c>
      <c r="CP42">
        <v>91.307861328125</v>
      </c>
      <c r="CQ42">
        <v>52.001117706298828</v>
      </c>
      <c r="CR42">
        <v>138.34504699707031</v>
      </c>
      <c r="CS42">
        <v>241.7555236816406</v>
      </c>
      <c r="CT42">
        <v>81.120307922363281</v>
      </c>
      <c r="CU42">
        <v>42.021038055419922</v>
      </c>
      <c r="CV42">
        <v>79.694358825683594</v>
      </c>
      <c r="CW42">
        <v>145.83576965332031</v>
      </c>
      <c r="CX42">
        <v>225.6189880371094</v>
      </c>
      <c r="CY42">
        <v>60.956634521484382</v>
      </c>
      <c r="CZ42">
        <v>139.1293029785156</v>
      </c>
      <c r="DA42">
        <v>78.5335693359375</v>
      </c>
      <c r="DB42">
        <v>20056.25</v>
      </c>
      <c r="DC42">
        <v>15.27000045776367</v>
      </c>
      <c r="DD42">
        <v>0.53875747347617453</v>
      </c>
      <c r="DE42">
        <v>0.72924039634311522</v>
      </c>
      <c r="DF42">
        <v>2.1294092581632595</v>
      </c>
      <c r="DG42">
        <v>1.775942175131497</v>
      </c>
      <c r="DH42">
        <v>1.3050442951730752</v>
      </c>
      <c r="DI42">
        <v>0.10752887298861401</v>
      </c>
      <c r="DJ42">
        <v>2.7812886047355678</v>
      </c>
      <c r="DK42">
        <v>2.9802096401435545</v>
      </c>
      <c r="DL42">
        <v>0.36970397196359694</v>
      </c>
      <c r="DM42">
        <v>2.6989937889115647</v>
      </c>
      <c r="DN42">
        <v>0.10636883447191632</v>
      </c>
      <c r="DO42">
        <v>306.65043640136719</v>
      </c>
      <c r="DP42">
        <v>747.21407699584961</v>
      </c>
    </row>
    <row r="43" spans="1:120" x14ac:dyDescent="0.25">
      <c r="A43" s="1">
        <v>45706</v>
      </c>
      <c r="B43">
        <v>42.770000457763672</v>
      </c>
      <c r="C43">
        <v>66.480003356933594</v>
      </c>
      <c r="D43">
        <v>43.069999694824219</v>
      </c>
      <c r="E43">
        <v>48.619998931884773</v>
      </c>
      <c r="F43">
        <v>71.915611267089844</v>
      </c>
      <c r="G43">
        <v>12.659999847412109</v>
      </c>
      <c r="H43">
        <v>41.369998931884773</v>
      </c>
      <c r="I43">
        <v>28.840000152587891</v>
      </c>
      <c r="J43">
        <v>22.770000457763668</v>
      </c>
      <c r="K43">
        <v>444.40682983398438</v>
      </c>
      <c r="L43">
        <v>96.290000915527344</v>
      </c>
      <c r="M43">
        <v>36.099998474121087</v>
      </c>
      <c r="N43">
        <v>25.361907958984379</v>
      </c>
      <c r="O43">
        <v>41.540000915527337</v>
      </c>
      <c r="P43">
        <v>61.669998168945313</v>
      </c>
      <c r="Q43">
        <v>270.70001220703119</v>
      </c>
      <c r="R43">
        <v>124.0522155761719</v>
      </c>
      <c r="S43">
        <v>158.77545166015619</v>
      </c>
      <c r="T43">
        <v>136.98809814453119</v>
      </c>
      <c r="U43">
        <v>31.29000091552734</v>
      </c>
      <c r="V43">
        <v>92.257186889648438</v>
      </c>
      <c r="W43">
        <v>107.8300018310547</v>
      </c>
      <c r="X43">
        <v>51.502956390380859</v>
      </c>
      <c r="Y43">
        <v>64.25</v>
      </c>
      <c r="Z43">
        <v>64.313262939453125</v>
      </c>
      <c r="AA43">
        <v>128.6625671386719</v>
      </c>
      <c r="AB43">
        <v>94.0672607421875</v>
      </c>
      <c r="AC43">
        <v>117.4613876342773</v>
      </c>
      <c r="AD43">
        <v>47.119476318359382</v>
      </c>
      <c r="AE43">
        <v>101.4009628295898</v>
      </c>
      <c r="AF43">
        <v>196.9682312011719</v>
      </c>
      <c r="AG43">
        <v>106.53892517089839</v>
      </c>
      <c r="AH43">
        <v>194.78814697265619</v>
      </c>
      <c r="AI43">
        <v>415.88482666015619</v>
      </c>
      <c r="AJ43">
        <v>226.70127868652341</v>
      </c>
      <c r="AK43">
        <v>167.62744140625</v>
      </c>
      <c r="AL43">
        <v>296.88101196289063</v>
      </c>
      <c r="AM43">
        <v>73.15093994140625</v>
      </c>
      <c r="AN43">
        <v>25.920000076293949</v>
      </c>
      <c r="AO43">
        <v>71.691963195800781</v>
      </c>
      <c r="AP43">
        <v>112.90858459472661</v>
      </c>
      <c r="AQ43">
        <v>62.9019775390625</v>
      </c>
      <c r="AR43">
        <v>57.999191284179688</v>
      </c>
      <c r="AS43">
        <v>64.034469604492188</v>
      </c>
      <c r="AT43">
        <v>356.71914672851563</v>
      </c>
      <c r="AU43">
        <v>131.64164733886719</v>
      </c>
      <c r="AV43">
        <v>228.8882141113281</v>
      </c>
      <c r="AW43">
        <v>90.2666015625</v>
      </c>
      <c r="AX43">
        <v>298.74166870117188</v>
      </c>
      <c r="AY43">
        <v>284.67999267578119</v>
      </c>
      <c r="AZ43">
        <v>11.694154739379879</v>
      </c>
      <c r="BA43">
        <v>67.815185546875</v>
      </c>
      <c r="BB43">
        <v>47.403865814208977</v>
      </c>
      <c r="BC43">
        <v>57.493812561035163</v>
      </c>
      <c r="BD43">
        <v>19.770000457763668</v>
      </c>
      <c r="BE43">
        <v>57.693233489990227</v>
      </c>
      <c r="BF43">
        <v>67.766624450683594</v>
      </c>
      <c r="BG43">
        <v>41.1949462890625</v>
      </c>
      <c r="BH43">
        <v>86.134193420410156</v>
      </c>
      <c r="BI43">
        <v>51.009998321533203</v>
      </c>
      <c r="BJ43">
        <v>118.0307693481445</v>
      </c>
      <c r="BK43">
        <v>60.294101715087891</v>
      </c>
      <c r="BL43">
        <v>70.940361022949219</v>
      </c>
      <c r="BM43">
        <v>30.636369705200199</v>
      </c>
      <c r="BN43">
        <v>28.69721603393555</v>
      </c>
      <c r="BO43">
        <v>538.56683349609375</v>
      </c>
      <c r="BP43">
        <v>97.914131164550781</v>
      </c>
      <c r="BQ43">
        <v>185.16081237792969</v>
      </c>
      <c r="BR43">
        <v>60.229999542236328</v>
      </c>
      <c r="BS43">
        <v>181.5977478027344</v>
      </c>
      <c r="BT43">
        <v>81.502029418945313</v>
      </c>
      <c r="BU43">
        <v>36.450000762939453</v>
      </c>
      <c r="BV43">
        <v>130.74000549316409</v>
      </c>
      <c r="BW43">
        <v>64.639999389648438</v>
      </c>
      <c r="BX43">
        <v>256.22000122070313</v>
      </c>
      <c r="BY43">
        <v>49.799999237060547</v>
      </c>
      <c r="BZ43">
        <v>94.955078125</v>
      </c>
      <c r="CA43">
        <v>72.383445739746094</v>
      </c>
      <c r="CB43">
        <v>609.656005859375</v>
      </c>
      <c r="CC43">
        <v>34.900001525878913</v>
      </c>
      <c r="CD43">
        <v>87.509063720703125</v>
      </c>
      <c r="CE43">
        <v>28.20000076293945</v>
      </c>
      <c r="CF43">
        <v>92.835319519042955</v>
      </c>
      <c r="CG43">
        <v>76.959999084472656</v>
      </c>
      <c r="CH43">
        <v>29.180000305175781</v>
      </c>
      <c r="CI43">
        <v>74.6749267578125</v>
      </c>
      <c r="CJ43">
        <v>91.104133605957045</v>
      </c>
      <c r="CK43">
        <v>133.61915588378909</v>
      </c>
      <c r="CL43">
        <v>105.14111328125</v>
      </c>
      <c r="CM43">
        <v>91.660003662109375</v>
      </c>
      <c r="CN43">
        <v>90.558326721191406</v>
      </c>
      <c r="CO43">
        <v>104.5106887817383</v>
      </c>
      <c r="CP43">
        <v>90.593444824218764</v>
      </c>
      <c r="CQ43">
        <v>51.981189727783203</v>
      </c>
      <c r="CR43">
        <v>138.2054748535156</v>
      </c>
      <c r="CS43">
        <v>241.73558044433591</v>
      </c>
      <c r="CT43">
        <v>80.473731994628906</v>
      </c>
      <c r="CU43">
        <v>41.941547393798828</v>
      </c>
      <c r="CV43">
        <v>79.277313232421875</v>
      </c>
      <c r="CW43">
        <v>143.9630126953125</v>
      </c>
      <c r="CX43">
        <v>225.74861145019531</v>
      </c>
      <c r="CY43">
        <v>61.815601348876953</v>
      </c>
      <c r="CZ43">
        <v>137.43914794921881</v>
      </c>
      <c r="DA43">
        <v>79.102073669433594</v>
      </c>
      <c r="DB43">
        <v>20041.259765625</v>
      </c>
      <c r="DC43">
        <v>15.35000038146973</v>
      </c>
      <c r="DD43">
        <v>0.54089395290393671</v>
      </c>
      <c r="DE43">
        <v>0.73111599460628085</v>
      </c>
      <c r="DF43">
        <v>2.1350622875350673</v>
      </c>
      <c r="DG43">
        <v>1.771076438751999</v>
      </c>
      <c r="DH43">
        <v>1.3118341791355164</v>
      </c>
      <c r="DI43">
        <v>0.10904510530200216</v>
      </c>
      <c r="DJ43">
        <v>2.8052459585851262</v>
      </c>
      <c r="DK43">
        <v>3.0039066718127372</v>
      </c>
      <c r="DL43">
        <v>0.37185113655521829</v>
      </c>
      <c r="DM43">
        <v>2.7097742541177872</v>
      </c>
      <c r="DN43">
        <v>0.10653859937963756</v>
      </c>
      <c r="DO43">
        <v>303.71405792236328</v>
      </c>
      <c r="DP43">
        <v>748.22918319702148</v>
      </c>
    </row>
    <row r="44" spans="1:120" x14ac:dyDescent="0.25">
      <c r="A44" s="1">
        <v>45702</v>
      </c>
      <c r="B44">
        <v>42.409999847412109</v>
      </c>
      <c r="C44">
        <v>67.019996643066406</v>
      </c>
      <c r="D44">
        <v>43.099998474121087</v>
      </c>
      <c r="E44">
        <v>49.119998931884773</v>
      </c>
      <c r="F44">
        <v>71.445640563964844</v>
      </c>
      <c r="G44">
        <v>12.710000038146971</v>
      </c>
      <c r="H44">
        <v>41.669998168945313</v>
      </c>
      <c r="I44">
        <v>29.270000457763668</v>
      </c>
      <c r="J44">
        <v>22.440000534057621</v>
      </c>
      <c r="K44">
        <v>444.27725219726563</v>
      </c>
      <c r="L44">
        <v>95.239997863769517</v>
      </c>
      <c r="M44">
        <v>35.919998168945313</v>
      </c>
      <c r="N44">
        <v>25.113651275634769</v>
      </c>
      <c r="O44">
        <v>41.080001831054688</v>
      </c>
      <c r="P44">
        <v>61.380001068115227</v>
      </c>
      <c r="Q44">
        <v>266.29000854492188</v>
      </c>
      <c r="R44">
        <v>122.7737350463867</v>
      </c>
      <c r="S44">
        <v>158.42658996582031</v>
      </c>
      <c r="T44">
        <v>136.42860412597659</v>
      </c>
      <c r="U44">
        <v>31.14999961853027</v>
      </c>
      <c r="V44">
        <v>92.754158020019517</v>
      </c>
      <c r="W44">
        <v>106.7600021362305</v>
      </c>
      <c r="X44">
        <v>52.061790466308587</v>
      </c>
      <c r="Y44">
        <v>64.349998474121094</v>
      </c>
      <c r="Z44">
        <v>63.724887847900391</v>
      </c>
      <c r="AA44">
        <v>127.37733459472661</v>
      </c>
      <c r="AB44">
        <v>93.128585815429673</v>
      </c>
      <c r="AC44">
        <v>116.7336044311523</v>
      </c>
      <c r="AD44">
        <v>46.560554504394531</v>
      </c>
      <c r="AE44">
        <v>102.62254333496089</v>
      </c>
      <c r="AF44">
        <v>195.85260009765619</v>
      </c>
      <c r="AG44">
        <v>106.5089569091797</v>
      </c>
      <c r="AH44">
        <v>193.65299987792969</v>
      </c>
      <c r="AI44">
        <v>415.9248046875</v>
      </c>
      <c r="AJ44">
        <v>225.46405029296881</v>
      </c>
      <c r="AK44">
        <v>166.9396667480469</v>
      </c>
      <c r="AL44">
        <v>295.14352416992188</v>
      </c>
      <c r="AM44">
        <v>72.323638916015625</v>
      </c>
      <c r="AN44">
        <v>25.809999465942379</v>
      </c>
      <c r="AO44">
        <v>70.9368896484375</v>
      </c>
      <c r="AP44">
        <v>112.6201553344727</v>
      </c>
      <c r="AQ44">
        <v>62.435077667236328</v>
      </c>
      <c r="AR44">
        <v>57.531532287597663</v>
      </c>
      <c r="AS44">
        <v>63.468231201171882</v>
      </c>
      <c r="AT44">
        <v>357.04879760742188</v>
      </c>
      <c r="AU44">
        <v>130.9353942871094</v>
      </c>
      <c r="AV44">
        <v>227.71125793457031</v>
      </c>
      <c r="AW44">
        <v>89.607215881347656</v>
      </c>
      <c r="AX44">
        <v>298.38241577148438</v>
      </c>
      <c r="AY44">
        <v>280.01998901367188</v>
      </c>
      <c r="AZ44">
        <v>11.515617370605471</v>
      </c>
      <c r="BA44">
        <v>67.93511962890625</v>
      </c>
      <c r="BB44">
        <v>47.483470916748047</v>
      </c>
      <c r="BC44">
        <v>57.533798217773438</v>
      </c>
      <c r="BD44">
        <v>19.35000038146973</v>
      </c>
      <c r="BE44">
        <v>57.323402404785163</v>
      </c>
      <c r="BF44">
        <v>67.107627868652344</v>
      </c>
      <c r="BG44">
        <v>41.204929351806641</v>
      </c>
      <c r="BH44">
        <v>85.785301208496094</v>
      </c>
      <c r="BI44">
        <v>51.150001525878913</v>
      </c>
      <c r="BJ44">
        <v>116.9312286376953</v>
      </c>
      <c r="BK44">
        <v>59.234207153320313</v>
      </c>
      <c r="BL44">
        <v>70.671272277832031</v>
      </c>
      <c r="BM44">
        <v>30.308547973632809</v>
      </c>
      <c r="BN44">
        <v>28.309013366699219</v>
      </c>
      <c r="BO44">
        <v>537.34869384765625</v>
      </c>
      <c r="BP44">
        <v>96.744911193847656</v>
      </c>
      <c r="BQ44">
        <v>184.6918640136719</v>
      </c>
      <c r="BR44">
        <v>59.479999542236328</v>
      </c>
      <c r="BS44">
        <v>180.21440124511719</v>
      </c>
      <c r="BT44">
        <v>81.571578979492188</v>
      </c>
      <c r="BU44">
        <v>36.319999694824219</v>
      </c>
      <c r="BV44">
        <v>129.4100036621094</v>
      </c>
      <c r="BW44">
        <v>63.319999694824219</v>
      </c>
      <c r="BX44">
        <v>252.58000183105469</v>
      </c>
      <c r="BY44">
        <v>49.759998321533203</v>
      </c>
      <c r="BZ44">
        <v>93.238243103027344</v>
      </c>
      <c r="CA44">
        <v>72.114219665527344</v>
      </c>
      <c r="CB44">
        <v>607.87139892578125</v>
      </c>
      <c r="CC44">
        <v>34.310001373291023</v>
      </c>
      <c r="CD44">
        <v>88.552024841308594</v>
      </c>
      <c r="CE44">
        <v>28.030000686645511</v>
      </c>
      <c r="CF44">
        <v>92.626045227050781</v>
      </c>
      <c r="CG44">
        <v>75.819999694824219</v>
      </c>
      <c r="CH44">
        <v>29.120000839233398</v>
      </c>
      <c r="CI44">
        <v>75.210304260253906</v>
      </c>
      <c r="CJ44">
        <v>90.698303222656236</v>
      </c>
      <c r="CK44">
        <v>132.89393615722659</v>
      </c>
      <c r="CL44">
        <v>106.3571853637695</v>
      </c>
      <c r="CM44">
        <v>91.360000610351563</v>
      </c>
      <c r="CN44">
        <v>89.423736572265625</v>
      </c>
      <c r="CO44">
        <v>104.99924468994141</v>
      </c>
      <c r="CP44">
        <v>89.372955322265625</v>
      </c>
      <c r="CQ44">
        <v>51.612529754638672</v>
      </c>
      <c r="CR44">
        <v>137.12876892089841</v>
      </c>
      <c r="CS44">
        <v>239.5494079589844</v>
      </c>
      <c r="CT44">
        <v>80.185256958007813</v>
      </c>
      <c r="CU44">
        <v>41.792503356933587</v>
      </c>
      <c r="CV44">
        <v>78.542533874511719</v>
      </c>
      <c r="CW44">
        <v>144.241943359375</v>
      </c>
      <c r="CX44">
        <v>226.37689208984381</v>
      </c>
      <c r="CY44">
        <v>60.91668701171875</v>
      </c>
      <c r="CZ44">
        <v>135.87823486328119</v>
      </c>
      <c r="DA44">
        <v>79.151947021484375</v>
      </c>
      <c r="DB44">
        <v>20026.76953125</v>
      </c>
      <c r="DC44">
        <v>14.77000045776367</v>
      </c>
      <c r="DD44">
        <v>0.54382202154105752</v>
      </c>
      <c r="DE44">
        <v>0.73112368155398022</v>
      </c>
      <c r="DF44">
        <v>2.1477839483492671</v>
      </c>
      <c r="DG44">
        <v>1.7679652171306068</v>
      </c>
      <c r="DH44">
        <v>1.2929245235610292</v>
      </c>
      <c r="DI44">
        <v>0.11025357791385294</v>
      </c>
      <c r="DJ44">
        <v>2.8231734944541618</v>
      </c>
      <c r="DK44">
        <v>2.9874495268429948</v>
      </c>
      <c r="DL44">
        <v>0.37090748255536382</v>
      </c>
      <c r="DM44">
        <v>2.72690817904058</v>
      </c>
      <c r="DN44">
        <v>0.10991775702626844</v>
      </c>
      <c r="DO44">
        <v>302.96973419189453</v>
      </c>
      <c r="DP44">
        <v>744.09133529663097</v>
      </c>
    </row>
    <row r="45" spans="1:120" x14ac:dyDescent="0.25">
      <c r="A45" s="1">
        <v>45701</v>
      </c>
      <c r="B45">
        <v>42.169998168945313</v>
      </c>
      <c r="C45">
        <v>64.779998779296875</v>
      </c>
      <c r="D45">
        <v>42</v>
      </c>
      <c r="E45">
        <v>49.200000762939453</v>
      </c>
      <c r="F45">
        <v>71.665626525878906</v>
      </c>
      <c r="G45">
        <v>12.430000305175779</v>
      </c>
      <c r="H45">
        <v>42.080001831054688</v>
      </c>
      <c r="I45">
        <v>30.159999847412109</v>
      </c>
      <c r="J45">
        <v>22.430000305175781</v>
      </c>
      <c r="K45">
        <v>445.7423095703125</v>
      </c>
      <c r="L45">
        <v>93.970001220703125</v>
      </c>
      <c r="M45">
        <v>35.740001678466797</v>
      </c>
      <c r="N45">
        <v>24.94483757019043</v>
      </c>
      <c r="O45">
        <v>42.509998321533203</v>
      </c>
      <c r="P45">
        <v>61.630001068115227</v>
      </c>
      <c r="Q45">
        <v>270.30999755859381</v>
      </c>
      <c r="R45">
        <v>121.9746932983398</v>
      </c>
      <c r="S45">
        <v>158.46647644042969</v>
      </c>
      <c r="T45">
        <v>136.91815185546881</v>
      </c>
      <c r="U45">
        <v>30.670000076293949</v>
      </c>
      <c r="V45">
        <v>92.366523742675781</v>
      </c>
      <c r="W45">
        <v>106.6699981689453</v>
      </c>
      <c r="X45">
        <v>52.540798187255859</v>
      </c>
      <c r="Y45">
        <v>64.449996948242188</v>
      </c>
      <c r="Z45">
        <v>63.764774322509773</v>
      </c>
      <c r="AA45">
        <v>127.4072189331055</v>
      </c>
      <c r="AB45">
        <v>93.388214111328125</v>
      </c>
      <c r="AC45">
        <v>116.82334136962891</v>
      </c>
      <c r="AD45">
        <v>46.600475311279297</v>
      </c>
      <c r="AE45">
        <v>102.22528076171881</v>
      </c>
      <c r="AF45">
        <v>196.27095031738281</v>
      </c>
      <c r="AG45">
        <v>106.3191757202148</v>
      </c>
      <c r="AH45">
        <v>193.83222961425781</v>
      </c>
      <c r="AI45">
        <v>415.31546020507813</v>
      </c>
      <c r="AJ45">
        <v>225.6336669921875</v>
      </c>
      <c r="AK45">
        <v>166.95960998535159</v>
      </c>
      <c r="AL45">
        <v>295.24337768554688</v>
      </c>
      <c r="AM45">
        <v>71.954849243164063</v>
      </c>
      <c r="AN45">
        <v>25.469999313354489</v>
      </c>
      <c r="AO45">
        <v>70.142082214355469</v>
      </c>
      <c r="AP45">
        <v>114.1816940307617</v>
      </c>
      <c r="AQ45">
        <v>62.584091186523438</v>
      </c>
      <c r="AR45">
        <v>58.009140014648438</v>
      </c>
      <c r="AS45">
        <v>63.269550323486328</v>
      </c>
      <c r="AT45">
        <v>356.079833984375</v>
      </c>
      <c r="AU45">
        <v>131.2536926269531</v>
      </c>
      <c r="AV45">
        <v>227.12278747558591</v>
      </c>
      <c r="AW45">
        <v>89.087692260742188</v>
      </c>
      <c r="AX45">
        <v>298.32257080078119</v>
      </c>
      <c r="AY45">
        <v>282.04998779296881</v>
      </c>
      <c r="AZ45">
        <v>11.426350593566889</v>
      </c>
      <c r="BA45">
        <v>68.174995422363281</v>
      </c>
      <c r="BB45">
        <v>47.762081146240227</v>
      </c>
      <c r="BC45">
        <v>57.103992462158203</v>
      </c>
      <c r="BD45">
        <v>19.219999313354489</v>
      </c>
      <c r="BE45">
        <v>56.913593292236328</v>
      </c>
      <c r="BF45">
        <v>67.467079162597656</v>
      </c>
      <c r="BG45">
        <v>41.055133819580078</v>
      </c>
      <c r="BH45">
        <v>86.991439819335938</v>
      </c>
      <c r="BI45">
        <v>50.919998168945313</v>
      </c>
      <c r="BJ45">
        <v>117.87083435058589</v>
      </c>
      <c r="BK45">
        <v>59.174213409423828</v>
      </c>
      <c r="BL45">
        <v>69.704536437988281</v>
      </c>
      <c r="BM45">
        <v>29.970792770385739</v>
      </c>
      <c r="BN45">
        <v>28.378688812255859</v>
      </c>
      <c r="BO45">
        <v>535.10205078125</v>
      </c>
      <c r="BP45">
        <v>96.624992370605483</v>
      </c>
      <c r="BQ45">
        <v>185.38031005859381</v>
      </c>
      <c r="BR45">
        <v>59.799999237060547</v>
      </c>
      <c r="BS45">
        <v>180.3935241699219</v>
      </c>
      <c r="BT45">
        <v>81.4622802734375</v>
      </c>
      <c r="BU45">
        <v>37.319999694824219</v>
      </c>
      <c r="BV45">
        <v>130.78999328613281</v>
      </c>
      <c r="BW45">
        <v>62.979999542236328</v>
      </c>
      <c r="BX45">
        <v>251.91999816894531</v>
      </c>
      <c r="BY45">
        <v>49.299999237060547</v>
      </c>
      <c r="BZ45">
        <v>92.389801025390625</v>
      </c>
      <c r="CA45">
        <v>72.732460021972656</v>
      </c>
      <c r="CB45">
        <v>607.90130615234375</v>
      </c>
      <c r="CC45">
        <v>33.759998321533203</v>
      </c>
      <c r="CD45">
        <v>88.085182189941406</v>
      </c>
      <c r="CE45">
        <v>28.95999908447266</v>
      </c>
      <c r="CF45">
        <v>93.363471984863281</v>
      </c>
      <c r="CG45">
        <v>76.389999389648438</v>
      </c>
      <c r="CH45">
        <v>29.20000076293945</v>
      </c>
      <c r="CI45">
        <v>74.863304138183594</v>
      </c>
      <c r="CJ45">
        <v>91.114036560058594</v>
      </c>
      <c r="CK45">
        <v>133.07275390625</v>
      </c>
      <c r="CL45">
        <v>105.6494674682617</v>
      </c>
      <c r="CM45">
        <v>91.739997863769517</v>
      </c>
      <c r="CN45">
        <v>89.732269287109375</v>
      </c>
      <c r="CO45">
        <v>104.3611297607422</v>
      </c>
      <c r="CP45">
        <v>89.0157470703125</v>
      </c>
      <c r="CQ45">
        <v>51.512893676757813</v>
      </c>
      <c r="CR45">
        <v>137.46772766113281</v>
      </c>
      <c r="CS45">
        <v>238.74082946777341</v>
      </c>
      <c r="CT45">
        <v>80.990989685058594</v>
      </c>
      <c r="CU45">
        <v>41.961418151855469</v>
      </c>
      <c r="CV45">
        <v>78.870208740234375</v>
      </c>
      <c r="CW45">
        <v>145.8258056640625</v>
      </c>
      <c r="CX45">
        <v>226.47662353515619</v>
      </c>
      <c r="CY45">
        <v>62.514759063720703</v>
      </c>
      <c r="CZ45">
        <v>134.7945556640625</v>
      </c>
      <c r="DA45">
        <v>79.321502685546875</v>
      </c>
      <c r="DB45">
        <v>19945.640625</v>
      </c>
      <c r="DC45">
        <v>15.10000038146973</v>
      </c>
      <c r="DD45">
        <v>0.54169593385210513</v>
      </c>
      <c r="DE45">
        <v>0.73298997414236888</v>
      </c>
      <c r="DF45">
        <v>2.1426542997085174</v>
      </c>
      <c r="DG45">
        <v>1.7683521045086918</v>
      </c>
      <c r="DH45">
        <v>1.2702691617673791</v>
      </c>
      <c r="DI45">
        <v>0.10656334856280539</v>
      </c>
      <c r="DJ45">
        <v>2.7963187561459955</v>
      </c>
      <c r="DK45">
        <v>2.9477455504141945</v>
      </c>
      <c r="DL45">
        <v>0.37116825495953504</v>
      </c>
      <c r="DM45">
        <v>2.7129128854029179</v>
      </c>
      <c r="DN45">
        <v>0.11157559883028177</v>
      </c>
      <c r="DO45">
        <v>305.68700408935547</v>
      </c>
      <c r="DP45">
        <v>743.93034362792957</v>
      </c>
    </row>
    <row r="46" spans="1:120" x14ac:dyDescent="0.25">
      <c r="A46" s="1">
        <v>45700</v>
      </c>
      <c r="B46">
        <v>41.549999237060547</v>
      </c>
      <c r="C46">
        <v>62.680000305175781</v>
      </c>
      <c r="D46">
        <v>40.790000915527337</v>
      </c>
      <c r="E46">
        <v>48.060001373291023</v>
      </c>
      <c r="F46">
        <v>70.345710754394531</v>
      </c>
      <c r="G46">
        <v>12.180000305175779</v>
      </c>
      <c r="H46">
        <v>40.860000610351563</v>
      </c>
      <c r="I46">
        <v>29.579999923706051</v>
      </c>
      <c r="J46">
        <v>22.319999694824219</v>
      </c>
      <c r="K46">
        <v>442.12460327148438</v>
      </c>
      <c r="L46">
        <v>91.25</v>
      </c>
      <c r="M46">
        <v>35.759998321533203</v>
      </c>
      <c r="N46">
        <v>24.785951614379879</v>
      </c>
      <c r="O46">
        <v>42.130001068115227</v>
      </c>
      <c r="P46">
        <v>61.310001373291023</v>
      </c>
      <c r="Q46">
        <v>267.67001342773438</v>
      </c>
      <c r="R46">
        <v>120.6063232421875</v>
      </c>
      <c r="S46">
        <v>156.03450012207031</v>
      </c>
      <c r="T46">
        <v>135.34956359863281</v>
      </c>
      <c r="U46">
        <v>29.629999160766602</v>
      </c>
      <c r="V46">
        <v>91.680709838867202</v>
      </c>
      <c r="W46">
        <v>104.9599990844727</v>
      </c>
      <c r="X46">
        <v>51.443077087402337</v>
      </c>
      <c r="Y46">
        <v>63.860000610351563</v>
      </c>
      <c r="Z46">
        <v>63.1763916015625</v>
      </c>
      <c r="AA46">
        <v>126.3511428833008</v>
      </c>
      <c r="AB46">
        <v>92.449546813964844</v>
      </c>
      <c r="AC46">
        <v>115.24814605712891</v>
      </c>
      <c r="AD46">
        <v>45.991645812988281</v>
      </c>
      <c r="AE46">
        <v>101.0136337280273</v>
      </c>
      <c r="AF46">
        <v>194.81666564941409</v>
      </c>
      <c r="AG46">
        <v>104.9307556152344</v>
      </c>
      <c r="AH46">
        <v>192.3286437988281</v>
      </c>
      <c r="AI46">
        <v>410.18093872070313</v>
      </c>
      <c r="AJ46">
        <v>223.11930847167969</v>
      </c>
      <c r="AK46">
        <v>165.3049621582031</v>
      </c>
      <c r="AL46">
        <v>291.70849609375</v>
      </c>
      <c r="AM46">
        <v>71.745536804199219</v>
      </c>
      <c r="AN46">
        <v>25.85000038146973</v>
      </c>
      <c r="AO46">
        <v>70.00299072265625</v>
      </c>
      <c r="AP46">
        <v>112.72955322265619</v>
      </c>
      <c r="AQ46">
        <v>62.246334075927727</v>
      </c>
      <c r="AR46">
        <v>56.954429626464837</v>
      </c>
      <c r="AS46">
        <v>62.991401672363281</v>
      </c>
      <c r="AT46">
        <v>350.95529174804688</v>
      </c>
      <c r="AU46">
        <v>130.37835693359381</v>
      </c>
      <c r="AV46">
        <v>224.90850830078119</v>
      </c>
      <c r="AW46">
        <v>88.837921142578125</v>
      </c>
      <c r="AX46">
        <v>295.09933471679688</v>
      </c>
      <c r="AY46">
        <v>279.760009765625</v>
      </c>
      <c r="AZ46">
        <v>11.12878894805908</v>
      </c>
      <c r="BA46">
        <v>67.585304260253906</v>
      </c>
      <c r="BB46">
        <v>46.956092834472663</v>
      </c>
      <c r="BC46">
        <v>56.907680511474609</v>
      </c>
      <c r="BD46">
        <v>18.719999313354489</v>
      </c>
      <c r="BE46">
        <v>56.563758850097663</v>
      </c>
      <c r="BF46">
        <v>67.037734985351563</v>
      </c>
      <c r="BG46">
        <v>40.765518188476563</v>
      </c>
      <c r="BH46">
        <v>86.174057006835938</v>
      </c>
      <c r="BI46">
        <v>50.279998779296882</v>
      </c>
      <c r="BJ46">
        <v>118.9703750610352</v>
      </c>
      <c r="BK46">
        <v>58.254299163818359</v>
      </c>
      <c r="BL46">
        <v>69.305877685546875</v>
      </c>
      <c r="BM46">
        <v>29.811849594116211</v>
      </c>
      <c r="BN46">
        <v>28.239336013793949</v>
      </c>
      <c r="BO46">
        <v>527.5133056640625</v>
      </c>
      <c r="BP46">
        <v>95.535720825195327</v>
      </c>
      <c r="BQ46">
        <v>183.4347229003906</v>
      </c>
      <c r="BR46">
        <v>59.529998779296882</v>
      </c>
      <c r="BS46">
        <v>178.84098815917969</v>
      </c>
      <c r="BT46">
        <v>81.352989196777344</v>
      </c>
      <c r="BU46">
        <v>37.159999847412109</v>
      </c>
      <c r="BV46">
        <v>129.52000427246091</v>
      </c>
      <c r="BW46">
        <v>62.209999084472663</v>
      </c>
      <c r="BX46">
        <v>248.50999450683591</v>
      </c>
      <c r="BY46">
        <v>48.970001220703118</v>
      </c>
      <c r="BZ46">
        <v>91.231941223144517</v>
      </c>
      <c r="CA46">
        <v>72.124191284179688</v>
      </c>
      <c r="CB46">
        <v>601.5504150390625</v>
      </c>
      <c r="CC46">
        <v>33.189998626708977</v>
      </c>
      <c r="CD46">
        <v>86.644905090332031</v>
      </c>
      <c r="CE46">
        <v>28.940000534057621</v>
      </c>
      <c r="CF46">
        <v>92.526390075683594</v>
      </c>
      <c r="CG46">
        <v>76.319999694824219</v>
      </c>
      <c r="CH46">
        <v>29.440000534057621</v>
      </c>
      <c r="CI46">
        <v>73.951171875</v>
      </c>
      <c r="CJ46">
        <v>90.213287353515625</v>
      </c>
      <c r="CK46">
        <v>132.2779846191406</v>
      </c>
      <c r="CL46">
        <v>104.55300140380859</v>
      </c>
      <c r="CM46">
        <v>90.769996643066406</v>
      </c>
      <c r="CN46">
        <v>88.199577331542969</v>
      </c>
      <c r="CO46">
        <v>103.1746520996094</v>
      </c>
      <c r="CP46">
        <v>88.350929260253906</v>
      </c>
      <c r="CQ46">
        <v>51.174125671386719</v>
      </c>
      <c r="CR46">
        <v>137.3281555175781</v>
      </c>
      <c r="CS46">
        <v>235.40669250488281</v>
      </c>
      <c r="CT46">
        <v>80.125579833984375</v>
      </c>
      <c r="CU46">
        <v>41.633522033691413</v>
      </c>
      <c r="CV46">
        <v>78.691474914550781</v>
      </c>
      <c r="CW46">
        <v>145.25801086425781</v>
      </c>
      <c r="CX46">
        <v>223.12583923339841</v>
      </c>
      <c r="CY46">
        <v>61.525947570800781</v>
      </c>
      <c r="CZ46">
        <v>134.0091247558594</v>
      </c>
      <c r="DA46">
        <v>78.373992919921875</v>
      </c>
      <c r="DB46">
        <v>19649.94921875</v>
      </c>
      <c r="DC46">
        <v>15.89000034332275</v>
      </c>
      <c r="DD46">
        <v>0.53861282999301752</v>
      </c>
      <c r="DE46">
        <v>0.73168746007586327</v>
      </c>
      <c r="DF46">
        <v>2.1327085275438438</v>
      </c>
      <c r="DG46">
        <v>1.7646687206798666</v>
      </c>
      <c r="DH46">
        <v>1.2649284463194541</v>
      </c>
      <c r="DI46">
        <v>0.10419741843433949</v>
      </c>
      <c r="DJ46">
        <v>2.7847017106859306</v>
      </c>
      <c r="DK46">
        <v>2.9379717812043551</v>
      </c>
      <c r="DL46">
        <v>0.37090708092552993</v>
      </c>
      <c r="DM46">
        <v>2.6918217103073365</v>
      </c>
      <c r="DN46">
        <v>0.11050920327200592</v>
      </c>
      <c r="DO46">
        <v>304.07506561279297</v>
      </c>
      <c r="DP46">
        <v>735.23439025878906</v>
      </c>
    </row>
    <row r="47" spans="1:120" x14ac:dyDescent="0.25">
      <c r="A47" s="1">
        <v>45699</v>
      </c>
      <c r="B47">
        <v>41.400001525878913</v>
      </c>
      <c r="C47">
        <v>61.349998474121087</v>
      </c>
      <c r="D47">
        <v>40.189998626708977</v>
      </c>
      <c r="E47">
        <v>47.599998474121087</v>
      </c>
      <c r="F47">
        <v>70.325714111328125</v>
      </c>
      <c r="G47">
        <v>11.939999580383301</v>
      </c>
      <c r="H47">
        <v>40.490001678466797</v>
      </c>
      <c r="I47">
        <v>28.879999160766602</v>
      </c>
      <c r="J47">
        <v>22.569999694824219</v>
      </c>
      <c r="K47">
        <v>444.59616088867188</v>
      </c>
      <c r="L47">
        <v>91.830001831054673</v>
      </c>
      <c r="M47">
        <v>35.950000762939453</v>
      </c>
      <c r="N47">
        <v>25.550582885742191</v>
      </c>
      <c r="O47">
        <v>41.439998626708977</v>
      </c>
      <c r="P47">
        <v>61.340000152587891</v>
      </c>
      <c r="Q47">
        <v>267.3900146484375</v>
      </c>
      <c r="R47">
        <v>121.34543609619141</v>
      </c>
      <c r="S47">
        <v>155.7454528808594</v>
      </c>
      <c r="T47">
        <v>134.12065124511719</v>
      </c>
      <c r="U47">
        <v>29.219999313354489</v>
      </c>
      <c r="V47">
        <v>92.316825866699219</v>
      </c>
      <c r="W47">
        <v>105.3199996948242</v>
      </c>
      <c r="X47">
        <v>51.732479095458977</v>
      </c>
      <c r="Y47">
        <v>64.129997253417969</v>
      </c>
      <c r="Z47">
        <v>63.645103454589837</v>
      </c>
      <c r="AA47">
        <v>127.4968948364258</v>
      </c>
      <c r="AB47">
        <v>93.028732299804673</v>
      </c>
      <c r="AC47">
        <v>116.7136688232422</v>
      </c>
      <c r="AD47">
        <v>46.111415863037109</v>
      </c>
      <c r="AE47">
        <v>102.9403533935547</v>
      </c>
      <c r="AF47">
        <v>195.464111328125</v>
      </c>
      <c r="AG47">
        <v>105.1604843139648</v>
      </c>
      <c r="AH47">
        <v>193.2845764160156</v>
      </c>
      <c r="AI47">
        <v>410.6104736328125</v>
      </c>
      <c r="AJ47">
        <v>225.19465637207031</v>
      </c>
      <c r="AK47">
        <v>167.37825012207031</v>
      </c>
      <c r="AL47">
        <v>293.316162109375</v>
      </c>
      <c r="AM47">
        <v>71.536216735839844</v>
      </c>
      <c r="AN47">
        <v>25.70000076293945</v>
      </c>
      <c r="AO47">
        <v>70.599090576171875</v>
      </c>
      <c r="AP47">
        <v>113.5152969360352</v>
      </c>
      <c r="AQ47">
        <v>63.895374298095703</v>
      </c>
      <c r="AR47">
        <v>57.402179718017578</v>
      </c>
      <c r="AS47">
        <v>64.501365661621094</v>
      </c>
      <c r="AT47">
        <v>351.35488891601563</v>
      </c>
      <c r="AU47">
        <v>130.99507141113281</v>
      </c>
      <c r="AV47">
        <v>225.37730407714841</v>
      </c>
      <c r="AW47">
        <v>88.388343811035156</v>
      </c>
      <c r="AX47">
        <v>295.53839111328119</v>
      </c>
      <c r="AY47">
        <v>285.1300048828125</v>
      </c>
      <c r="AZ47">
        <v>11.05935764312744</v>
      </c>
      <c r="BA47">
        <v>66.835685729980469</v>
      </c>
      <c r="BB47">
        <v>47.125251770019531</v>
      </c>
      <c r="BC47">
        <v>56.864101409912109</v>
      </c>
      <c r="BD47">
        <v>18.659999847412109</v>
      </c>
      <c r="BE47">
        <v>56.004016876220703</v>
      </c>
      <c r="BF47">
        <v>67.986282348632813</v>
      </c>
      <c r="BG47">
        <v>41.025173187255859</v>
      </c>
      <c r="BH47">
        <v>86.114250183105469</v>
      </c>
      <c r="BI47">
        <v>49.970001220703118</v>
      </c>
      <c r="BJ47">
        <v>120.0499267578125</v>
      </c>
      <c r="BK47">
        <v>58.804248809814453</v>
      </c>
      <c r="BL47">
        <v>69.435440063476563</v>
      </c>
      <c r="BM47">
        <v>30.874784469604489</v>
      </c>
      <c r="BN47">
        <v>28.74698448181152</v>
      </c>
      <c r="BO47">
        <v>527.20379638671875</v>
      </c>
      <c r="BP47">
        <v>95.405815124511719</v>
      </c>
      <c r="BQ47">
        <v>184.00341796875</v>
      </c>
      <c r="BR47">
        <v>59.840000152587891</v>
      </c>
      <c r="BS47">
        <v>179.88597106933591</v>
      </c>
      <c r="BT47">
        <v>81.4622802734375</v>
      </c>
      <c r="BU47">
        <v>36.180000305175781</v>
      </c>
      <c r="BV47">
        <v>129.41999816894531</v>
      </c>
      <c r="BW47">
        <v>62.909999847412109</v>
      </c>
      <c r="BX47">
        <v>249.8699951171875</v>
      </c>
      <c r="BY47">
        <v>48.310001373291023</v>
      </c>
      <c r="BZ47">
        <v>91.341735839843764</v>
      </c>
      <c r="CA47">
        <v>72.333595275878906</v>
      </c>
      <c r="CB47">
        <v>603.49456787109375</v>
      </c>
      <c r="CC47">
        <v>33.290000915527337</v>
      </c>
      <c r="CD47">
        <v>87.83685302734375</v>
      </c>
      <c r="CE47">
        <v>28.60000038146973</v>
      </c>
      <c r="CF47">
        <v>92.905075073242202</v>
      </c>
      <c r="CG47">
        <v>78.269996643066406</v>
      </c>
      <c r="CH47">
        <v>29.420000076293949</v>
      </c>
      <c r="CI47">
        <v>74.536125183105469</v>
      </c>
      <c r="CJ47">
        <v>91.054641723632798</v>
      </c>
      <c r="CK47">
        <v>132.93367004394531</v>
      </c>
      <c r="CL47">
        <v>106.1079864501953</v>
      </c>
      <c r="CM47">
        <v>91.90000152587892</v>
      </c>
      <c r="CN47">
        <v>88.836540222167969</v>
      </c>
      <c r="CO47">
        <v>103.0649719238281</v>
      </c>
      <c r="CP47">
        <v>90.533905029296875</v>
      </c>
      <c r="CQ47">
        <v>51.353473663330078</v>
      </c>
      <c r="CR47">
        <v>138.18553161621091</v>
      </c>
      <c r="CS47">
        <v>235.91578674316409</v>
      </c>
      <c r="CT47">
        <v>80.185256958007813</v>
      </c>
      <c r="CU47">
        <v>41.991226196289063</v>
      </c>
      <c r="CV47">
        <v>78.830490112304688</v>
      </c>
      <c r="CW47">
        <v>145.4671936035156</v>
      </c>
      <c r="CX47">
        <v>223.16572570800781</v>
      </c>
      <c r="CY47">
        <v>61.995384216308587</v>
      </c>
      <c r="CZ47">
        <v>138.4731140136719</v>
      </c>
      <c r="DA47">
        <v>78.663230895996094</v>
      </c>
      <c r="DB47">
        <v>19643.859375</v>
      </c>
      <c r="DC47">
        <v>16.020000457763668</v>
      </c>
      <c r="DD47">
        <v>0.53800405404055085</v>
      </c>
      <c r="DE47">
        <v>0.72965488625552333</v>
      </c>
      <c r="DF47">
        <v>2.1243830275884821</v>
      </c>
      <c r="DG47">
        <v>1.7524150353791914</v>
      </c>
      <c r="DH47">
        <v>1.2627844017910097</v>
      </c>
      <c r="DI47">
        <v>0.10165791332727526</v>
      </c>
      <c r="DJ47">
        <v>2.783126651634694</v>
      </c>
      <c r="DK47">
        <v>2.9421341988928305</v>
      </c>
      <c r="DL47">
        <v>0.37315109093106508</v>
      </c>
      <c r="DM47">
        <v>2.6821993005620453</v>
      </c>
      <c r="DN47">
        <v>0.10800702187304122</v>
      </c>
      <c r="DO47">
        <v>304.48294067382813</v>
      </c>
      <c r="DP47">
        <v>737.45705795288086</v>
      </c>
    </row>
    <row r="48" spans="1:120" x14ac:dyDescent="0.25">
      <c r="A48" s="1">
        <v>45698</v>
      </c>
      <c r="B48">
        <v>41.610000610351563</v>
      </c>
      <c r="C48">
        <v>62.720001220703118</v>
      </c>
      <c r="D48">
        <v>40.400001525878913</v>
      </c>
      <c r="E48">
        <v>48.729999542236328</v>
      </c>
      <c r="F48">
        <v>70.685691833496094</v>
      </c>
      <c r="G48">
        <v>12.239999771118161</v>
      </c>
      <c r="H48">
        <v>41.770000457763672</v>
      </c>
      <c r="I48">
        <v>29.5</v>
      </c>
      <c r="J48">
        <v>22.39999961853027</v>
      </c>
      <c r="K48">
        <v>443.27072143554688</v>
      </c>
      <c r="L48">
        <v>92.029998779296875</v>
      </c>
      <c r="M48">
        <v>35.779998779296882</v>
      </c>
      <c r="N48">
        <v>25.441350936889648</v>
      </c>
      <c r="O48">
        <v>41.959999084472663</v>
      </c>
      <c r="P48">
        <v>61.169998168945313</v>
      </c>
      <c r="Q48">
        <v>268.3699951171875</v>
      </c>
      <c r="R48">
        <v>121.5751647949219</v>
      </c>
      <c r="S48">
        <v>155.72552490234381</v>
      </c>
      <c r="T48">
        <v>136.02894592285159</v>
      </c>
      <c r="U48">
        <v>29.940000534057621</v>
      </c>
      <c r="V48">
        <v>92.555374145507798</v>
      </c>
      <c r="W48">
        <v>106.40000152587891</v>
      </c>
      <c r="X48">
        <v>51.962001800537109</v>
      </c>
      <c r="Y48">
        <v>64.379997253417969</v>
      </c>
      <c r="Z48">
        <v>63.944286346435547</v>
      </c>
      <c r="AA48">
        <v>127.3175582885742</v>
      </c>
      <c r="AB48">
        <v>93.887512207031236</v>
      </c>
      <c r="AC48">
        <v>116.92303466796881</v>
      </c>
      <c r="AD48">
        <v>47.398944854736328</v>
      </c>
      <c r="AE48">
        <v>102.433837890625</v>
      </c>
      <c r="AF48">
        <v>194.5377502441406</v>
      </c>
      <c r="AG48">
        <v>105.52008056640619</v>
      </c>
      <c r="AH48">
        <v>192.8663635253906</v>
      </c>
      <c r="AI48">
        <v>411.8192138671875</v>
      </c>
      <c r="AJ48">
        <v>226.51170349121091</v>
      </c>
      <c r="AK48">
        <v>167.0792236328125</v>
      </c>
      <c r="AL48">
        <v>297.14065551757813</v>
      </c>
      <c r="AM48">
        <v>71.785400390625</v>
      </c>
      <c r="AN48">
        <v>26.10000038146973</v>
      </c>
      <c r="AO48">
        <v>70.112274169921875</v>
      </c>
      <c r="AP48">
        <v>113.0577774047852</v>
      </c>
      <c r="AQ48">
        <v>62.6138916015625</v>
      </c>
      <c r="AR48">
        <v>57.710636138916023</v>
      </c>
      <c r="AS48">
        <v>63.458301544189453</v>
      </c>
      <c r="AT48">
        <v>351.9542236328125</v>
      </c>
      <c r="AU48">
        <v>130.35845947265619</v>
      </c>
      <c r="AV48">
        <v>226.4944152832031</v>
      </c>
      <c r="AW48">
        <v>88.328399658203125</v>
      </c>
      <c r="AX48">
        <v>294.690185546875</v>
      </c>
      <c r="AY48">
        <v>283.39999389648438</v>
      </c>
      <c r="AZ48">
        <v>11.317243576049799</v>
      </c>
      <c r="BA48">
        <v>67.585304260253906</v>
      </c>
      <c r="BB48">
        <v>46.72723388671875</v>
      </c>
      <c r="BC48">
        <v>56.824115753173828</v>
      </c>
      <c r="BD48">
        <v>19.39999961853027</v>
      </c>
      <c r="BE48">
        <v>56.443813323974609</v>
      </c>
      <c r="BF48">
        <v>67.437126159667969</v>
      </c>
      <c r="BG48">
        <v>40.595748901367188</v>
      </c>
      <c r="BH48">
        <v>85.526138305664063</v>
      </c>
      <c r="BI48">
        <v>50.099998474121087</v>
      </c>
      <c r="BJ48">
        <v>120.4597549438477</v>
      </c>
      <c r="BK48">
        <v>59.564174652099609</v>
      </c>
      <c r="BL48">
        <v>69.754364013671875</v>
      </c>
      <c r="BM48">
        <v>30.527093887329102</v>
      </c>
      <c r="BN48">
        <v>28.756938934326168</v>
      </c>
      <c r="BO48">
        <v>528.4619140625</v>
      </c>
      <c r="BP48">
        <v>95.595687866210938</v>
      </c>
      <c r="BQ48">
        <v>183.83381652832031</v>
      </c>
      <c r="BR48">
        <v>60.009998321533203</v>
      </c>
      <c r="BS48">
        <v>179.8660583496094</v>
      </c>
      <c r="BT48">
        <v>81.482154846191406</v>
      </c>
      <c r="BU48">
        <v>36.689998626708977</v>
      </c>
      <c r="BV48">
        <v>131.17999267578119</v>
      </c>
      <c r="BW48">
        <v>63.419998168945313</v>
      </c>
      <c r="BX48">
        <v>249.6199951171875</v>
      </c>
      <c r="BY48">
        <v>49.029998779296882</v>
      </c>
      <c r="BZ48">
        <v>92.439712524414063</v>
      </c>
      <c r="CA48">
        <v>71.984596252441406</v>
      </c>
      <c r="CB48">
        <v>603.035888671875</v>
      </c>
      <c r="CC48">
        <v>34.259998321533203</v>
      </c>
      <c r="CD48">
        <v>88.403038024902344</v>
      </c>
      <c r="CE48">
        <v>29.10000038146973</v>
      </c>
      <c r="CF48">
        <v>92.775520324707045</v>
      </c>
      <c r="CG48">
        <v>77.400001525878906</v>
      </c>
      <c r="CH48">
        <v>29.520000457763668</v>
      </c>
      <c r="CI48">
        <v>74.843467712402344</v>
      </c>
      <c r="CJ48">
        <v>90.658706665039063</v>
      </c>
      <c r="CK48">
        <v>132.168701171875</v>
      </c>
      <c r="CL48">
        <v>105.7690811157227</v>
      </c>
      <c r="CM48">
        <v>92.75</v>
      </c>
      <c r="CN48">
        <v>88.319000244140625</v>
      </c>
      <c r="CO48">
        <v>102.8954696655273</v>
      </c>
      <c r="CP48">
        <v>89.809555053710938</v>
      </c>
      <c r="CQ48">
        <v>51.223941802978523</v>
      </c>
      <c r="CR48">
        <v>138.13568115234381</v>
      </c>
      <c r="CS48">
        <v>235.80598449707031</v>
      </c>
      <c r="CT48">
        <v>79.4193115234375</v>
      </c>
      <c r="CU48">
        <v>41.762691497802727</v>
      </c>
      <c r="CV48">
        <v>78.433311462402344</v>
      </c>
      <c r="CW48">
        <v>145.73616027832031</v>
      </c>
      <c r="CX48">
        <v>225.72868347167969</v>
      </c>
      <c r="CY48">
        <v>62.464820861816413</v>
      </c>
      <c r="CZ48">
        <v>137.2900085449219</v>
      </c>
      <c r="DA48">
        <v>78.802864074707031</v>
      </c>
      <c r="DB48">
        <v>19714.26953125</v>
      </c>
      <c r="DC48">
        <v>15.810000419616699</v>
      </c>
      <c r="DD48">
        <v>0.54241441794192036</v>
      </c>
      <c r="DE48">
        <v>0.73742784160397257</v>
      </c>
      <c r="DF48">
        <v>2.1352567982284381</v>
      </c>
      <c r="DG48">
        <v>1.7784416820765201</v>
      </c>
      <c r="DH48">
        <v>1.2841596304887091</v>
      </c>
      <c r="DI48">
        <v>0.10400707884706085</v>
      </c>
      <c r="DJ48">
        <v>2.8422392380606913</v>
      </c>
      <c r="DK48">
        <v>2.9691265257000046</v>
      </c>
      <c r="DL48">
        <v>0.37561894365869303</v>
      </c>
      <c r="DM48">
        <v>2.6998955423114519</v>
      </c>
      <c r="DN48">
        <v>0.10992286968264993</v>
      </c>
      <c r="DO48">
        <v>303.58878326416016</v>
      </c>
      <c r="DP48">
        <v>739.21329116821289</v>
      </c>
    </row>
    <row r="49" spans="1:120" x14ac:dyDescent="0.25">
      <c r="A49" s="1">
        <v>45695</v>
      </c>
      <c r="B49">
        <v>40.819999694824219</v>
      </c>
      <c r="C49">
        <v>62.759998321533203</v>
      </c>
      <c r="D49">
        <v>40.5</v>
      </c>
      <c r="E49">
        <v>47.909999847412109</v>
      </c>
      <c r="F49">
        <v>69.415763854980469</v>
      </c>
      <c r="G49">
        <v>12.30000019073486</v>
      </c>
      <c r="H49">
        <v>41.169998168945313</v>
      </c>
      <c r="I49">
        <v>28.89999961853027</v>
      </c>
      <c r="J49">
        <v>22.079999923706051</v>
      </c>
      <c r="K49">
        <v>441.61630249023438</v>
      </c>
      <c r="L49">
        <v>90.269996643066406</v>
      </c>
      <c r="M49">
        <v>35.680000305175781</v>
      </c>
      <c r="N49">
        <v>24.51783561706543</v>
      </c>
      <c r="O49">
        <v>40.860000610351563</v>
      </c>
      <c r="P49">
        <v>60.630001068115227</v>
      </c>
      <c r="Q49">
        <v>263.89999389648438</v>
      </c>
      <c r="R49">
        <v>120.5863494873047</v>
      </c>
      <c r="S49">
        <v>157.3302307128906</v>
      </c>
      <c r="T49">
        <v>137.547607421875</v>
      </c>
      <c r="U49">
        <v>29.729999542236332</v>
      </c>
      <c r="V49">
        <v>92.575248718261719</v>
      </c>
      <c r="W49">
        <v>104.620002746582</v>
      </c>
      <c r="X49">
        <v>51.562828063964837</v>
      </c>
      <c r="Y49">
        <v>63.810001373291023</v>
      </c>
      <c r="Z49">
        <v>63.874477386474609</v>
      </c>
      <c r="AA49">
        <v>127.197998046875</v>
      </c>
      <c r="AB49">
        <v>93.897499084472656</v>
      </c>
      <c r="AC49">
        <v>116.79343414306641</v>
      </c>
      <c r="AD49">
        <v>46.989730834960938</v>
      </c>
      <c r="AE49">
        <v>102.016716003418</v>
      </c>
      <c r="AF49">
        <v>193.86039733886719</v>
      </c>
      <c r="AG49">
        <v>104.63108825683589</v>
      </c>
      <c r="AH49">
        <v>192.42822265625</v>
      </c>
      <c r="AI49">
        <v>407.67361450195313</v>
      </c>
      <c r="AJ49">
        <v>225.4939880371094</v>
      </c>
      <c r="AK49">
        <v>166.5509338378906</v>
      </c>
      <c r="AL49">
        <v>295.77261352539063</v>
      </c>
      <c r="AM49">
        <v>70.858428955078125</v>
      </c>
      <c r="AN49">
        <v>26.420000076293949</v>
      </c>
      <c r="AO49">
        <v>71.234939575195313</v>
      </c>
      <c r="AP49">
        <v>114.1021270751953</v>
      </c>
      <c r="AQ49">
        <v>63.547687530517578</v>
      </c>
      <c r="AR49">
        <v>58.208141326904297</v>
      </c>
      <c r="AS49">
        <v>64.203346252441406</v>
      </c>
      <c r="AT49">
        <v>348.318115234375</v>
      </c>
      <c r="AU49">
        <v>129.85113525390619</v>
      </c>
      <c r="AV49">
        <v>224.29010009765619</v>
      </c>
      <c r="AW49">
        <v>87.469192504882813</v>
      </c>
      <c r="AX49">
        <v>292.89398193359381</v>
      </c>
      <c r="AY49">
        <v>275.44000244140619</v>
      </c>
      <c r="AZ49">
        <v>11.218057632446291</v>
      </c>
      <c r="BA49">
        <v>67.835174560546875</v>
      </c>
      <c r="BB49">
        <v>46.966045379638672</v>
      </c>
      <c r="BC49">
        <v>55.904537200927727</v>
      </c>
      <c r="BD49">
        <v>19.39999961853027</v>
      </c>
      <c r="BE49">
        <v>56.743675231933587</v>
      </c>
      <c r="BF49">
        <v>67.107627868652344</v>
      </c>
      <c r="BG49">
        <v>40.296146392822273</v>
      </c>
      <c r="BH49">
        <v>85.884986877441406</v>
      </c>
      <c r="BI49">
        <v>49.5</v>
      </c>
      <c r="BJ49">
        <v>119.77004241943359</v>
      </c>
      <c r="BK49">
        <v>59.294200897216797</v>
      </c>
      <c r="BL49">
        <v>69.87396240234375</v>
      </c>
      <c r="BM49">
        <v>29.503896713256839</v>
      </c>
      <c r="BN49">
        <v>28.11988639831543</v>
      </c>
      <c r="BO49">
        <v>522.141357421875</v>
      </c>
      <c r="BP49">
        <v>94.766242980957045</v>
      </c>
      <c r="BQ49">
        <v>182.49684143066409</v>
      </c>
      <c r="BR49">
        <v>59.060001373291023</v>
      </c>
      <c r="BS49">
        <v>179.35850524902341</v>
      </c>
      <c r="BT49">
        <v>81.442413330078125</v>
      </c>
      <c r="BU49">
        <v>36.060001373291023</v>
      </c>
      <c r="BV49">
        <v>128.94000244140619</v>
      </c>
      <c r="BW49">
        <v>61.340000152587891</v>
      </c>
      <c r="BX49">
        <v>245</v>
      </c>
      <c r="BY49">
        <v>48.479999542236328</v>
      </c>
      <c r="BZ49">
        <v>91.152084350585938</v>
      </c>
      <c r="CA49">
        <v>71.665504455566406</v>
      </c>
      <c r="CB49">
        <v>598.96820068359375</v>
      </c>
      <c r="CC49">
        <v>34.360000610351563</v>
      </c>
      <c r="CD49">
        <v>88.671218872070313</v>
      </c>
      <c r="CE49">
        <v>29.10000038146973</v>
      </c>
      <c r="CF49">
        <v>92.386878967285156</v>
      </c>
      <c r="CG49">
        <v>75.860000610351563</v>
      </c>
      <c r="CH49">
        <v>29.430000305175781</v>
      </c>
      <c r="CI49">
        <v>74.873207092285156</v>
      </c>
      <c r="CJ49">
        <v>90.698303222656236</v>
      </c>
      <c r="CK49">
        <v>131.45343017578119</v>
      </c>
      <c r="CL49">
        <v>104.55300140380859</v>
      </c>
      <c r="CM49">
        <v>92.529998779296875</v>
      </c>
      <c r="CN49">
        <v>87.871139526367188</v>
      </c>
      <c r="CO49">
        <v>102.43682861328119</v>
      </c>
      <c r="CP49">
        <v>87.874641418457031</v>
      </c>
      <c r="CQ49">
        <v>51.632457733154297</v>
      </c>
      <c r="CR49">
        <v>136.9094543457031</v>
      </c>
      <c r="CS49">
        <v>232.4119567871094</v>
      </c>
      <c r="CT49">
        <v>78.931892395019531</v>
      </c>
      <c r="CU49">
        <v>41.703075408935547</v>
      </c>
      <c r="CV49">
        <v>77.589302062988281</v>
      </c>
      <c r="CW49">
        <v>145.86564636230469</v>
      </c>
      <c r="CX49">
        <v>224.9607849121094</v>
      </c>
      <c r="CY49">
        <v>60.177574157714837</v>
      </c>
      <c r="CZ49">
        <v>132.4780578613281</v>
      </c>
      <c r="DA49">
        <v>78.064796447753906</v>
      </c>
      <c r="DB49">
        <v>19523.400390625</v>
      </c>
      <c r="DC49">
        <v>16.54000091552734</v>
      </c>
      <c r="DD49">
        <v>0.53972389251808439</v>
      </c>
      <c r="DE49">
        <v>0.73819950412953472</v>
      </c>
      <c r="DF49">
        <v>2.1185749620013552</v>
      </c>
      <c r="DG49">
        <v>1.7758688390980484</v>
      </c>
      <c r="DH49">
        <v>1.27191017551689</v>
      </c>
      <c r="DI49">
        <v>0.10478018407305451</v>
      </c>
      <c r="DJ49">
        <v>2.8500619722415785</v>
      </c>
      <c r="DK49">
        <v>2.9444619878615024</v>
      </c>
      <c r="DL49">
        <v>0.37647071710944985</v>
      </c>
      <c r="DM49">
        <v>2.6824418173417306</v>
      </c>
      <c r="DN49">
        <v>0.10951117956397675</v>
      </c>
      <c r="DO49">
        <v>302.3868408203125</v>
      </c>
      <c r="DP49">
        <v>733.78579330444336</v>
      </c>
    </row>
    <row r="50" spans="1:120" x14ac:dyDescent="0.25">
      <c r="A50" s="1">
        <v>45694</v>
      </c>
      <c r="B50">
        <v>41.159999847412109</v>
      </c>
      <c r="C50">
        <v>62.720001220703118</v>
      </c>
      <c r="D50">
        <v>40.509998321533203</v>
      </c>
      <c r="E50">
        <v>47.770000457763672</v>
      </c>
      <c r="F50">
        <v>68.895797729492188</v>
      </c>
      <c r="G50">
        <v>12.510000228881839</v>
      </c>
      <c r="H50">
        <v>40.450000762939453</v>
      </c>
      <c r="I50">
        <v>28.090000152587891</v>
      </c>
      <c r="J50">
        <v>22.069999694824219</v>
      </c>
      <c r="K50">
        <v>445.8419189453125</v>
      </c>
      <c r="L50">
        <v>91.290000915527344</v>
      </c>
      <c r="M50">
        <v>35.810001373291023</v>
      </c>
      <c r="N50">
        <v>24.59727668762207</v>
      </c>
      <c r="O50">
        <v>41.130001068115227</v>
      </c>
      <c r="P50">
        <v>60.810001373291023</v>
      </c>
      <c r="Q50">
        <v>263.42999267578119</v>
      </c>
      <c r="R50">
        <v>121.32546234130859</v>
      </c>
      <c r="S50">
        <v>157.5295715332031</v>
      </c>
      <c r="T50">
        <v>140.4350280761719</v>
      </c>
      <c r="U50">
        <v>29.889999389648441</v>
      </c>
      <c r="V50">
        <v>92.883369445800781</v>
      </c>
      <c r="W50">
        <v>105.2399978637695</v>
      </c>
      <c r="X50">
        <v>51.572811126708977</v>
      </c>
      <c r="Y50">
        <v>64.040000915527344</v>
      </c>
      <c r="Z50">
        <v>64.702194213867188</v>
      </c>
      <c r="AA50">
        <v>128.97142028808591</v>
      </c>
      <c r="AB50">
        <v>94.856147766113281</v>
      </c>
      <c r="AC50">
        <v>118.448371887207</v>
      </c>
      <c r="AD50">
        <v>47.48876953125</v>
      </c>
      <c r="AE50">
        <v>105.2643280029297</v>
      </c>
      <c r="AF50">
        <v>195.4840393066406</v>
      </c>
      <c r="AG50">
        <v>105.56003570556641</v>
      </c>
      <c r="AH50">
        <v>193.58329772949219</v>
      </c>
      <c r="AI50">
        <v>412.43853759765619</v>
      </c>
      <c r="AJ50">
        <v>228.13804626464841</v>
      </c>
      <c r="AK50">
        <v>168.51457214355469</v>
      </c>
      <c r="AL50">
        <v>299.09780883789063</v>
      </c>
      <c r="AM50">
        <v>70.340126037597656</v>
      </c>
      <c r="AN50">
        <v>26.020000457763668</v>
      </c>
      <c r="AO50">
        <v>71.74163818359375</v>
      </c>
      <c r="AP50">
        <v>114.95749664306641</v>
      </c>
      <c r="AQ50">
        <v>64.233131408691406</v>
      </c>
      <c r="AR50">
        <v>58.198192596435547</v>
      </c>
      <c r="AS50">
        <v>65.067604064941406</v>
      </c>
      <c r="AT50">
        <v>352.62353515625</v>
      </c>
      <c r="AU50">
        <v>130.73643493652341</v>
      </c>
      <c r="AV50">
        <v>225.5169372558594</v>
      </c>
      <c r="AW50">
        <v>88.208503723144531</v>
      </c>
      <c r="AX50">
        <v>296.22695922851563</v>
      </c>
      <c r="AY50">
        <v>276.95999145507813</v>
      </c>
      <c r="AZ50">
        <v>11.366837501525881</v>
      </c>
      <c r="BA50">
        <v>69.504318237304688</v>
      </c>
      <c r="BB50">
        <v>47.035697937011719</v>
      </c>
      <c r="BC50">
        <v>55.744609832763672</v>
      </c>
      <c r="BD50">
        <v>19.639999389648441</v>
      </c>
      <c r="BE50">
        <v>56.713691711425781</v>
      </c>
      <c r="BF50">
        <v>67.816543579101563</v>
      </c>
      <c r="BG50">
        <v>40.735561370849609</v>
      </c>
      <c r="BH50">
        <v>86.493034362792969</v>
      </c>
      <c r="BI50">
        <v>49.75</v>
      </c>
      <c r="BJ50">
        <v>120.20986175537109</v>
      </c>
      <c r="BK50">
        <v>60.72406005859375</v>
      </c>
      <c r="BL50">
        <v>70.701171875</v>
      </c>
      <c r="BM50">
        <v>29.573434829711911</v>
      </c>
      <c r="BN50">
        <v>28.32891845703125</v>
      </c>
      <c r="BO50">
        <v>528.8114013671875</v>
      </c>
      <c r="BP50">
        <v>95.37583160400392</v>
      </c>
      <c r="BQ50">
        <v>183.94355773925781</v>
      </c>
      <c r="BR50">
        <v>59.770000457763672</v>
      </c>
      <c r="BS50">
        <v>180.24424743652341</v>
      </c>
      <c r="BT50">
        <v>81.531829833984375</v>
      </c>
      <c r="BU50">
        <v>36.450000762939453</v>
      </c>
      <c r="BV50">
        <v>129.19999694824219</v>
      </c>
      <c r="BW50">
        <v>62.610000610351563</v>
      </c>
      <c r="BX50">
        <v>248.3500061035156</v>
      </c>
      <c r="BY50">
        <v>47.740001678466797</v>
      </c>
      <c r="BZ50">
        <v>91.671127319335938</v>
      </c>
      <c r="CA50">
        <v>71.884872436523438</v>
      </c>
      <c r="CB50">
        <v>604.50152587890625</v>
      </c>
      <c r="CC50">
        <v>34.270000457763672</v>
      </c>
      <c r="CD50">
        <v>89.247329711914063</v>
      </c>
      <c r="CE50">
        <v>28.360000610351559</v>
      </c>
      <c r="CF50">
        <v>92.795455932617202</v>
      </c>
      <c r="CG50">
        <v>75.449996948242188</v>
      </c>
      <c r="CH50">
        <v>29.29999923706055</v>
      </c>
      <c r="CI50">
        <v>75.349105834960938</v>
      </c>
      <c r="CJ50">
        <v>90.995254516601563</v>
      </c>
      <c r="CK50">
        <v>132.41706848144531</v>
      </c>
      <c r="CL50">
        <v>107.204460144043</v>
      </c>
      <c r="CM50">
        <v>93.930000305175781</v>
      </c>
      <c r="CN50">
        <v>88.955963134765625</v>
      </c>
      <c r="CO50">
        <v>102.6561813354492</v>
      </c>
      <c r="CP50">
        <v>87.884567260742188</v>
      </c>
      <c r="CQ50">
        <v>51.921409606933587</v>
      </c>
      <c r="CR50">
        <v>137.31819152832031</v>
      </c>
      <c r="CS50">
        <v>234.4184265136719</v>
      </c>
      <c r="CT50">
        <v>79.051261901855469</v>
      </c>
      <c r="CU50">
        <v>41.852119445800781</v>
      </c>
      <c r="CV50">
        <v>77.748176574707031</v>
      </c>
      <c r="CW50">
        <v>146.55299377441409</v>
      </c>
      <c r="CX50">
        <v>229.44844055175781</v>
      </c>
      <c r="CY50">
        <v>60.567104339599609</v>
      </c>
      <c r="CZ50">
        <v>133.1441650390625</v>
      </c>
      <c r="DA50">
        <v>79.8201904296875</v>
      </c>
      <c r="DB50">
        <v>19791.990234375</v>
      </c>
      <c r="DC50">
        <v>15.5</v>
      </c>
      <c r="DD50">
        <v>0.53999311698272512</v>
      </c>
      <c r="DE50">
        <v>0.73548191959297105</v>
      </c>
      <c r="DF50">
        <v>2.1305481538701034</v>
      </c>
      <c r="DG50">
        <v>1.7749076832542072</v>
      </c>
      <c r="DH50">
        <v>1.2752492174244918</v>
      </c>
      <c r="DI50">
        <v>0.10375490968283707</v>
      </c>
      <c r="DJ50">
        <v>2.9025272339943795</v>
      </c>
      <c r="DK50">
        <v>2.9653976530407506</v>
      </c>
      <c r="DL50">
        <v>0.3773986276262089</v>
      </c>
      <c r="DM50">
        <v>2.6972093535169415</v>
      </c>
      <c r="DN50">
        <v>0.10663174632191524</v>
      </c>
      <c r="DO50">
        <v>303.35243225097656</v>
      </c>
      <c r="DP50">
        <v>742.06243133544922</v>
      </c>
    </row>
    <row r="51" spans="1:120" x14ac:dyDescent="0.25">
      <c r="A51" s="1">
        <v>45693</v>
      </c>
      <c r="B51">
        <v>41.020000457763672</v>
      </c>
      <c r="C51">
        <v>63.810001373291023</v>
      </c>
      <c r="D51">
        <v>40.619998931884773</v>
      </c>
      <c r="E51">
        <v>47.950000762939453</v>
      </c>
      <c r="F51">
        <v>69.305770874023438</v>
      </c>
      <c r="G51">
        <v>12.810000419616699</v>
      </c>
      <c r="H51">
        <v>39.619998931884773</v>
      </c>
      <c r="I51">
        <v>27.930000305175781</v>
      </c>
      <c r="J51">
        <v>22.059999465942379</v>
      </c>
      <c r="K51">
        <v>447.14752197265619</v>
      </c>
      <c r="L51">
        <v>90.449996948242202</v>
      </c>
      <c r="M51">
        <v>35.534000396728523</v>
      </c>
      <c r="N51">
        <v>25.10372161865234</v>
      </c>
      <c r="O51">
        <v>41.040000915527337</v>
      </c>
      <c r="P51">
        <v>61.060001373291023</v>
      </c>
      <c r="Q51">
        <v>264.1300048828125</v>
      </c>
      <c r="R51">
        <v>120.46649169921881</v>
      </c>
      <c r="S51">
        <v>155.8251953125</v>
      </c>
      <c r="T51">
        <v>142.2034606933594</v>
      </c>
      <c r="U51">
        <v>29.54000091552734</v>
      </c>
      <c r="V51">
        <v>92.992698669433594</v>
      </c>
      <c r="W51">
        <v>104.9700012207031</v>
      </c>
      <c r="X51">
        <v>52.900047302246087</v>
      </c>
      <c r="Y51">
        <v>65.089996337890625</v>
      </c>
      <c r="Z51">
        <v>64.722145080566406</v>
      </c>
      <c r="AA51">
        <v>129.19059753417969</v>
      </c>
      <c r="AB51">
        <v>94.736320495605483</v>
      </c>
      <c r="AC51">
        <v>118.877067565918</v>
      </c>
      <c r="AD51">
        <v>47.967849731445313</v>
      </c>
      <c r="AE51">
        <v>105.7807693481445</v>
      </c>
      <c r="AF51">
        <v>195.70318603515619</v>
      </c>
      <c r="AG51">
        <v>104.77093505859381</v>
      </c>
      <c r="AH51">
        <v>193.59324645996091</v>
      </c>
      <c r="AI51">
        <v>410.06106567382813</v>
      </c>
      <c r="AJ51">
        <v>228.88636779785159</v>
      </c>
      <c r="AK51">
        <v>168.5843505859375</v>
      </c>
      <c r="AL51">
        <v>300.77536010742188</v>
      </c>
      <c r="AM51">
        <v>69.114128112792969</v>
      </c>
      <c r="AN51">
        <v>25.879999160766602</v>
      </c>
      <c r="AO51">
        <v>70.718315124511719</v>
      </c>
      <c r="AP51">
        <v>113.8534698486328</v>
      </c>
      <c r="AQ51">
        <v>63.51788330078125</v>
      </c>
      <c r="AR51">
        <v>57.830036163330078</v>
      </c>
      <c r="AS51">
        <v>64.322555541992188</v>
      </c>
      <c r="AT51">
        <v>349.756591796875</v>
      </c>
      <c r="AU51">
        <v>130.87571716308591</v>
      </c>
      <c r="AV51">
        <v>223.23283386230469</v>
      </c>
      <c r="AW51">
        <v>88.2784423828125</v>
      </c>
      <c r="AX51">
        <v>294.97958374023438</v>
      </c>
      <c r="AY51">
        <v>285.29000854492188</v>
      </c>
      <c r="AZ51">
        <v>11.24781322479248</v>
      </c>
      <c r="BA51">
        <v>70.303901672363281</v>
      </c>
      <c r="BB51">
        <v>47.105350494384773</v>
      </c>
      <c r="BC51">
        <v>55.724620819091797</v>
      </c>
      <c r="BD51">
        <v>19.14999961853027</v>
      </c>
      <c r="BE51">
        <v>56.303878784179688</v>
      </c>
      <c r="BF51">
        <v>67.287353515625</v>
      </c>
      <c r="BG51">
        <v>40.655666351318359</v>
      </c>
      <c r="BH51">
        <v>87.051254272460938</v>
      </c>
      <c r="BI51">
        <v>49.630001068115227</v>
      </c>
      <c r="BJ51">
        <v>120.8695831298828</v>
      </c>
      <c r="BK51">
        <v>61.40399169921875</v>
      </c>
      <c r="BL51">
        <v>70.870590209960938</v>
      </c>
      <c r="BM51">
        <v>30.278745651245121</v>
      </c>
      <c r="BN51">
        <v>29.1650505065918</v>
      </c>
      <c r="BO51">
        <v>526.06549072265625</v>
      </c>
      <c r="BP51">
        <v>95.265907287597656</v>
      </c>
      <c r="BQ51">
        <v>183.7041015625</v>
      </c>
      <c r="BR51">
        <v>59.869998931884773</v>
      </c>
      <c r="BS51">
        <v>180.48310852050781</v>
      </c>
      <c r="BT51">
        <v>81.561637878417969</v>
      </c>
      <c r="BU51">
        <v>36.509998321533203</v>
      </c>
      <c r="BV51">
        <v>129.99000549316409</v>
      </c>
      <c r="BW51">
        <v>61.860000610351563</v>
      </c>
      <c r="BX51">
        <v>247.13999938964841</v>
      </c>
      <c r="BY51">
        <v>47.369998931884773</v>
      </c>
      <c r="BZ51">
        <v>91.311798095703125</v>
      </c>
      <c r="CA51">
        <v>71.805107116699219</v>
      </c>
      <c r="CB51">
        <v>602.40777587890625</v>
      </c>
      <c r="CC51">
        <v>33.569999694824219</v>
      </c>
      <c r="CD51">
        <v>89.287063598632813</v>
      </c>
      <c r="CE51">
        <v>28.979999542236332</v>
      </c>
      <c r="CF51">
        <v>92.785484313964844</v>
      </c>
      <c r="CG51">
        <v>76.089996337890625</v>
      </c>
      <c r="CH51">
        <v>29.319999694824219</v>
      </c>
      <c r="CI51">
        <v>75.46807861328125</v>
      </c>
      <c r="CJ51">
        <v>90.767593383789063</v>
      </c>
      <c r="CK51">
        <v>132.44688415527341</v>
      </c>
      <c r="CL51">
        <v>107.30413818359381</v>
      </c>
      <c r="CM51">
        <v>95.730003356933594</v>
      </c>
      <c r="CN51">
        <v>88.647438049316406</v>
      </c>
      <c r="CO51">
        <v>102.2174758911133</v>
      </c>
      <c r="CP51">
        <v>89.531723022460938</v>
      </c>
      <c r="CQ51">
        <v>51.492965698242188</v>
      </c>
      <c r="CR51">
        <v>136.70008850097659</v>
      </c>
      <c r="CS51">
        <v>233.779541015625</v>
      </c>
      <c r="CT51">
        <v>78.693161010742188</v>
      </c>
      <c r="CU51">
        <v>41.732883453369141</v>
      </c>
      <c r="CV51">
        <v>77.837539672851563</v>
      </c>
      <c r="CW51">
        <v>147.87786865234381</v>
      </c>
      <c r="CX51">
        <v>228.54093933105469</v>
      </c>
      <c r="CY51">
        <v>60.906696319580078</v>
      </c>
      <c r="CZ51">
        <v>136.16656494140619</v>
      </c>
      <c r="DA51">
        <v>80.059555053710938</v>
      </c>
      <c r="DB51">
        <v>19692.330078125</v>
      </c>
      <c r="DC51">
        <v>15.77000045776367</v>
      </c>
      <c r="DD51">
        <v>0.5353563075859824</v>
      </c>
      <c r="DE51">
        <v>0.73330662063499841</v>
      </c>
      <c r="DF51">
        <v>2.1181579067048562</v>
      </c>
      <c r="DG51">
        <v>1.7841238469765244</v>
      </c>
      <c r="DH51">
        <v>1.2716616096303737</v>
      </c>
      <c r="DI51">
        <v>0.10592492980389062</v>
      </c>
      <c r="DJ51">
        <v>2.9042033182509619</v>
      </c>
      <c r="DK51">
        <v>2.9707732922777419</v>
      </c>
      <c r="DL51">
        <v>0.37995254537328793</v>
      </c>
      <c r="DM51">
        <v>2.6724330485313699</v>
      </c>
      <c r="DN51">
        <v>0.10574338314031223</v>
      </c>
      <c r="DO51">
        <v>304.40856933593756</v>
      </c>
      <c r="DP51">
        <v>739.16097259521484</v>
      </c>
    </row>
    <row r="52" spans="1:120" x14ac:dyDescent="0.25">
      <c r="A52" s="1">
        <v>45692</v>
      </c>
      <c r="B52">
        <v>40.930000305175781</v>
      </c>
      <c r="C52">
        <v>63.119998931884773</v>
      </c>
      <c r="D52">
        <v>40.779998779296882</v>
      </c>
      <c r="E52">
        <v>48.029998779296882</v>
      </c>
      <c r="F52">
        <v>68.195838928222656</v>
      </c>
      <c r="G52">
        <v>12.239999771118161</v>
      </c>
      <c r="H52">
        <v>39.25</v>
      </c>
      <c r="I52">
        <v>27.479999542236332</v>
      </c>
      <c r="J52">
        <v>22.20000076293945</v>
      </c>
      <c r="K52">
        <v>444.01815795898438</v>
      </c>
      <c r="L52">
        <v>89</v>
      </c>
      <c r="M52">
        <v>35.326000213623047</v>
      </c>
      <c r="N52">
        <v>25.063999176025391</v>
      </c>
      <c r="O52">
        <v>40.029998779296882</v>
      </c>
      <c r="P52">
        <v>60.5</v>
      </c>
      <c r="Q52">
        <v>262.5</v>
      </c>
      <c r="R52">
        <v>119.16802978515619</v>
      </c>
      <c r="S52">
        <v>154.55938720703119</v>
      </c>
      <c r="T52">
        <v>138.68658447265619</v>
      </c>
      <c r="U52">
        <v>29.690000534057621</v>
      </c>
      <c r="V52">
        <v>92.455978393554673</v>
      </c>
      <c r="W52">
        <v>104.30999755859381</v>
      </c>
      <c r="X52">
        <v>52.920009613037109</v>
      </c>
      <c r="Y52">
        <v>64.169998168945313</v>
      </c>
      <c r="Z52">
        <v>64.14373779296875</v>
      </c>
      <c r="AA52">
        <v>128.22418212890619</v>
      </c>
      <c r="AB52">
        <v>93.847572326660156</v>
      </c>
      <c r="AC52">
        <v>117.82029724121089</v>
      </c>
      <c r="AD52">
        <v>47.279170989990227</v>
      </c>
      <c r="AE52">
        <v>104.7180938720703</v>
      </c>
      <c r="AF52">
        <v>194.9859924316406</v>
      </c>
      <c r="AG52">
        <v>104.3014602661133</v>
      </c>
      <c r="AH52">
        <v>192.29878234863281</v>
      </c>
      <c r="AI52">
        <v>409.87127685546881</v>
      </c>
      <c r="AJ52">
        <v>226.4219055175781</v>
      </c>
      <c r="AK52">
        <v>166.9097595214844</v>
      </c>
      <c r="AL52">
        <v>297.12063598632813</v>
      </c>
      <c r="AM52">
        <v>69.821823120117188</v>
      </c>
      <c r="AN52">
        <v>26.069999694824219</v>
      </c>
      <c r="AO52">
        <v>70.082473754882813</v>
      </c>
      <c r="AP52">
        <v>112.8489074707031</v>
      </c>
      <c r="AQ52">
        <v>62.822505950927727</v>
      </c>
      <c r="AR52">
        <v>57.2330322265625</v>
      </c>
      <c r="AS52">
        <v>63.627178192138672</v>
      </c>
      <c r="AT52">
        <v>348.95742797851563</v>
      </c>
      <c r="AU52">
        <v>129.79145812988281</v>
      </c>
      <c r="AV52">
        <v>219.80171203613281</v>
      </c>
      <c r="AW52">
        <v>87.069557189941406</v>
      </c>
      <c r="AX52">
        <v>294.07150268554688</v>
      </c>
      <c r="AY52">
        <v>283.07998657226563</v>
      </c>
      <c r="AZ52">
        <v>11.26765060424805</v>
      </c>
      <c r="BA52">
        <v>69.014572143554688</v>
      </c>
      <c r="BB52">
        <v>47.194904327392578</v>
      </c>
      <c r="BC52">
        <v>54.934978485107422</v>
      </c>
      <c r="BD52">
        <v>19.389999389648441</v>
      </c>
      <c r="BE52">
        <v>56.043998718261719</v>
      </c>
      <c r="BF52">
        <v>67.407173156738281</v>
      </c>
      <c r="BG52">
        <v>40.705596923828118</v>
      </c>
      <c r="BH52">
        <v>85.775344848632813</v>
      </c>
      <c r="BI52">
        <v>50.189998626708977</v>
      </c>
      <c r="BJ52">
        <v>120.2798309326172</v>
      </c>
      <c r="BK52">
        <v>59.4141845703125</v>
      </c>
      <c r="BL52">
        <v>69.983589172363281</v>
      </c>
      <c r="BM52">
        <v>30.41782188415527</v>
      </c>
      <c r="BN52">
        <v>28.97592735290527</v>
      </c>
      <c r="BO52">
        <v>523.68902587890625</v>
      </c>
      <c r="BP52">
        <v>94.3265380859375</v>
      </c>
      <c r="BQ52">
        <v>182.9059143066406</v>
      </c>
      <c r="BR52">
        <v>59.169998168945313</v>
      </c>
      <c r="BS52">
        <v>179.60731506347659</v>
      </c>
      <c r="BT52">
        <v>81.511962890625</v>
      </c>
      <c r="BU52">
        <v>35.700000762939453</v>
      </c>
      <c r="BV52">
        <v>129.00999450683591</v>
      </c>
      <c r="BW52">
        <v>61.470001220703118</v>
      </c>
      <c r="BX52">
        <v>241.4700012207031</v>
      </c>
      <c r="BY52">
        <v>47.569999694824219</v>
      </c>
      <c r="BZ52">
        <v>90.752822875976563</v>
      </c>
      <c r="CA52">
        <v>71.156951904296875</v>
      </c>
      <c r="CB52">
        <v>599.97515869140625</v>
      </c>
      <c r="CC52">
        <v>33.959999084472663</v>
      </c>
      <c r="CD52">
        <v>87.83685302734375</v>
      </c>
      <c r="CE52">
        <v>28.909999847412109</v>
      </c>
      <c r="CF52">
        <v>92.01816558837892</v>
      </c>
      <c r="CG52">
        <v>77.510002136230469</v>
      </c>
      <c r="CH52">
        <v>29.370000839233398</v>
      </c>
      <c r="CI52">
        <v>74.645187377929688</v>
      </c>
      <c r="CJ52">
        <v>89.510505676269531</v>
      </c>
      <c r="CK52">
        <v>131.28453063964841</v>
      </c>
      <c r="CL52">
        <v>106.1678009033203</v>
      </c>
      <c r="CM52">
        <v>94.709999084472656</v>
      </c>
      <c r="CN52">
        <v>88.71710205078125</v>
      </c>
      <c r="CO52">
        <v>103.2145233154297</v>
      </c>
      <c r="CP52">
        <v>89.343193054199219</v>
      </c>
      <c r="CQ52">
        <v>50.954921722412109</v>
      </c>
      <c r="CR52">
        <v>136.60040283203119</v>
      </c>
      <c r="CS52">
        <v>230.5751647949219</v>
      </c>
      <c r="CT52">
        <v>78.205741882324219</v>
      </c>
      <c r="CU52">
        <v>41.087017059326172</v>
      </c>
      <c r="CV52">
        <v>77.063034057617188</v>
      </c>
      <c r="CW52">
        <v>146.4732971191406</v>
      </c>
      <c r="CX52">
        <v>231.16371154785159</v>
      </c>
      <c r="CY52">
        <v>60.357357025146477</v>
      </c>
      <c r="CZ52">
        <v>136.36540222167969</v>
      </c>
      <c r="DA52">
        <v>79.540924072265625</v>
      </c>
      <c r="DB52">
        <v>19654.01953125</v>
      </c>
      <c r="DC52">
        <v>17.20999908447266</v>
      </c>
      <c r="DD52">
        <v>0.53491770852554932</v>
      </c>
      <c r="DE52">
        <v>0.73190228838670557</v>
      </c>
      <c r="DF52">
        <v>2.1314293925812935</v>
      </c>
      <c r="DG52">
        <v>1.7801273984106551</v>
      </c>
      <c r="DH52">
        <v>1.2753894095693603</v>
      </c>
      <c r="DI52">
        <v>0.10520435390950941</v>
      </c>
      <c r="DJ52">
        <v>2.95584065803867</v>
      </c>
      <c r="DK52">
        <v>2.9483150373008056</v>
      </c>
      <c r="DL52">
        <v>0.37738546711070897</v>
      </c>
      <c r="DM52">
        <v>2.688600875639386</v>
      </c>
      <c r="DN52">
        <v>0.10468571254185269</v>
      </c>
      <c r="DO52">
        <v>301.74207305908203</v>
      </c>
      <c r="DP52">
        <v>738.01130294799805</v>
      </c>
    </row>
    <row r="53" spans="1:120" x14ac:dyDescent="0.25">
      <c r="A53" s="1">
        <v>45691</v>
      </c>
      <c r="B53">
        <v>40.060001373291023</v>
      </c>
      <c r="C53">
        <v>61.779998779296882</v>
      </c>
      <c r="D53">
        <v>40.419998168945313</v>
      </c>
      <c r="E53">
        <v>47.479999542236328</v>
      </c>
      <c r="F53">
        <v>67.215904235839844</v>
      </c>
      <c r="G53">
        <v>11.960000038146971</v>
      </c>
      <c r="H53">
        <v>38.029998779296882</v>
      </c>
      <c r="I53">
        <v>27.159999847412109</v>
      </c>
      <c r="J53">
        <v>22.139999389648441</v>
      </c>
      <c r="K53">
        <v>442.76239013671881</v>
      </c>
      <c r="L53">
        <v>87.370002746582031</v>
      </c>
      <c r="M53">
        <v>35.341999053955078</v>
      </c>
      <c r="N53">
        <v>24.666788101196289</v>
      </c>
      <c r="O53">
        <v>39.560001373291023</v>
      </c>
      <c r="P53">
        <v>60.549999237060547</v>
      </c>
      <c r="Q53">
        <v>259.94000244140619</v>
      </c>
      <c r="R53">
        <v>118.4289169311523</v>
      </c>
      <c r="S53">
        <v>154.93812561035159</v>
      </c>
      <c r="T53">
        <v>137.7274475097656</v>
      </c>
      <c r="U53">
        <v>29.079999923706051</v>
      </c>
      <c r="V53">
        <v>92.227378845214844</v>
      </c>
      <c r="W53">
        <v>102.4899978637695</v>
      </c>
      <c r="X53">
        <v>53.099636077880859</v>
      </c>
      <c r="Y53">
        <v>64.110000610351563</v>
      </c>
      <c r="Z53">
        <v>63.734859466552727</v>
      </c>
      <c r="AA53">
        <v>127.3972625732422</v>
      </c>
      <c r="AB53">
        <v>93.328300476074219</v>
      </c>
      <c r="AC53">
        <v>116.5142822265625</v>
      </c>
      <c r="AD53">
        <v>46.301052093505859</v>
      </c>
      <c r="AE53">
        <v>103.7249450683594</v>
      </c>
      <c r="AF53">
        <v>194.4879455566406</v>
      </c>
      <c r="AG53">
        <v>103.2027130126953</v>
      </c>
      <c r="AH53">
        <v>191.99009704589841</v>
      </c>
      <c r="AI53">
        <v>404.60693359375</v>
      </c>
      <c r="AJ53">
        <v>223.32884216308591</v>
      </c>
      <c r="AK53">
        <v>164.65705871582031</v>
      </c>
      <c r="AL53">
        <v>293.58578491210938</v>
      </c>
      <c r="AM53">
        <v>68.735366821289063</v>
      </c>
      <c r="AN53">
        <v>25.659999847412109</v>
      </c>
      <c r="AO53">
        <v>69.605583190917969</v>
      </c>
      <c r="AP53">
        <v>113.0975646972656</v>
      </c>
      <c r="AQ53">
        <v>61.511219024658203</v>
      </c>
      <c r="AR53">
        <v>57.362384796142578</v>
      </c>
      <c r="AS53">
        <v>62.415233612060547</v>
      </c>
      <c r="AT53">
        <v>344.392333984375</v>
      </c>
      <c r="AU53">
        <v>129.80140686035159</v>
      </c>
      <c r="AV53">
        <v>218.50506591796881</v>
      </c>
      <c r="AW53">
        <v>86.200355529785156</v>
      </c>
      <c r="AX53">
        <v>291.61666870117188</v>
      </c>
      <c r="AY53">
        <v>275.94000244140619</v>
      </c>
      <c r="AZ53">
        <v>11.05935764312744</v>
      </c>
      <c r="BA53">
        <v>68.814666748046875</v>
      </c>
      <c r="BB53">
        <v>47.364059448242188</v>
      </c>
      <c r="BC53">
        <v>54.045383453369141</v>
      </c>
      <c r="BD53">
        <v>19.030000686645511</v>
      </c>
      <c r="BE53">
        <v>55.794113159179688</v>
      </c>
      <c r="BF53">
        <v>67.716697692871094</v>
      </c>
      <c r="BG53">
        <v>40.765518188476563</v>
      </c>
      <c r="BH53">
        <v>85.595916748046875</v>
      </c>
      <c r="BI53">
        <v>49.419998168945313</v>
      </c>
      <c r="BJ53">
        <v>120.2598342895508</v>
      </c>
      <c r="BK53">
        <v>58.754249572753913</v>
      </c>
      <c r="BL53">
        <v>70.182914733886719</v>
      </c>
      <c r="BM53">
        <v>29.633037567138668</v>
      </c>
      <c r="BN53">
        <v>28.109931945800781</v>
      </c>
      <c r="BO53">
        <v>517.3385009765625</v>
      </c>
      <c r="BP53">
        <v>93.696960449218764</v>
      </c>
      <c r="BQ53">
        <v>182.04786682128909</v>
      </c>
      <c r="BR53">
        <v>58.020000457763672</v>
      </c>
      <c r="BS53">
        <v>179.38836669921881</v>
      </c>
      <c r="BT53">
        <v>81.432472229003906</v>
      </c>
      <c r="BU53">
        <v>35</v>
      </c>
      <c r="BV53">
        <v>127.0299987792969</v>
      </c>
      <c r="BW53">
        <v>60.400001525878913</v>
      </c>
      <c r="BX53">
        <v>238.7799987792969</v>
      </c>
      <c r="BY53">
        <v>45.979999542236328</v>
      </c>
      <c r="BZ53">
        <v>89.714729309082031</v>
      </c>
      <c r="CA53">
        <v>71.38629150390625</v>
      </c>
      <c r="CB53">
        <v>595.9771728515625</v>
      </c>
      <c r="CC53">
        <v>33.220001220703118</v>
      </c>
      <c r="CD53">
        <v>87.568672180175781</v>
      </c>
      <c r="CE53">
        <v>27.989999771118161</v>
      </c>
      <c r="CF53">
        <v>92.048072814941406</v>
      </c>
      <c r="CG53">
        <v>77.819999694824219</v>
      </c>
      <c r="CH53">
        <v>29.639999389648441</v>
      </c>
      <c r="CI53">
        <v>74.436981201171875</v>
      </c>
      <c r="CJ53">
        <v>89.441215515136719</v>
      </c>
      <c r="CK53">
        <v>131.0461120605469</v>
      </c>
      <c r="CL53">
        <v>105.3504333496094</v>
      </c>
      <c r="CM53">
        <v>93.90000152587892</v>
      </c>
      <c r="CN53">
        <v>88.458335876464844</v>
      </c>
      <c r="CO53">
        <v>102.2972412109375</v>
      </c>
      <c r="CP53">
        <v>87.50750732421875</v>
      </c>
      <c r="CQ53">
        <v>51.074485778808587</v>
      </c>
      <c r="CR53">
        <v>136.5605163574219</v>
      </c>
      <c r="CS53">
        <v>227.30091857910159</v>
      </c>
      <c r="CT53">
        <v>78.872215270996094</v>
      </c>
      <c r="CU53">
        <v>41.087017059326172</v>
      </c>
      <c r="CV53">
        <v>77.748176574707031</v>
      </c>
      <c r="CW53">
        <v>146.87176513671881</v>
      </c>
      <c r="CX53">
        <v>228.47113037109381</v>
      </c>
      <c r="CY53">
        <v>58.759281158447273</v>
      </c>
      <c r="CZ53">
        <v>133.13423156738281</v>
      </c>
      <c r="DA53">
        <v>78.633308410644531</v>
      </c>
      <c r="DB53">
        <v>19391.9609375</v>
      </c>
      <c r="DC53">
        <v>18.620000839233398</v>
      </c>
      <c r="DD53">
        <v>0.53063809542190699</v>
      </c>
      <c r="DE53">
        <v>0.73257696900997904</v>
      </c>
      <c r="DF53">
        <v>2.1074364762523246</v>
      </c>
      <c r="DG53">
        <v>1.7830136600387454</v>
      </c>
      <c r="DH53">
        <v>1.2567501045235394</v>
      </c>
      <c r="DI53">
        <v>0.10366168637583736</v>
      </c>
      <c r="DJ53">
        <v>2.8967251596280463</v>
      </c>
      <c r="DK53">
        <v>2.8818883531814228</v>
      </c>
      <c r="DL53">
        <v>0.37472717469115124</v>
      </c>
      <c r="DM53">
        <v>2.6532249712431364</v>
      </c>
      <c r="DN53">
        <v>0.10448564896637762</v>
      </c>
      <c r="DO53">
        <v>303.49215698242193</v>
      </c>
      <c r="DP53">
        <v>731.86538696289074</v>
      </c>
    </row>
    <row r="54" spans="1:120" x14ac:dyDescent="0.25">
      <c r="A54" s="1">
        <v>45688</v>
      </c>
      <c r="B54">
        <v>40.450000762939453</v>
      </c>
      <c r="C54">
        <v>62.869998931884773</v>
      </c>
      <c r="D54">
        <v>41.409999847412109</v>
      </c>
      <c r="E54">
        <v>47.860000610351563</v>
      </c>
      <c r="F54">
        <v>67.595878601074219</v>
      </c>
      <c r="G54">
        <v>12.38000011444092</v>
      </c>
      <c r="H54">
        <v>38.180000305175781</v>
      </c>
      <c r="I54">
        <v>26.85000038146973</v>
      </c>
      <c r="J54">
        <v>21.969999313354489</v>
      </c>
      <c r="K54">
        <v>443.87863159179688</v>
      </c>
      <c r="L54">
        <v>87.169998168945313</v>
      </c>
      <c r="M54">
        <v>35.487998962402337</v>
      </c>
      <c r="N54">
        <v>24.69658088684082</v>
      </c>
      <c r="O54">
        <v>38.959999084472663</v>
      </c>
      <c r="P54">
        <v>60.240001678466797</v>
      </c>
      <c r="Q54">
        <v>258.55999755859381</v>
      </c>
      <c r="R54">
        <v>120.59632873535161</v>
      </c>
      <c r="S54">
        <v>155.92486572265619</v>
      </c>
      <c r="T54">
        <v>138.53672790527341</v>
      </c>
      <c r="U54">
        <v>29.770000457763668</v>
      </c>
      <c r="V54">
        <v>92.161773681640625</v>
      </c>
      <c r="W54">
        <v>102.88999938964839</v>
      </c>
      <c r="X54">
        <v>52.690486907958977</v>
      </c>
      <c r="Y54">
        <v>63.810001373291023</v>
      </c>
      <c r="Z54">
        <v>64.472831726074219</v>
      </c>
      <c r="AA54">
        <v>129.2005615234375</v>
      </c>
      <c r="AB54">
        <v>94.167121887207045</v>
      </c>
      <c r="AC54">
        <v>118.0795059204102</v>
      </c>
      <c r="AD54">
        <v>46.830032348632813</v>
      </c>
      <c r="AE54">
        <v>106.5157012939453</v>
      </c>
      <c r="AF54">
        <v>195.40435791015619</v>
      </c>
      <c r="AG54">
        <v>104.0717315673828</v>
      </c>
      <c r="AH54">
        <v>192.71699523925781</v>
      </c>
      <c r="AI54">
        <v>408.87234497070313</v>
      </c>
      <c r="AJ54">
        <v>225.97291564941409</v>
      </c>
      <c r="AK54">
        <v>166.92970275878909</v>
      </c>
      <c r="AL54">
        <v>296.48159790039063</v>
      </c>
      <c r="AM54">
        <v>69.931465148925781</v>
      </c>
      <c r="AN54">
        <v>26.030000686645511</v>
      </c>
      <c r="AO54">
        <v>70.638832092285156</v>
      </c>
      <c r="AP54">
        <v>113.2666473388672</v>
      </c>
      <c r="AQ54">
        <v>62.762901306152337</v>
      </c>
      <c r="AR54">
        <v>57.531532287597663</v>
      </c>
      <c r="AS54">
        <v>63.736454010009773</v>
      </c>
      <c r="AT54">
        <v>347.80865478515619</v>
      </c>
      <c r="AU54">
        <v>130.0699768066406</v>
      </c>
      <c r="AV54">
        <v>218.5649108886719</v>
      </c>
      <c r="AW54">
        <v>86.330245971679688</v>
      </c>
      <c r="AX54">
        <v>293.9417724609375</v>
      </c>
      <c r="AY54">
        <v>276.95999145507813</v>
      </c>
      <c r="AZ54">
        <v>11.32716274261475</v>
      </c>
      <c r="BA54">
        <v>69.324409484863281</v>
      </c>
      <c r="BB54">
        <v>47.573024749755859</v>
      </c>
      <c r="BC54">
        <v>54.086864471435547</v>
      </c>
      <c r="BD54">
        <v>19.54999923706055</v>
      </c>
      <c r="BE54">
        <v>55.834098815917969</v>
      </c>
      <c r="BF54">
        <v>68.315788269042969</v>
      </c>
      <c r="BG54">
        <v>40.975238800048828</v>
      </c>
      <c r="BH54">
        <v>85.745429992675781</v>
      </c>
      <c r="BI54">
        <v>49.720001220703118</v>
      </c>
      <c r="BJ54">
        <v>120.5397186279297</v>
      </c>
      <c r="BK54">
        <v>59.794151306152337</v>
      </c>
      <c r="BL54">
        <v>71.069915771484375</v>
      </c>
      <c r="BM54">
        <v>29.712509155273441</v>
      </c>
      <c r="BN54">
        <v>28.13979530334473</v>
      </c>
      <c r="BO54">
        <v>521.51226806640625</v>
      </c>
      <c r="BP54">
        <v>94.116676330566406</v>
      </c>
      <c r="BQ54">
        <v>182.94581604003909</v>
      </c>
      <c r="BR54">
        <v>59.119998931884773</v>
      </c>
      <c r="BS54">
        <v>180.37364196777341</v>
      </c>
      <c r="BT54">
        <v>81.489112854003906</v>
      </c>
      <c r="BU54">
        <v>34.590000152587891</v>
      </c>
      <c r="BV54">
        <v>128.33000183105469</v>
      </c>
      <c r="BW54">
        <v>60.909999847412109</v>
      </c>
      <c r="BX54">
        <v>243.6199951171875</v>
      </c>
      <c r="BY54">
        <v>46.139999389648438</v>
      </c>
      <c r="BZ54">
        <v>91.142105102539063</v>
      </c>
      <c r="CA54">
        <v>71.137008666992188</v>
      </c>
      <c r="CB54">
        <v>600.0150146484375</v>
      </c>
      <c r="CC54">
        <v>33.799999237060547</v>
      </c>
      <c r="CD54">
        <v>86.8614501953125</v>
      </c>
      <c r="CE54">
        <v>28.309999465942379</v>
      </c>
      <c r="CF54">
        <v>91.629524230957045</v>
      </c>
      <c r="CG54">
        <v>78.019996643066406</v>
      </c>
      <c r="CH54">
        <v>29.510000228881839</v>
      </c>
      <c r="CI54">
        <v>74.104843139648438</v>
      </c>
      <c r="CJ54">
        <v>89.629287719726563</v>
      </c>
      <c r="CK54">
        <v>131.4931640625</v>
      </c>
      <c r="CL54">
        <v>108.0517272949219</v>
      </c>
      <c r="CM54">
        <v>94.580001831054673</v>
      </c>
      <c r="CN54">
        <v>88.368766784667969</v>
      </c>
      <c r="CO54">
        <v>102.0778884887695</v>
      </c>
      <c r="CP54">
        <v>86.961761474609375</v>
      </c>
      <c r="CQ54">
        <v>51.283725738525391</v>
      </c>
      <c r="CR54">
        <v>137.92633056640619</v>
      </c>
      <c r="CS54">
        <v>230.40545654296881</v>
      </c>
      <c r="CT54">
        <v>78.563850402832031</v>
      </c>
      <c r="CU54">
        <v>41.156570434570313</v>
      </c>
      <c r="CV54">
        <v>77.331130981445313</v>
      </c>
      <c r="CW54">
        <v>146.303955078125</v>
      </c>
      <c r="CX54">
        <v>231.53269958496091</v>
      </c>
      <c r="CY54">
        <v>59.228713989257813</v>
      </c>
      <c r="CZ54">
        <v>133.3827819824219</v>
      </c>
      <c r="DA54">
        <v>80.03961181640625</v>
      </c>
      <c r="DB54">
        <v>19627.439453125</v>
      </c>
      <c r="DC54">
        <v>16.430000305175781</v>
      </c>
      <c r="DD54">
        <v>0.53259677870251654</v>
      </c>
      <c r="DE54">
        <v>0.72884452495297192</v>
      </c>
      <c r="DF54">
        <v>2.1216205891083391</v>
      </c>
      <c r="DG54">
        <v>1.7760865382286224</v>
      </c>
      <c r="DH54">
        <v>1.2812192529657114</v>
      </c>
      <c r="DI54">
        <v>0.10478070947728156</v>
      </c>
      <c r="DJ54">
        <v>2.9470640555139433</v>
      </c>
      <c r="DK54">
        <v>2.9327159420213862</v>
      </c>
      <c r="DL54">
        <v>0.37661210158518582</v>
      </c>
      <c r="DM54">
        <v>2.6740118152108345</v>
      </c>
      <c r="DN54">
        <v>0.10384437126777546</v>
      </c>
      <c r="DO54">
        <v>302.19893646240234</v>
      </c>
      <c r="DP54">
        <v>739.5169792175293</v>
      </c>
    </row>
    <row r="55" spans="1:120" x14ac:dyDescent="0.25">
      <c r="A55" s="1">
        <v>45687</v>
      </c>
      <c r="B55">
        <v>40.610000610351563</v>
      </c>
      <c r="C55">
        <v>63.509998321533203</v>
      </c>
      <c r="D55">
        <v>41.549999237060547</v>
      </c>
      <c r="E55">
        <v>48.580001831054688</v>
      </c>
      <c r="F55">
        <v>67.635871887207031</v>
      </c>
      <c r="G55">
        <v>12.36999988555908</v>
      </c>
      <c r="H55">
        <v>39.090000152587891</v>
      </c>
      <c r="I55">
        <v>27.170000076293949</v>
      </c>
      <c r="J55">
        <v>22.010000228881839</v>
      </c>
      <c r="K55">
        <v>447.2969970703125</v>
      </c>
      <c r="L55">
        <v>88.139999389648438</v>
      </c>
      <c r="M55">
        <v>35.832000732421882</v>
      </c>
      <c r="N55">
        <v>25.43141937255859</v>
      </c>
      <c r="O55">
        <v>39.419998168945313</v>
      </c>
      <c r="P55">
        <v>61.139999389648438</v>
      </c>
      <c r="Q55">
        <v>258.04998779296881</v>
      </c>
      <c r="R55">
        <v>121.4153518676758</v>
      </c>
      <c r="S55">
        <v>156.63252258300781</v>
      </c>
      <c r="T55">
        <v>138.74653625488281</v>
      </c>
      <c r="U55">
        <v>30.29999923706055</v>
      </c>
      <c r="V55">
        <v>92.310386657714844</v>
      </c>
      <c r="W55">
        <v>102.7600021362305</v>
      </c>
      <c r="X55">
        <v>52.800258636474609</v>
      </c>
      <c r="Y55">
        <v>64.550003051757813</v>
      </c>
      <c r="Z55">
        <v>65.071189880371094</v>
      </c>
      <c r="AA55">
        <v>130.5356140136719</v>
      </c>
      <c r="AB55">
        <v>94.87612152099608</v>
      </c>
      <c r="AC55">
        <v>119.0764617919922</v>
      </c>
      <c r="AD55">
        <v>46.849994659423828</v>
      </c>
      <c r="AE55">
        <v>109.3561172485352</v>
      </c>
      <c r="AF55">
        <v>196.63951110839841</v>
      </c>
      <c r="AG55">
        <v>104.56117248535161</v>
      </c>
      <c r="AH55">
        <v>194.04133605957031</v>
      </c>
      <c r="AI55">
        <v>410.29083251953119</v>
      </c>
      <c r="AJ55">
        <v>228.01832580566409</v>
      </c>
      <c r="AK55">
        <v>168.48466491699219</v>
      </c>
      <c r="AL55">
        <v>299.23760986328119</v>
      </c>
      <c r="AM55">
        <v>70.509567260742188</v>
      </c>
      <c r="AN55">
        <v>26.370000839233398</v>
      </c>
      <c r="AO55">
        <v>71.02630615234375</v>
      </c>
      <c r="AP55">
        <v>114.61932373046881</v>
      </c>
      <c r="AQ55">
        <v>62.693363189697273</v>
      </c>
      <c r="AR55">
        <v>57.989238739013672</v>
      </c>
      <c r="AS55">
        <v>63.895393371582031</v>
      </c>
      <c r="AT55">
        <v>349.44692993164063</v>
      </c>
      <c r="AU55">
        <v>130.75633239746091</v>
      </c>
      <c r="AV55">
        <v>219.32295227050781</v>
      </c>
      <c r="AW55">
        <v>86.949668884277344</v>
      </c>
      <c r="AX55">
        <v>295.26898193359381</v>
      </c>
      <c r="AY55">
        <v>279.3599853515625</v>
      </c>
      <c r="AZ55">
        <v>11.466025352478029</v>
      </c>
      <c r="BA55">
        <v>69.73419189453125</v>
      </c>
      <c r="BB55">
        <v>48.189949035644531</v>
      </c>
      <c r="BC55">
        <v>54.536857604980469</v>
      </c>
      <c r="BD55">
        <v>19.760000228881839</v>
      </c>
      <c r="BE55">
        <v>56.373847961425781</v>
      </c>
      <c r="BF55">
        <v>68.375701904296875</v>
      </c>
      <c r="BG55">
        <v>41.344745635986328</v>
      </c>
      <c r="BH55">
        <v>86.403327941894531</v>
      </c>
      <c r="BI55">
        <v>49.900001525878913</v>
      </c>
      <c r="BJ55">
        <v>120.8196105957031</v>
      </c>
      <c r="BK55">
        <v>59.694160461425781</v>
      </c>
      <c r="BL55">
        <v>70.870590209960938</v>
      </c>
      <c r="BM55">
        <v>30.497293472290039</v>
      </c>
      <c r="BN55">
        <v>28.62753868103027</v>
      </c>
      <c r="BO55">
        <v>522.2711181640625</v>
      </c>
      <c r="BP55">
        <v>94.116676330566406</v>
      </c>
      <c r="BQ55">
        <v>184.44242858886719</v>
      </c>
      <c r="BR55">
        <v>59.220001220703118</v>
      </c>
      <c r="BS55">
        <v>181.86647033691409</v>
      </c>
      <c r="BT55">
        <v>81.479209899902344</v>
      </c>
      <c r="BU55">
        <v>35.270000457763672</v>
      </c>
      <c r="BV55">
        <v>128.05000305175781</v>
      </c>
      <c r="BW55">
        <v>61.849998474121087</v>
      </c>
      <c r="BX55">
        <v>245.16999816894531</v>
      </c>
      <c r="BY55">
        <v>46.299999237060547</v>
      </c>
      <c r="BZ55">
        <v>92.020484924316406</v>
      </c>
      <c r="CA55">
        <v>71.51593017578125</v>
      </c>
      <c r="CB55">
        <v>603.225341796875</v>
      </c>
      <c r="CC55">
        <v>34.180000305175781</v>
      </c>
      <c r="CD55">
        <v>87.435493469238281</v>
      </c>
      <c r="CE55">
        <v>28.920000076293949</v>
      </c>
      <c r="CF55">
        <v>92.077964782714844</v>
      </c>
      <c r="CG55">
        <v>77.75</v>
      </c>
      <c r="CH55">
        <v>29.389999389648441</v>
      </c>
      <c r="CI55">
        <v>74.519340515136719</v>
      </c>
      <c r="CJ55">
        <v>89.827255249023438</v>
      </c>
      <c r="CK55">
        <v>132.13890075683591</v>
      </c>
      <c r="CL55">
        <v>110.57359313964839</v>
      </c>
      <c r="CM55">
        <v>95.669998168945327</v>
      </c>
      <c r="CN55">
        <v>89.01568603515625</v>
      </c>
      <c r="CO55">
        <v>101.6691055297852</v>
      </c>
      <c r="CP55">
        <v>89.462265014648438</v>
      </c>
      <c r="CQ55">
        <v>51.5826416015625</v>
      </c>
      <c r="CR55">
        <v>138.9033203125</v>
      </c>
      <c r="CS55">
        <v>231.76307678222659</v>
      </c>
      <c r="CT55">
        <v>79.309898376464844</v>
      </c>
      <c r="CU55">
        <v>41.245998382568359</v>
      </c>
      <c r="CV55">
        <v>77.787887573242188</v>
      </c>
      <c r="CW55">
        <v>146.77214050292969</v>
      </c>
      <c r="CX55">
        <v>232.55987548828119</v>
      </c>
      <c r="CY55">
        <v>60.007778167724609</v>
      </c>
      <c r="CZ55">
        <v>136.63383483886719</v>
      </c>
      <c r="DA55">
        <v>81.475837707519531</v>
      </c>
      <c r="DB55">
        <v>19681.75</v>
      </c>
      <c r="DC55">
        <v>15.840000152587891</v>
      </c>
      <c r="DD55">
        <v>0.5317404009803085</v>
      </c>
      <c r="DE55">
        <v>0.72682173549249984</v>
      </c>
      <c r="DF55">
        <v>2.1144506673236507</v>
      </c>
      <c r="DG55">
        <v>1.7760524971854703</v>
      </c>
      <c r="DH55">
        <v>1.2867131099062317</v>
      </c>
      <c r="DI55">
        <v>0.1052840355352959</v>
      </c>
      <c r="DJ55">
        <v>2.9322931973052833</v>
      </c>
      <c r="DK55">
        <v>2.922246548370337</v>
      </c>
      <c r="DL55">
        <v>0.37799858528232233</v>
      </c>
      <c r="DM55">
        <v>2.6725048303544061</v>
      </c>
      <c r="DN55">
        <v>0.10528967782045467</v>
      </c>
      <c r="DO55">
        <v>303.86992645263672</v>
      </c>
      <c r="DP55">
        <v>743.82460021972656</v>
      </c>
    </row>
    <row r="56" spans="1:120" x14ac:dyDescent="0.25">
      <c r="A56" s="1">
        <v>45686</v>
      </c>
      <c r="B56">
        <v>40.159999847412109</v>
      </c>
      <c r="C56">
        <v>61.860000610351563</v>
      </c>
      <c r="D56">
        <v>40.720001220703118</v>
      </c>
      <c r="E56">
        <v>46.569999694824219</v>
      </c>
      <c r="F56">
        <v>66.615943908691406</v>
      </c>
      <c r="G56">
        <v>12.204999923706049</v>
      </c>
      <c r="H56">
        <v>38.540000915527337</v>
      </c>
      <c r="I56">
        <v>26.89999961853027</v>
      </c>
      <c r="J56">
        <v>21.989999771118161</v>
      </c>
      <c r="K56">
        <v>445.66256713867188</v>
      </c>
      <c r="L56">
        <v>86.30999755859375</v>
      </c>
      <c r="M56">
        <v>35.139999389648438</v>
      </c>
      <c r="N56">
        <v>25.421489715576168</v>
      </c>
      <c r="O56">
        <v>37.900001525878913</v>
      </c>
      <c r="P56">
        <v>60.360000610351563</v>
      </c>
      <c r="Q56">
        <v>254.19999694824219</v>
      </c>
      <c r="R56">
        <v>119.20798492431641</v>
      </c>
      <c r="S56">
        <v>154.7188415527344</v>
      </c>
      <c r="T56">
        <v>137.3677673339844</v>
      </c>
      <c r="U56">
        <v>29.809999465942379</v>
      </c>
      <c r="V56">
        <v>92.112243652343764</v>
      </c>
      <c r="W56">
        <v>103.48000335693359</v>
      </c>
      <c r="X56">
        <v>52.570735931396477</v>
      </c>
      <c r="Y56">
        <v>64.040000915527344</v>
      </c>
      <c r="Z56">
        <v>64.363136291503906</v>
      </c>
      <c r="AA56">
        <v>129.0511169433594</v>
      </c>
      <c r="AB56">
        <v>93.817611694335938</v>
      </c>
      <c r="AC56">
        <v>117.9598693847656</v>
      </c>
      <c r="AD56">
        <v>45.602390289306641</v>
      </c>
      <c r="AE56">
        <v>106.6448059082031</v>
      </c>
      <c r="AF56">
        <v>196.3805236816406</v>
      </c>
      <c r="AG56">
        <v>103.67218017578119</v>
      </c>
      <c r="AH56">
        <v>192.1095886230469</v>
      </c>
      <c r="AI56">
        <v>409.1220703125</v>
      </c>
      <c r="AJ56">
        <v>225.72346496582031</v>
      </c>
      <c r="AK56">
        <v>166.74031066894531</v>
      </c>
      <c r="AL56">
        <v>295.75262451171881</v>
      </c>
      <c r="AM56">
        <v>71.775436401367188</v>
      </c>
      <c r="AN56">
        <v>26.180000305175781</v>
      </c>
      <c r="AO56">
        <v>70.4500732421875</v>
      </c>
      <c r="AP56">
        <v>114.52980804443359</v>
      </c>
      <c r="AQ56">
        <v>62.345672607421882</v>
      </c>
      <c r="AR56">
        <v>57.710636138916023</v>
      </c>
      <c r="AS56">
        <v>63.190082550048828</v>
      </c>
      <c r="AT56">
        <v>349.2071533203125</v>
      </c>
      <c r="AU56">
        <v>129.4532470703125</v>
      </c>
      <c r="AV56">
        <v>215.7821044921875</v>
      </c>
      <c r="AW56">
        <v>86.160392761230469</v>
      </c>
      <c r="AX56">
        <v>294.67022705078119</v>
      </c>
      <c r="AY56">
        <v>278.26998901367188</v>
      </c>
      <c r="AZ56">
        <v>11.25773239135742</v>
      </c>
      <c r="BA56">
        <v>69.414360046386719</v>
      </c>
      <c r="BB56">
        <v>47.672527313232422</v>
      </c>
      <c r="BC56">
        <v>54.057380676269531</v>
      </c>
      <c r="BD56">
        <v>19.270000457763668</v>
      </c>
      <c r="BE56">
        <v>55.704154968261719</v>
      </c>
      <c r="BF56">
        <v>67.616851806640625</v>
      </c>
      <c r="BG56">
        <v>40.386024475097663</v>
      </c>
      <c r="BH56">
        <v>85.83514404296875</v>
      </c>
      <c r="BI56">
        <v>49.659999847412109</v>
      </c>
      <c r="BJ56">
        <v>118.6005325317383</v>
      </c>
      <c r="BK56">
        <v>57.564369201660163</v>
      </c>
      <c r="BL56">
        <v>70.382247924804688</v>
      </c>
      <c r="BM56">
        <v>30.65623664855957</v>
      </c>
      <c r="BN56">
        <v>28.358781814575199</v>
      </c>
      <c r="BO56">
        <v>520.05450439453125</v>
      </c>
      <c r="BP56">
        <v>93.087371826171875</v>
      </c>
      <c r="BQ56">
        <v>182.73628234863281</v>
      </c>
      <c r="BR56">
        <v>58.939998626708977</v>
      </c>
      <c r="BS56">
        <v>179.9456787109375</v>
      </c>
      <c r="BT56">
        <v>81.429702758789063</v>
      </c>
      <c r="BU56">
        <v>33.680000305175781</v>
      </c>
      <c r="BV56">
        <v>127.5</v>
      </c>
      <c r="BW56">
        <v>61.560001373291023</v>
      </c>
      <c r="BX56">
        <v>239.5299987792969</v>
      </c>
      <c r="BY56">
        <v>45.450000762939453</v>
      </c>
      <c r="BZ56">
        <v>90.692932128906236</v>
      </c>
      <c r="CA56">
        <v>70.778038024902344</v>
      </c>
      <c r="CB56">
        <v>600.00506591796875</v>
      </c>
      <c r="CC56">
        <v>33.610000610351563</v>
      </c>
      <c r="CD56">
        <v>87.108879089355469</v>
      </c>
      <c r="CE56">
        <v>28.360000610351559</v>
      </c>
      <c r="CF56">
        <v>91.20102691650392</v>
      </c>
      <c r="CG56">
        <v>77.779998779296875</v>
      </c>
      <c r="CH56">
        <v>29.389999389648441</v>
      </c>
      <c r="CI56">
        <v>74.371307373046875</v>
      </c>
      <c r="CJ56">
        <v>88.698844909667969</v>
      </c>
      <c r="CK56">
        <v>131.01631164550781</v>
      </c>
      <c r="CL56">
        <v>108.3806686401367</v>
      </c>
      <c r="CM56">
        <v>95.199996948242202</v>
      </c>
      <c r="CN56">
        <v>88.179664611816406</v>
      </c>
      <c r="CO56">
        <v>101.56939697265619</v>
      </c>
      <c r="CP56">
        <v>89.005821228027344</v>
      </c>
      <c r="CQ56">
        <v>51.094413757324219</v>
      </c>
      <c r="CR56">
        <v>137.36802673339841</v>
      </c>
      <c r="CS56">
        <v>231.33384704589841</v>
      </c>
      <c r="CT56">
        <v>78.534004211425781</v>
      </c>
      <c r="CU56">
        <v>40.709434509277337</v>
      </c>
      <c r="CV56">
        <v>76.199165344238281</v>
      </c>
      <c r="CW56">
        <v>145.09861755371091</v>
      </c>
      <c r="CX56">
        <v>230.30607604980469</v>
      </c>
      <c r="CY56">
        <v>59.658199310302727</v>
      </c>
      <c r="CZ56">
        <v>137.32978820800781</v>
      </c>
      <c r="DA56">
        <v>80.30889892578125</v>
      </c>
      <c r="DB56">
        <v>19632.3203125</v>
      </c>
      <c r="DC56">
        <v>16.559999465942379</v>
      </c>
      <c r="DD56">
        <v>0.52791477602864445</v>
      </c>
      <c r="DE56">
        <v>0.72698023788133914</v>
      </c>
      <c r="DF56">
        <v>2.1296285794212495</v>
      </c>
      <c r="DG56">
        <v>1.7737319987301756</v>
      </c>
      <c r="DH56">
        <v>1.2813710956073281</v>
      </c>
      <c r="DI56">
        <v>0.10309913053102274</v>
      </c>
      <c r="DJ56">
        <v>2.9325650507999672</v>
      </c>
      <c r="DK56">
        <v>2.9456520060165485</v>
      </c>
      <c r="DL56">
        <v>0.37620259859052702</v>
      </c>
      <c r="DM56">
        <v>2.6975542230365277</v>
      </c>
      <c r="DN56">
        <v>0.1058221870238944</v>
      </c>
      <c r="DO56">
        <v>299.831787109375</v>
      </c>
      <c r="DP56">
        <v>738.28202819824219</v>
      </c>
    </row>
    <row r="57" spans="1:120" x14ac:dyDescent="0.25">
      <c r="A57" s="1">
        <v>45685</v>
      </c>
      <c r="B57">
        <v>40.400001525878913</v>
      </c>
      <c r="C57">
        <v>61.930000305175781</v>
      </c>
      <c r="D57">
        <v>41.180000305175781</v>
      </c>
      <c r="E57">
        <v>46.040000915527337</v>
      </c>
      <c r="F57">
        <v>67.095909118652344</v>
      </c>
      <c r="G57">
        <v>12.29399967193604</v>
      </c>
      <c r="H57">
        <v>37.990001678466797</v>
      </c>
      <c r="I57">
        <v>26.690000534057621</v>
      </c>
      <c r="J57">
        <v>21.95000076293945</v>
      </c>
      <c r="K57">
        <v>446.88839721679688</v>
      </c>
      <c r="L57">
        <v>86.169998168945313</v>
      </c>
      <c r="M57">
        <v>35.442001342773438</v>
      </c>
      <c r="N57">
        <v>25.27253532409668</v>
      </c>
      <c r="O57">
        <v>37.700000762939453</v>
      </c>
      <c r="P57">
        <v>60.400001525878913</v>
      </c>
      <c r="Q57">
        <v>255.17999267578119</v>
      </c>
      <c r="R57">
        <v>118.71856689453119</v>
      </c>
      <c r="S57">
        <v>154.90821838378909</v>
      </c>
      <c r="T57">
        <v>138.03717041015619</v>
      </c>
      <c r="U57">
        <v>29.89999961853027</v>
      </c>
      <c r="V57">
        <v>92.221221923828125</v>
      </c>
      <c r="W57">
        <v>104.9899978637695</v>
      </c>
      <c r="X57">
        <v>52.949947357177727</v>
      </c>
      <c r="Y57">
        <v>64.129997253417969</v>
      </c>
      <c r="Z57">
        <v>64.612449645996094</v>
      </c>
      <c r="AA57">
        <v>129.4297180175781</v>
      </c>
      <c r="AB57">
        <v>94.336883544921875</v>
      </c>
      <c r="AC57">
        <v>118.3387069702148</v>
      </c>
      <c r="AD57">
        <v>44.744045257568359</v>
      </c>
      <c r="AE57">
        <v>108.4225540161133</v>
      </c>
      <c r="AF57">
        <v>196.75904846191409</v>
      </c>
      <c r="AG57">
        <v>104.3614044189453</v>
      </c>
      <c r="AH57">
        <v>192.41827392578119</v>
      </c>
      <c r="AI57">
        <v>412.05892944335938</v>
      </c>
      <c r="AJ57">
        <v>226.2423095703125</v>
      </c>
      <c r="AK57">
        <v>167.41813659667969</v>
      </c>
      <c r="AL57">
        <v>296.14208984375</v>
      </c>
      <c r="AM57">
        <v>72.054527282714844</v>
      </c>
      <c r="AN57">
        <v>26.020000457763668</v>
      </c>
      <c r="AO57">
        <v>70.420257568359375</v>
      </c>
      <c r="AP57">
        <v>115.1564178466797</v>
      </c>
      <c r="AQ57">
        <v>62.554290771484382</v>
      </c>
      <c r="AR57">
        <v>57.760387420654297</v>
      </c>
      <c r="AS57">
        <v>63.259620666503913</v>
      </c>
      <c r="AT57">
        <v>351.56466674804688</v>
      </c>
      <c r="AU57">
        <v>129.63230895996091</v>
      </c>
      <c r="AV57">
        <v>215.73222351074219</v>
      </c>
      <c r="AW57">
        <v>86.040512084960938</v>
      </c>
      <c r="AX57">
        <v>296.02737426757813</v>
      </c>
      <c r="AY57">
        <v>279.98001098632813</v>
      </c>
      <c r="AZ57">
        <v>11.317243576049799</v>
      </c>
      <c r="BA57">
        <v>69.314414978027344</v>
      </c>
      <c r="BB57">
        <v>47.105350494384773</v>
      </c>
      <c r="BC57">
        <v>54.112052917480469</v>
      </c>
      <c r="BD57">
        <v>19.219999313354489</v>
      </c>
      <c r="BE57">
        <v>55.114429473876953</v>
      </c>
      <c r="BF57">
        <v>68.355728149414063</v>
      </c>
      <c r="BG57">
        <v>40.74554443359375</v>
      </c>
      <c r="BH57">
        <v>85.715530395507813</v>
      </c>
      <c r="BI57">
        <v>49.75</v>
      </c>
      <c r="BJ57">
        <v>119.13031005859381</v>
      </c>
      <c r="BK57">
        <v>57.134410858154297</v>
      </c>
      <c r="BL57">
        <v>70.8406982421875</v>
      </c>
      <c r="BM57">
        <v>30.576765060424801</v>
      </c>
      <c r="BN57">
        <v>28.32891845703125</v>
      </c>
      <c r="BO57">
        <v>521.03302001953125</v>
      </c>
      <c r="BP57">
        <v>92.957458496093764</v>
      </c>
      <c r="BQ57">
        <v>183.29502868652341</v>
      </c>
      <c r="BR57">
        <v>59.450000762939453</v>
      </c>
      <c r="BS57">
        <v>180.5428161621094</v>
      </c>
      <c r="BT57">
        <v>81.479209899902344</v>
      </c>
      <c r="BU57">
        <v>33.150001525878913</v>
      </c>
      <c r="BV57">
        <v>128.4100036621094</v>
      </c>
      <c r="BW57">
        <v>61.139999389648438</v>
      </c>
      <c r="BX57">
        <v>240.44999694824219</v>
      </c>
      <c r="BY57">
        <v>45.400001525878913</v>
      </c>
      <c r="BZ57">
        <v>90.862617492675781</v>
      </c>
      <c r="CA57">
        <v>71.057243347167969</v>
      </c>
      <c r="CB57">
        <v>602.70697021484375</v>
      </c>
      <c r="CC57">
        <v>32.650001525878913</v>
      </c>
      <c r="CD57">
        <v>87.287033081054688</v>
      </c>
      <c r="CE57">
        <v>27.579999923706051</v>
      </c>
      <c r="CF57">
        <v>91.320610046386719</v>
      </c>
      <c r="CG57">
        <v>78.860000610351563</v>
      </c>
      <c r="CH57">
        <v>29.329999923706051</v>
      </c>
      <c r="CI57">
        <v>74.519340515136719</v>
      </c>
      <c r="CJ57">
        <v>89.886642456054688</v>
      </c>
      <c r="CK57">
        <v>130.9765625</v>
      </c>
      <c r="CL57">
        <v>110.24465179443359</v>
      </c>
      <c r="CM57">
        <v>95.470001220703125</v>
      </c>
      <c r="CN57">
        <v>88.338912963867188</v>
      </c>
      <c r="CO57">
        <v>101.120719909668</v>
      </c>
      <c r="CP57">
        <v>88.807373046875</v>
      </c>
      <c r="CQ57">
        <v>51.134269714355469</v>
      </c>
      <c r="CR57">
        <v>137.83659362792969</v>
      </c>
      <c r="CS57">
        <v>233.2304992675781</v>
      </c>
      <c r="CT57">
        <v>78.345008850097656</v>
      </c>
      <c r="CU57">
        <v>41.186382293701172</v>
      </c>
      <c r="CV57">
        <v>76.040298461914063</v>
      </c>
      <c r="CW57">
        <v>145.95530700683591</v>
      </c>
      <c r="CX57">
        <v>230.9642639160156</v>
      </c>
      <c r="CY57">
        <v>58.819206237792969</v>
      </c>
      <c r="CZ57">
        <v>136.52449035644531</v>
      </c>
      <c r="DA57">
        <v>80.737777709960938</v>
      </c>
      <c r="DB57">
        <v>19733.58984375</v>
      </c>
      <c r="DC57">
        <v>16.409999847412109</v>
      </c>
      <c r="DD57">
        <v>0.53040205893832704</v>
      </c>
      <c r="DE57">
        <v>0.72886571175338422</v>
      </c>
      <c r="DF57">
        <v>2.1414750326795735</v>
      </c>
      <c r="DG57">
        <v>1.7688769918469109</v>
      </c>
      <c r="DH57">
        <v>1.2787242118124917</v>
      </c>
      <c r="DI57">
        <v>0.10275308460942459</v>
      </c>
      <c r="DJ57">
        <v>2.9480405619448429</v>
      </c>
      <c r="DK57">
        <v>2.976966914559068</v>
      </c>
      <c r="DL57">
        <v>0.37537695887217815</v>
      </c>
      <c r="DM57">
        <v>2.7120142313953033</v>
      </c>
      <c r="DN57">
        <v>0.10459284152409466</v>
      </c>
      <c r="DO57">
        <v>300.34061431884766</v>
      </c>
      <c r="DP57">
        <v>741.50453948974609</v>
      </c>
    </row>
    <row r="58" spans="1:120" x14ac:dyDescent="0.25">
      <c r="A58" s="1">
        <v>45684</v>
      </c>
      <c r="B58">
        <v>39.659999847412109</v>
      </c>
      <c r="C58">
        <v>60.700000762939453</v>
      </c>
      <c r="D58">
        <v>40.610000610351563</v>
      </c>
      <c r="E58">
        <v>45.189998626708977</v>
      </c>
      <c r="F58">
        <v>65.35601806640625</v>
      </c>
      <c r="G58">
        <v>12.239999771118161</v>
      </c>
      <c r="H58">
        <v>39.099998474121087</v>
      </c>
      <c r="I58">
        <v>26.629999160766602</v>
      </c>
      <c r="J58">
        <v>21.930000305175781</v>
      </c>
      <c r="K58">
        <v>445.60275268554688</v>
      </c>
      <c r="L58">
        <v>84.349998474121094</v>
      </c>
      <c r="M58">
        <v>35.360000610351563</v>
      </c>
      <c r="N58">
        <v>25.27253532409668</v>
      </c>
      <c r="O58">
        <v>37.349998474121087</v>
      </c>
      <c r="P58">
        <v>60.490001678466797</v>
      </c>
      <c r="Q58">
        <v>252.99000549316409</v>
      </c>
      <c r="R58">
        <v>120.01702880859381</v>
      </c>
      <c r="S58">
        <v>154.001220703125</v>
      </c>
      <c r="T58">
        <v>138.2469787597656</v>
      </c>
      <c r="U58">
        <v>30.14999961853027</v>
      </c>
      <c r="V58">
        <v>92.211311340332045</v>
      </c>
      <c r="W58">
        <v>102.129997253418</v>
      </c>
      <c r="X58">
        <v>52.949947357177727</v>
      </c>
      <c r="Y58">
        <v>64.319999694824219</v>
      </c>
      <c r="Z58">
        <v>64.532661437988281</v>
      </c>
      <c r="AA58">
        <v>129.74853515625</v>
      </c>
      <c r="AB58">
        <v>93.897499084472656</v>
      </c>
      <c r="AC58">
        <v>118.4084930419922</v>
      </c>
      <c r="AD58">
        <v>43.646152496337891</v>
      </c>
      <c r="AE58">
        <v>110.6869430541992</v>
      </c>
      <c r="AF58">
        <v>197.34674072265619</v>
      </c>
      <c r="AG58">
        <v>102.32371520996089</v>
      </c>
      <c r="AH58">
        <v>193.62312316894531</v>
      </c>
      <c r="AI58">
        <v>403.2183837890625</v>
      </c>
      <c r="AJ58">
        <v>225.99287414550781</v>
      </c>
      <c r="AK58">
        <v>168.0859680175781</v>
      </c>
      <c r="AL58">
        <v>294.35464477539063</v>
      </c>
      <c r="AM58">
        <v>72.981491088867188</v>
      </c>
      <c r="AN58">
        <v>26.479999542236332</v>
      </c>
      <c r="AO58">
        <v>70.459999084472656</v>
      </c>
      <c r="AP58">
        <v>116.08140563964839</v>
      </c>
      <c r="AQ58">
        <v>62.57415771484375</v>
      </c>
      <c r="AR58">
        <v>57.800186157226563</v>
      </c>
      <c r="AS58">
        <v>63.577507019042969</v>
      </c>
      <c r="AT58">
        <v>343.4832763671875</v>
      </c>
      <c r="AU58">
        <v>130.66682434082031</v>
      </c>
      <c r="AV58">
        <v>213.36834716796881</v>
      </c>
      <c r="AW58">
        <v>85.720809936523438</v>
      </c>
      <c r="AX58">
        <v>292.24530029296881</v>
      </c>
      <c r="AY58">
        <v>284.95999145507813</v>
      </c>
      <c r="AZ58">
        <v>11.39659309387207</v>
      </c>
      <c r="BA58">
        <v>69.434356689453125</v>
      </c>
      <c r="BB58">
        <v>47.274505615234382</v>
      </c>
      <c r="BC58">
        <v>52.723087310791023</v>
      </c>
      <c r="BD58">
        <v>19.469999313354489</v>
      </c>
      <c r="BE58">
        <v>54.184860229492188</v>
      </c>
      <c r="BF58">
        <v>68.245895385742188</v>
      </c>
      <c r="BG58">
        <v>40.695613861083977</v>
      </c>
      <c r="BH58">
        <v>86.21392822265625</v>
      </c>
      <c r="BI58">
        <v>48.740001678466797</v>
      </c>
      <c r="BJ58">
        <v>120.2598342895508</v>
      </c>
      <c r="BK58">
        <v>56.564468383789063</v>
      </c>
      <c r="BL58">
        <v>70.043388366699219</v>
      </c>
      <c r="BM58">
        <v>30.775444030761719</v>
      </c>
      <c r="BN58">
        <v>28.41850471496582</v>
      </c>
      <c r="BO58">
        <v>513.4443359375</v>
      </c>
      <c r="BP58">
        <v>92.837539672851563</v>
      </c>
      <c r="BQ58">
        <v>182.13764953613281</v>
      </c>
      <c r="BR58">
        <v>58.860000610351563</v>
      </c>
      <c r="BS58">
        <v>181.4385070800781</v>
      </c>
      <c r="BT58">
        <v>81.45941162109375</v>
      </c>
      <c r="BU58">
        <v>32.779998779296882</v>
      </c>
      <c r="BV58">
        <v>123.7200012207031</v>
      </c>
      <c r="BW58">
        <v>61.009998321533203</v>
      </c>
      <c r="BX58">
        <v>235.80999755859381</v>
      </c>
      <c r="BY58">
        <v>44.709999084472663</v>
      </c>
      <c r="BZ58">
        <v>90.383506774902344</v>
      </c>
      <c r="CA58">
        <v>71.934730529785156</v>
      </c>
      <c r="CB58">
        <v>597.5723876953125</v>
      </c>
      <c r="CC58">
        <v>33.319999694824219</v>
      </c>
      <c r="CD58">
        <v>87.346427917480469</v>
      </c>
      <c r="CE58">
        <v>27.10000038146973</v>
      </c>
      <c r="CF58">
        <v>91.579704284667955</v>
      </c>
      <c r="CG58">
        <v>77.930000305175781</v>
      </c>
      <c r="CH58">
        <v>29.20999908447266</v>
      </c>
      <c r="CI58">
        <v>74.706840515136719</v>
      </c>
      <c r="CJ58">
        <v>90.9853515625</v>
      </c>
      <c r="CK58">
        <v>131.85081481933591</v>
      </c>
      <c r="CL58">
        <v>112.0887069702148</v>
      </c>
      <c r="CM58">
        <v>95.690002441406236</v>
      </c>
      <c r="CN58">
        <v>88.627532958984375</v>
      </c>
      <c r="CO58">
        <v>100.6321716308594</v>
      </c>
      <c r="CP58">
        <v>89.660713195800781</v>
      </c>
      <c r="CQ58">
        <v>51.223941802978523</v>
      </c>
      <c r="CR58">
        <v>138.75376892089841</v>
      </c>
      <c r="CS58">
        <v>227.17115783691409</v>
      </c>
      <c r="CT58">
        <v>79.588417053222656</v>
      </c>
      <c r="CU58">
        <v>41.693138122558587</v>
      </c>
      <c r="CV58">
        <v>77.102752685546875</v>
      </c>
      <c r="CW58">
        <v>146.98133850097659</v>
      </c>
      <c r="CX58">
        <v>230.68504333496091</v>
      </c>
      <c r="CY58">
        <v>58.609458923339837</v>
      </c>
      <c r="CZ58">
        <v>137.23036193847659</v>
      </c>
      <c r="DA58">
        <v>80.318878173828125</v>
      </c>
      <c r="DB58">
        <v>19341.830078125</v>
      </c>
      <c r="DC58">
        <v>17.89999961853027</v>
      </c>
      <c r="DD58">
        <v>0.51849711241881036</v>
      </c>
      <c r="DE58">
        <v>0.72368831733935457</v>
      </c>
      <c r="DF58">
        <v>2.0824908574438985</v>
      </c>
      <c r="DG58">
        <v>1.7512148589619783</v>
      </c>
      <c r="DH58">
        <v>1.2564654946122071</v>
      </c>
      <c r="DI58">
        <v>0.10157765320624033</v>
      </c>
      <c r="DJ58">
        <v>2.8984750781096245</v>
      </c>
      <c r="DK58">
        <v>2.8543243633680939</v>
      </c>
      <c r="DL58">
        <v>0.37818493424220267</v>
      </c>
      <c r="DM58">
        <v>2.628695371606145</v>
      </c>
      <c r="DN58">
        <v>0.10526107191015559</v>
      </c>
      <c r="DO58">
        <v>303.67250823974609</v>
      </c>
      <c r="DP58">
        <v>736.46144485473633</v>
      </c>
    </row>
    <row r="59" spans="1:120" x14ac:dyDescent="0.25">
      <c r="A59" s="1">
        <v>45681</v>
      </c>
      <c r="B59">
        <v>40.759998321533203</v>
      </c>
      <c r="C59">
        <v>62.330001831054688</v>
      </c>
      <c r="D59">
        <v>40.389999389648438</v>
      </c>
      <c r="E59">
        <v>49.299999237060547</v>
      </c>
      <c r="F59">
        <v>66.765922546386719</v>
      </c>
      <c r="G59">
        <v>12.44999980926514</v>
      </c>
      <c r="H59">
        <v>39.939998626708977</v>
      </c>
      <c r="I59">
        <v>27.14999961853027</v>
      </c>
      <c r="J59">
        <v>22.270000457763668</v>
      </c>
      <c r="K59">
        <v>442.61294555664063</v>
      </c>
      <c r="L59">
        <v>85.360000610351563</v>
      </c>
      <c r="M59">
        <v>35.296001434326172</v>
      </c>
      <c r="N59">
        <v>25.937864303588871</v>
      </c>
      <c r="O59">
        <v>37.950000762939453</v>
      </c>
      <c r="P59">
        <v>61.729999542236328</v>
      </c>
      <c r="Q59">
        <v>255.6499938964844</v>
      </c>
      <c r="R59">
        <v>127.1685028076172</v>
      </c>
      <c r="S59">
        <v>155.15739440917969</v>
      </c>
      <c r="T59">
        <v>137.17793273925781</v>
      </c>
      <c r="U59">
        <v>30.260000228881839</v>
      </c>
      <c r="V59">
        <v>91.616851806640625</v>
      </c>
      <c r="W59">
        <v>103.84999847412109</v>
      </c>
      <c r="X59">
        <v>51.792354583740227</v>
      </c>
      <c r="Y59">
        <v>63.869998931884773</v>
      </c>
      <c r="Z59">
        <v>65.220779418945313</v>
      </c>
      <c r="AA59">
        <v>129.6887512207031</v>
      </c>
      <c r="AB59">
        <v>95.904670715332045</v>
      </c>
      <c r="AC59">
        <v>118.7075881958008</v>
      </c>
      <c r="AD59">
        <v>46.480705261230469</v>
      </c>
      <c r="AE59">
        <v>108.01536560058589</v>
      </c>
      <c r="AF59">
        <v>195.3844299316406</v>
      </c>
      <c r="AG59">
        <v>106.13938140869141</v>
      </c>
      <c r="AH59">
        <v>192.96592712402341</v>
      </c>
      <c r="AI59">
        <v>415.04571533203119</v>
      </c>
      <c r="AJ59">
        <v>228.17796325683591</v>
      </c>
      <c r="AK59">
        <v>167.7370910644531</v>
      </c>
      <c r="AL59">
        <v>300.29608154296881</v>
      </c>
      <c r="AM59">
        <v>71.855171203613281</v>
      </c>
      <c r="AN59">
        <v>26.25</v>
      </c>
      <c r="AO59">
        <v>70.152015686035156</v>
      </c>
      <c r="AP59">
        <v>112.719612121582</v>
      </c>
      <c r="AQ59">
        <v>61.809238433837891</v>
      </c>
      <c r="AR59">
        <v>56.556423187255859</v>
      </c>
      <c r="AS59">
        <v>62.911930084228523</v>
      </c>
      <c r="AT59">
        <v>353.24285888671881</v>
      </c>
      <c r="AU59">
        <v>130.19929504394531</v>
      </c>
      <c r="AV59">
        <v>222.43489074707031</v>
      </c>
      <c r="AW59">
        <v>88.358367919921875</v>
      </c>
      <c r="AX59">
        <v>297.39450073242188</v>
      </c>
      <c r="AY59">
        <v>290.17999267578119</v>
      </c>
      <c r="AZ59">
        <v>11.713993072509769</v>
      </c>
      <c r="BA59">
        <v>69.00457763671875</v>
      </c>
      <c r="BB59">
        <v>46.518276214599609</v>
      </c>
      <c r="BC59">
        <v>53.588394165039063</v>
      </c>
      <c r="BD59">
        <v>20.379999160766602</v>
      </c>
      <c r="BE59">
        <v>54.044925689697273</v>
      </c>
      <c r="BF59">
        <v>67.646804809570313</v>
      </c>
      <c r="BG59">
        <v>40.735561370849609</v>
      </c>
      <c r="BH59">
        <v>84.489456176757813</v>
      </c>
      <c r="BI59">
        <v>48.659999847412109</v>
      </c>
      <c r="BJ59">
        <v>122.15904235839839</v>
      </c>
      <c r="BK59">
        <v>63.163818359375</v>
      </c>
      <c r="BL59">
        <v>71.089851379394531</v>
      </c>
      <c r="BM59">
        <v>31.202604293823239</v>
      </c>
      <c r="BN59">
        <v>29.35417556762695</v>
      </c>
      <c r="BO59">
        <v>528.84136962890625</v>
      </c>
      <c r="BP59">
        <v>93.946792602539063</v>
      </c>
      <c r="BQ59">
        <v>183.68415832519531</v>
      </c>
      <c r="BR59">
        <v>60.889999389648438</v>
      </c>
      <c r="BS59">
        <v>181.319091796875</v>
      </c>
      <c r="BT59">
        <v>81.340568542480469</v>
      </c>
      <c r="BU59">
        <v>33.790000915527337</v>
      </c>
      <c r="BV59">
        <v>127.379997253418</v>
      </c>
      <c r="BW59">
        <v>61.419998168945313</v>
      </c>
      <c r="BX59">
        <v>261.52999877929688</v>
      </c>
      <c r="BY59">
        <v>44.400001525878913</v>
      </c>
      <c r="BZ59">
        <v>94.326240539550781</v>
      </c>
      <c r="CA59">
        <v>70.87774658203125</v>
      </c>
      <c r="CB59">
        <v>606.14654541015625</v>
      </c>
      <c r="CC59">
        <v>33.650001525878913</v>
      </c>
      <c r="CD59">
        <v>86.32696533203125</v>
      </c>
      <c r="CE59">
        <v>30.530000686645511</v>
      </c>
      <c r="CF59">
        <v>90.623054504394517</v>
      </c>
      <c r="CG59">
        <v>79.599998474121094</v>
      </c>
      <c r="CH59">
        <v>29.20000076293945</v>
      </c>
      <c r="CI59">
        <v>73.986427307128906</v>
      </c>
      <c r="CJ59">
        <v>89.78765869140625</v>
      </c>
      <c r="CK59">
        <v>132.18858337402341</v>
      </c>
      <c r="CL59">
        <v>110.8128204345703</v>
      </c>
      <c r="CM59">
        <v>95.09999847412108</v>
      </c>
      <c r="CN59">
        <v>88.577766418457031</v>
      </c>
      <c r="CO59">
        <v>100.11370849609381</v>
      </c>
      <c r="CP59">
        <v>90.603363037109375</v>
      </c>
      <c r="CQ59">
        <v>50.665969848632813</v>
      </c>
      <c r="CR59">
        <v>140.63800048828119</v>
      </c>
      <c r="CS59">
        <v>238.8805847167969</v>
      </c>
      <c r="CT59">
        <v>77.489540100097656</v>
      </c>
      <c r="CU59">
        <v>41.285743713378913</v>
      </c>
      <c r="CV59">
        <v>78.929786682128906</v>
      </c>
      <c r="CW59">
        <v>143.7538146972656</v>
      </c>
      <c r="CX59">
        <v>229.37861633300781</v>
      </c>
      <c r="CY59">
        <v>60.617042541503913</v>
      </c>
      <c r="CZ59">
        <v>139.92466735839841</v>
      </c>
      <c r="DA59">
        <v>80.119407653808594</v>
      </c>
      <c r="DB59">
        <v>19954.30078125</v>
      </c>
      <c r="DC59">
        <v>14.85000038146973</v>
      </c>
      <c r="DD59">
        <v>0.5432335700742712</v>
      </c>
      <c r="DE59">
        <v>0.73949876001290482</v>
      </c>
      <c r="DF59">
        <v>2.1508756572618766</v>
      </c>
      <c r="DG59">
        <v>1.7902783435512175</v>
      </c>
      <c r="DH59">
        <v>1.3308301277662817</v>
      </c>
      <c r="DI59">
        <v>0.10282992174586816</v>
      </c>
      <c r="DJ59">
        <v>2.9601235990910046</v>
      </c>
      <c r="DK59">
        <v>3.0827461926889903</v>
      </c>
      <c r="DL59">
        <v>0.37644026017245813</v>
      </c>
      <c r="DM59">
        <v>2.7130934830906042</v>
      </c>
      <c r="DN59">
        <v>0.10619988369537617</v>
      </c>
      <c r="DO59">
        <v>300.17314147949219</v>
      </c>
      <c r="DP59">
        <v>748.14093780517578</v>
      </c>
    </row>
    <row r="60" spans="1:120" x14ac:dyDescent="0.25">
      <c r="A60" s="1">
        <v>45680</v>
      </c>
      <c r="B60">
        <v>40.810001373291023</v>
      </c>
      <c r="C60">
        <v>62.689998626708977</v>
      </c>
      <c r="D60">
        <v>39.930000305175781</v>
      </c>
      <c r="E60">
        <v>48.990001678466797</v>
      </c>
      <c r="F60">
        <v>66.7059326171875</v>
      </c>
      <c r="G60">
        <v>12.47500038146973</v>
      </c>
      <c r="H60">
        <v>39.450000762939453</v>
      </c>
      <c r="I60">
        <v>27.129999160766602</v>
      </c>
      <c r="J60">
        <v>22.260000228881839</v>
      </c>
      <c r="K60">
        <v>443.86865234375</v>
      </c>
      <c r="L60">
        <v>84.110000610351563</v>
      </c>
      <c r="M60">
        <v>35.439998626708977</v>
      </c>
      <c r="N60">
        <v>26.285421371459961</v>
      </c>
      <c r="O60">
        <v>37.5</v>
      </c>
      <c r="P60">
        <v>61.560001373291023</v>
      </c>
      <c r="Q60">
        <v>254.07000732421881</v>
      </c>
      <c r="R60">
        <v>127.6379470825195</v>
      </c>
      <c r="S60">
        <v>154.68894958496091</v>
      </c>
      <c r="T60">
        <v>138.12709045410159</v>
      </c>
      <c r="U60">
        <v>30.020000457763668</v>
      </c>
      <c r="V60">
        <v>91.428596496582045</v>
      </c>
      <c r="W60">
        <v>104.2900009155273</v>
      </c>
      <c r="X60">
        <v>51.832267761230469</v>
      </c>
      <c r="Y60">
        <v>63.909999847412109</v>
      </c>
      <c r="Z60">
        <v>65.310523986816406</v>
      </c>
      <c r="AA60">
        <v>129.6190185546875</v>
      </c>
      <c r="AB60">
        <v>96.164306640625</v>
      </c>
      <c r="AC60">
        <v>118.9568252563477</v>
      </c>
      <c r="AD60">
        <v>47.029651641845703</v>
      </c>
      <c r="AE60">
        <v>109.02838134765619</v>
      </c>
      <c r="AF60">
        <v>195.75299072265619</v>
      </c>
      <c r="AG60">
        <v>106.528938293457</v>
      </c>
      <c r="AH60">
        <v>193.125244140625</v>
      </c>
      <c r="AI60">
        <v>416.8138427734375</v>
      </c>
      <c r="AJ60">
        <v>228.8165283203125</v>
      </c>
      <c r="AK60">
        <v>167.6573486328125</v>
      </c>
      <c r="AL60">
        <v>302.48294067382813</v>
      </c>
      <c r="AM60">
        <v>71.885078430175781</v>
      </c>
      <c r="AN60">
        <v>26.270000457763668</v>
      </c>
      <c r="AO60">
        <v>69.873832702636719</v>
      </c>
      <c r="AP60">
        <v>112.3913879394531</v>
      </c>
      <c r="AQ60">
        <v>61.541023254394531</v>
      </c>
      <c r="AR60">
        <v>56.407169342041023</v>
      </c>
      <c r="AS60">
        <v>62.445034027099609</v>
      </c>
      <c r="AT60">
        <v>355.230712890625</v>
      </c>
      <c r="AU60">
        <v>130.288818359375</v>
      </c>
      <c r="AV60">
        <v>223.2029113769531</v>
      </c>
      <c r="AW60">
        <v>88.608139038085938</v>
      </c>
      <c r="AX60">
        <v>297.8934326171875</v>
      </c>
      <c r="AY60">
        <v>290.989990234375</v>
      </c>
      <c r="AZ60">
        <v>11.604886054992679</v>
      </c>
      <c r="BA60">
        <v>69.2044677734375</v>
      </c>
      <c r="BB60">
        <v>46.398872375488281</v>
      </c>
      <c r="BC60">
        <v>53.346603393554688</v>
      </c>
      <c r="BD60">
        <v>20.190000534057621</v>
      </c>
      <c r="BE60">
        <v>53.944972991943359</v>
      </c>
      <c r="BF60">
        <v>68.235908508300781</v>
      </c>
      <c r="BG60">
        <v>40.775508880615227</v>
      </c>
      <c r="BH60">
        <v>84.519363403320313</v>
      </c>
      <c r="BI60">
        <v>48.5</v>
      </c>
      <c r="BJ60">
        <v>123.2385940551758</v>
      </c>
      <c r="BK60">
        <v>64.53369140625</v>
      </c>
      <c r="BL60">
        <v>71.309112548828125</v>
      </c>
      <c r="BM60">
        <v>31.64963531494141</v>
      </c>
      <c r="BN60">
        <v>29.503484725952148</v>
      </c>
      <c r="BO60">
        <v>531.84686279296875</v>
      </c>
      <c r="BP60">
        <v>94.426467895507798</v>
      </c>
      <c r="BQ60">
        <v>184.1929931640625</v>
      </c>
      <c r="BR60">
        <v>60.549999237060547</v>
      </c>
      <c r="BS60">
        <v>181.47833251953119</v>
      </c>
      <c r="BT60">
        <v>81.291053771972656</v>
      </c>
      <c r="BU60">
        <v>33.090000152587891</v>
      </c>
      <c r="BV60">
        <v>126.75</v>
      </c>
      <c r="BW60">
        <v>60.909999847412109</v>
      </c>
      <c r="BX60">
        <v>266.85000610351563</v>
      </c>
      <c r="BY60">
        <v>43.599998474121087</v>
      </c>
      <c r="BZ60">
        <v>95.034934997558594</v>
      </c>
      <c r="CA60">
        <v>70.618492126464844</v>
      </c>
      <c r="CB60">
        <v>607.9212646484375</v>
      </c>
      <c r="CC60">
        <v>33.529998779296882</v>
      </c>
      <c r="CD60">
        <v>85.940963745117188</v>
      </c>
      <c r="CE60">
        <v>30.979999542236332</v>
      </c>
      <c r="CF60">
        <v>90.633010864257798</v>
      </c>
      <c r="CG60">
        <v>79.209999084472656</v>
      </c>
      <c r="CH60">
        <v>29.379999160766602</v>
      </c>
      <c r="CI60">
        <v>73.769309997558594</v>
      </c>
      <c r="CJ60">
        <v>89.480812072753906</v>
      </c>
      <c r="CK60">
        <v>132.12898254394531</v>
      </c>
      <c r="CL60">
        <v>111.5504531860352</v>
      </c>
      <c r="CM60">
        <v>94.629997253417955</v>
      </c>
      <c r="CN60">
        <v>88.806678771972656</v>
      </c>
      <c r="CO60">
        <v>99.216361999511719</v>
      </c>
      <c r="CP60">
        <v>91.48647308349608</v>
      </c>
      <c r="CQ60">
        <v>50.516513824462891</v>
      </c>
      <c r="CR60">
        <v>141.23614501953119</v>
      </c>
      <c r="CS60">
        <v>241.39617919921881</v>
      </c>
      <c r="CT60">
        <v>77.091644287109375</v>
      </c>
      <c r="CU60">
        <v>41.166507720947273</v>
      </c>
      <c r="CV60">
        <v>78.135429382324219</v>
      </c>
      <c r="CW60">
        <v>143.52471923828119</v>
      </c>
      <c r="CX60">
        <v>230.7847595214844</v>
      </c>
      <c r="CY60">
        <v>60.736900329589837</v>
      </c>
      <c r="CZ60">
        <v>141.87330627441409</v>
      </c>
      <c r="DA60">
        <v>79.929901123046875</v>
      </c>
      <c r="DB60">
        <v>20053.6796875</v>
      </c>
      <c r="DC60">
        <v>15.02000045776367</v>
      </c>
      <c r="DD60">
        <v>0.54420082114805457</v>
      </c>
      <c r="DE60">
        <v>0.74189966652194916</v>
      </c>
      <c r="DF60">
        <v>2.1582566516779789</v>
      </c>
      <c r="DG60">
        <v>1.8041734713120037</v>
      </c>
      <c r="DH60">
        <v>1.3457514049913208</v>
      </c>
      <c r="DI60">
        <v>0.10312190454953533</v>
      </c>
      <c r="DJ60">
        <v>2.9936416800500689</v>
      </c>
      <c r="DK60">
        <v>3.1312884999598207</v>
      </c>
      <c r="DL60">
        <v>0.37639171653690667</v>
      </c>
      <c r="DM60">
        <v>2.7264865654917054</v>
      </c>
      <c r="DN60">
        <v>0.10678158924184232</v>
      </c>
      <c r="DO60">
        <v>298.75179290771479</v>
      </c>
      <c r="DP60">
        <v>752.74027633666992</v>
      </c>
    </row>
    <row r="61" spans="1:120" x14ac:dyDescent="0.25">
      <c r="A61" s="1">
        <v>45679</v>
      </c>
      <c r="B61">
        <v>40.639999389648438</v>
      </c>
      <c r="C61">
        <v>62.060001373291023</v>
      </c>
      <c r="D61">
        <v>40.240001678466797</v>
      </c>
      <c r="E61">
        <v>48.869998931884773</v>
      </c>
      <c r="F61">
        <v>66.935920715332031</v>
      </c>
      <c r="G61">
        <v>12.22999954223633</v>
      </c>
      <c r="H61">
        <v>39.209999084472663</v>
      </c>
      <c r="I61">
        <v>27</v>
      </c>
      <c r="J61">
        <v>22.340000152587891</v>
      </c>
      <c r="K61">
        <v>439.78256225585938</v>
      </c>
      <c r="L61">
        <v>84.550003051757813</v>
      </c>
      <c r="M61">
        <v>35.546001434326172</v>
      </c>
      <c r="N61">
        <v>26.354934692382809</v>
      </c>
      <c r="O61">
        <v>37.529998779296882</v>
      </c>
      <c r="P61">
        <v>61.200000762939453</v>
      </c>
      <c r="Q61">
        <v>254.42999267578119</v>
      </c>
      <c r="R61">
        <v>126.8688583374023</v>
      </c>
      <c r="S61">
        <v>153.46299743652341</v>
      </c>
      <c r="T61">
        <v>136.1688232421875</v>
      </c>
      <c r="U61">
        <v>30.120000839233398</v>
      </c>
      <c r="V61">
        <v>91.6663818359375</v>
      </c>
      <c r="W61">
        <v>104.11000061035161</v>
      </c>
      <c r="X61">
        <v>50.954097747802727</v>
      </c>
      <c r="Y61">
        <v>63.25</v>
      </c>
      <c r="Z61">
        <v>65.300559997558594</v>
      </c>
      <c r="AA61">
        <v>129.3898620605469</v>
      </c>
      <c r="AB61">
        <v>96.294120788574219</v>
      </c>
      <c r="AC61">
        <v>118.5580368041992</v>
      </c>
      <c r="AD61">
        <v>47.259208679199219</v>
      </c>
      <c r="AE61">
        <v>108.9687881469727</v>
      </c>
      <c r="AF61">
        <v>194.64732360839841</v>
      </c>
      <c r="AG61">
        <v>106.01951599121089</v>
      </c>
      <c r="AH61">
        <v>191.8307800292969</v>
      </c>
      <c r="AI61">
        <v>415.16558837890619</v>
      </c>
      <c r="AJ61">
        <v>227.77885437011719</v>
      </c>
      <c r="AK61">
        <v>167.21876525878909</v>
      </c>
      <c r="AL61">
        <v>300.54571533203119</v>
      </c>
      <c r="AM61">
        <v>71.177391052246094</v>
      </c>
      <c r="AN61">
        <v>26.479999542236332</v>
      </c>
      <c r="AO61">
        <v>69.456558227539063</v>
      </c>
      <c r="AP61">
        <v>113.4158401489258</v>
      </c>
      <c r="AQ61">
        <v>61.789371490478523</v>
      </c>
      <c r="AR61">
        <v>56.735527038574219</v>
      </c>
      <c r="AS61">
        <v>62.673515319824219</v>
      </c>
      <c r="AT61">
        <v>353.91217041015619</v>
      </c>
      <c r="AU61">
        <v>129.07525634765619</v>
      </c>
      <c r="AV61">
        <v>221.4075622558594</v>
      </c>
      <c r="AW61">
        <v>88.348373413085938</v>
      </c>
      <c r="AX61">
        <v>296.21697998046881</v>
      </c>
      <c r="AY61">
        <v>290.989990234375</v>
      </c>
      <c r="AZ61">
        <v>11.41643142700195</v>
      </c>
      <c r="BA61">
        <v>68.794685363769531</v>
      </c>
      <c r="BB61">
        <v>46.150112152099609</v>
      </c>
      <c r="BC61">
        <v>53.335708618164063</v>
      </c>
      <c r="BD61">
        <v>19.909999847412109</v>
      </c>
      <c r="BE61">
        <v>53.365242004394531</v>
      </c>
      <c r="BF61">
        <v>68.285835266113281</v>
      </c>
      <c r="BG61">
        <v>40.765518188476563</v>
      </c>
      <c r="BH61">
        <v>83.273353576660156</v>
      </c>
      <c r="BI61">
        <v>48.119998931884773</v>
      </c>
      <c r="BJ61">
        <v>122.6288528442383</v>
      </c>
      <c r="BK61">
        <v>64.973648071289063</v>
      </c>
      <c r="BL61">
        <v>70.083251953125</v>
      </c>
      <c r="BM61">
        <v>31.480756759643551</v>
      </c>
      <c r="BN61">
        <v>29.5134391784668</v>
      </c>
      <c r="BO61">
        <v>530.71856689453125</v>
      </c>
      <c r="BP61">
        <v>94.296562194824219</v>
      </c>
      <c r="BQ61">
        <v>183.30500793457031</v>
      </c>
      <c r="BR61">
        <v>60.319999694824219</v>
      </c>
      <c r="BS61">
        <v>180.6224365234375</v>
      </c>
      <c r="BT61">
        <v>81.291053771972656</v>
      </c>
      <c r="BU61">
        <v>33.220001220703118</v>
      </c>
      <c r="BV61">
        <v>126.4100036621094</v>
      </c>
      <c r="BW61">
        <v>60.389999389648438</v>
      </c>
      <c r="BX61">
        <v>267.17001342773438</v>
      </c>
      <c r="BY61">
        <v>43.529998779296882</v>
      </c>
      <c r="BZ61">
        <v>94.635665893554673</v>
      </c>
      <c r="CA61">
        <v>70.648399353027344</v>
      </c>
      <c r="CB61">
        <v>604.62115478515625</v>
      </c>
      <c r="CC61">
        <v>32.569999694824219</v>
      </c>
      <c r="CD61">
        <v>86.613998413085938</v>
      </c>
      <c r="CE61">
        <v>30.35000038146973</v>
      </c>
      <c r="CF61">
        <v>90.3240966796875</v>
      </c>
      <c r="CG61">
        <v>80.430000305175781</v>
      </c>
      <c r="CH61">
        <v>29.389999389648441</v>
      </c>
      <c r="CI61">
        <v>74.016029357910156</v>
      </c>
      <c r="CJ61">
        <v>88.827522277832031</v>
      </c>
      <c r="CK61">
        <v>131.14544677734381</v>
      </c>
      <c r="CL61">
        <v>111.1716690063477</v>
      </c>
      <c r="CM61">
        <v>94.290000915527344</v>
      </c>
      <c r="CN61">
        <v>88.319000244140625</v>
      </c>
      <c r="CO61">
        <v>98.95713043212892</v>
      </c>
      <c r="CP61">
        <v>91.06972503662108</v>
      </c>
      <c r="CQ61">
        <v>50.227561950683587</v>
      </c>
      <c r="CR61">
        <v>139.82049560546881</v>
      </c>
      <c r="CS61">
        <v>240.9669189453125</v>
      </c>
      <c r="CT61">
        <v>76.813117980957031</v>
      </c>
      <c r="CU61">
        <v>40.838603973388672</v>
      </c>
      <c r="CV61">
        <v>77.768035888671875</v>
      </c>
      <c r="CW61">
        <v>141.63201904296881</v>
      </c>
      <c r="CX61">
        <v>229.39857482910159</v>
      </c>
      <c r="CY61">
        <v>60.347366333007813</v>
      </c>
      <c r="CZ61">
        <v>141.63470458984381</v>
      </c>
      <c r="DA61">
        <v>78.942497253417969</v>
      </c>
      <c r="DB61">
        <v>20009.33984375</v>
      </c>
      <c r="DC61">
        <v>15.10000038146973</v>
      </c>
      <c r="DD61">
        <v>0.54467492296224151</v>
      </c>
      <c r="DE61">
        <v>0.74421689037363836</v>
      </c>
      <c r="DF61">
        <v>2.1642282240394426</v>
      </c>
      <c r="DG61">
        <v>1.7973205032754802</v>
      </c>
      <c r="DH61">
        <v>1.3395302195123189</v>
      </c>
      <c r="DI61">
        <v>0.10264278859932247</v>
      </c>
      <c r="DJ61">
        <v>2.9864505029723238</v>
      </c>
      <c r="DK61">
        <v>3.1370542594697346</v>
      </c>
      <c r="DL61">
        <v>0.37672987881321363</v>
      </c>
      <c r="DM61">
        <v>2.7419056171146834</v>
      </c>
      <c r="DN61">
        <v>0.10611956442731954</v>
      </c>
      <c r="DO61">
        <v>296.21317291259771</v>
      </c>
      <c r="DP61">
        <v>748.73255157470703</v>
      </c>
    </row>
    <row r="62" spans="1:120" x14ac:dyDescent="0.25">
      <c r="A62" s="1">
        <v>45678</v>
      </c>
      <c r="B62">
        <v>40.080001831054688</v>
      </c>
      <c r="C62">
        <v>61.5</v>
      </c>
      <c r="D62">
        <v>40.590000152587891</v>
      </c>
      <c r="E62">
        <v>48.369998931884773</v>
      </c>
      <c r="F62">
        <v>66.215965270996094</v>
      </c>
      <c r="G62">
        <v>12.11999988555908</v>
      </c>
      <c r="H62">
        <v>40.340000152587891</v>
      </c>
      <c r="I62">
        <v>27.229999542236332</v>
      </c>
      <c r="J62">
        <v>22.360000610351559</v>
      </c>
      <c r="K62">
        <v>438.60659790039063</v>
      </c>
      <c r="L62">
        <v>84.599998474121094</v>
      </c>
      <c r="M62">
        <v>35.869998931884773</v>
      </c>
      <c r="N62">
        <v>26.523748397827148</v>
      </c>
      <c r="O62">
        <v>37.610000610351563</v>
      </c>
      <c r="P62">
        <v>62.25</v>
      </c>
      <c r="Q62">
        <v>253.1300048828125</v>
      </c>
      <c r="R62">
        <v>125.62034606933589</v>
      </c>
      <c r="S62">
        <v>153.2237854003906</v>
      </c>
      <c r="T62">
        <v>135.97900390625</v>
      </c>
      <c r="U62">
        <v>30.469999313354489</v>
      </c>
      <c r="V62">
        <v>91.9041748046875</v>
      </c>
      <c r="W62">
        <v>101.9499969482422</v>
      </c>
      <c r="X62">
        <v>50.924156188964837</v>
      </c>
      <c r="Y62">
        <v>63.080001831054688</v>
      </c>
      <c r="Z62">
        <v>65.619682312011719</v>
      </c>
      <c r="AA62">
        <v>130.45591735839841</v>
      </c>
      <c r="AB62">
        <v>96.493835449218764</v>
      </c>
      <c r="AC62">
        <v>119.5948791503906</v>
      </c>
      <c r="AD62">
        <v>46.5206298828125</v>
      </c>
      <c r="AE62">
        <v>108.4523468017578</v>
      </c>
      <c r="AF62">
        <v>194.89634704589841</v>
      </c>
      <c r="AG62">
        <v>104.7209854125977</v>
      </c>
      <c r="AH62">
        <v>192.95597839355469</v>
      </c>
      <c r="AI62">
        <v>409.32186889648438</v>
      </c>
      <c r="AJ62">
        <v>229.27549743652341</v>
      </c>
      <c r="AK62">
        <v>168.85346984863281</v>
      </c>
      <c r="AL62">
        <v>301.34454345703119</v>
      </c>
      <c r="AM62">
        <v>71.625923156738281</v>
      </c>
      <c r="AN62">
        <v>26.809999465942379</v>
      </c>
      <c r="AO62">
        <v>70.082473754882813</v>
      </c>
      <c r="AP62">
        <v>114.25131988525391</v>
      </c>
      <c r="AQ62">
        <v>62.713233947753913</v>
      </c>
      <c r="AR62">
        <v>57.113632202148438</v>
      </c>
      <c r="AS62">
        <v>63.428497314453118</v>
      </c>
      <c r="AT62">
        <v>348.15829467773438</v>
      </c>
      <c r="AU62">
        <v>129.63230895996091</v>
      </c>
      <c r="AV62">
        <v>220.20068359375</v>
      </c>
      <c r="AW62">
        <v>87.948745727539063</v>
      </c>
      <c r="AX62">
        <v>293.84194946289063</v>
      </c>
      <c r="AY62">
        <v>299.6199951171875</v>
      </c>
      <c r="AZ62">
        <v>11.604886054992679</v>
      </c>
      <c r="BA62">
        <v>69.0445556640625</v>
      </c>
      <c r="BB62">
        <v>46.607830047607422</v>
      </c>
      <c r="BC62">
        <v>52.396133422851563</v>
      </c>
      <c r="BD62">
        <v>20.370000839233398</v>
      </c>
      <c r="BE62">
        <v>53.4552001953125</v>
      </c>
      <c r="BF62">
        <v>68.645286560058594</v>
      </c>
      <c r="BG62">
        <v>40.74554443359375</v>
      </c>
      <c r="BH62">
        <v>83.751815795898438</v>
      </c>
      <c r="BI62">
        <v>47.580001831054688</v>
      </c>
      <c r="BJ62">
        <v>123.018684387207</v>
      </c>
      <c r="BK62">
        <v>64.513687133789063</v>
      </c>
      <c r="BL62">
        <v>69.973625183105469</v>
      </c>
      <c r="BM62">
        <v>31.798641204833981</v>
      </c>
      <c r="BN62">
        <v>30.10072135925293</v>
      </c>
      <c r="BO62">
        <v>524.0185546875</v>
      </c>
      <c r="BP62">
        <v>93.646995544433594</v>
      </c>
      <c r="BQ62">
        <v>181.72857666015619</v>
      </c>
      <c r="BR62">
        <v>60.130001068115227</v>
      </c>
      <c r="BS62">
        <v>181.25938415527341</v>
      </c>
      <c r="BT62">
        <v>81.310859680175781</v>
      </c>
      <c r="BU62">
        <v>33.520000457763672</v>
      </c>
      <c r="BV62">
        <v>124.6600036621094</v>
      </c>
      <c r="BW62">
        <v>61.470001220703118</v>
      </c>
      <c r="BX62">
        <v>262.3900146484375</v>
      </c>
      <c r="BY62">
        <v>43.619998931884773</v>
      </c>
      <c r="BZ62">
        <v>93.70737457275392</v>
      </c>
      <c r="CA62">
        <v>71.35638427734375</v>
      </c>
      <c r="CB62">
        <v>601.2413330078125</v>
      </c>
      <c r="CC62">
        <v>33.669998168945313</v>
      </c>
      <c r="CD62">
        <v>87.069290161132813</v>
      </c>
      <c r="CE62">
        <v>29.180000305175781</v>
      </c>
      <c r="CF62">
        <v>90.383880615234375</v>
      </c>
      <c r="CG62">
        <v>81.110000610351563</v>
      </c>
      <c r="CH62">
        <v>29.340000152587891</v>
      </c>
      <c r="CI62">
        <v>74.381179809570313</v>
      </c>
      <c r="CJ62">
        <v>90.401359558105483</v>
      </c>
      <c r="CK62">
        <v>132.0693664550781</v>
      </c>
      <c r="CL62">
        <v>111.181640625</v>
      </c>
      <c r="CM62">
        <v>94.379997253417955</v>
      </c>
      <c r="CN62">
        <v>89.03558349609375</v>
      </c>
      <c r="CO62">
        <v>97.980018615722656</v>
      </c>
      <c r="CP62">
        <v>92.756568908691406</v>
      </c>
      <c r="CQ62">
        <v>50.466693878173828</v>
      </c>
      <c r="CR62">
        <v>140.14949035644531</v>
      </c>
      <c r="CS62">
        <v>235.64625549316409</v>
      </c>
      <c r="CT62">
        <v>77.191116333007813</v>
      </c>
      <c r="CU62">
        <v>41.56396484375</v>
      </c>
      <c r="CV62">
        <v>79.48583984375</v>
      </c>
      <c r="CW62">
        <v>141.9508056640625</v>
      </c>
      <c r="CX62">
        <v>230.26617431640619</v>
      </c>
      <c r="CY62">
        <v>61.136417388916023</v>
      </c>
      <c r="CZ62">
        <v>142.93711853027341</v>
      </c>
      <c r="DA62">
        <v>79.630683898925781</v>
      </c>
      <c r="DB62">
        <v>19756.779296875</v>
      </c>
      <c r="DC62">
        <v>15.060000419616699</v>
      </c>
      <c r="DD62">
        <v>0.5373163068466118</v>
      </c>
      <c r="DE62">
        <v>0.7396662213805415</v>
      </c>
      <c r="DF62">
        <v>2.1213225540057015</v>
      </c>
      <c r="DG62">
        <v>1.784651175526146</v>
      </c>
      <c r="DH62">
        <v>1.3132304211006216</v>
      </c>
      <c r="DI62">
        <v>0.10228837676933444</v>
      </c>
      <c r="DJ62">
        <v>2.9830657367749676</v>
      </c>
      <c r="DK62">
        <v>3.0527639278666454</v>
      </c>
      <c r="DL62">
        <v>0.38133688562217366</v>
      </c>
      <c r="DM62">
        <v>2.685737047122017</v>
      </c>
      <c r="DN62">
        <v>0.10757317985610819</v>
      </c>
      <c r="DO62">
        <v>298.62776184082031</v>
      </c>
      <c r="DP62">
        <v>745.5641975402832</v>
      </c>
    </row>
    <row r="63" spans="1:120" x14ac:dyDescent="0.25">
      <c r="A63" s="1">
        <v>45674</v>
      </c>
      <c r="B63">
        <v>39.459999084472663</v>
      </c>
      <c r="C63">
        <v>59.610000610351563</v>
      </c>
      <c r="D63">
        <v>40.049999237060547</v>
      </c>
      <c r="E63">
        <v>48.090000152587891</v>
      </c>
      <c r="F63">
        <v>64.736053466796875</v>
      </c>
      <c r="G63">
        <v>11.670000076293951</v>
      </c>
      <c r="H63">
        <v>39.830001831054688</v>
      </c>
      <c r="I63">
        <v>27.25</v>
      </c>
      <c r="J63">
        <v>22.469999313354489</v>
      </c>
      <c r="K63">
        <v>433.24484252929688</v>
      </c>
      <c r="L63">
        <v>83.949996948242188</v>
      </c>
      <c r="M63">
        <v>35.5260009765625</v>
      </c>
      <c r="N63">
        <v>26.772005081176761</v>
      </c>
      <c r="O63">
        <v>36.75</v>
      </c>
      <c r="P63">
        <v>61.439998626708977</v>
      </c>
      <c r="Q63">
        <v>249.27000427246091</v>
      </c>
      <c r="R63">
        <v>122.7138137817383</v>
      </c>
      <c r="S63">
        <v>150.99116516113281</v>
      </c>
      <c r="T63">
        <v>132.53205871582031</v>
      </c>
      <c r="U63">
        <v>30.129999160766602</v>
      </c>
      <c r="V63">
        <v>91.59702301025392</v>
      </c>
      <c r="W63">
        <v>100.3199996948242</v>
      </c>
      <c r="X63">
        <v>49.816459655761719</v>
      </c>
      <c r="Y63">
        <v>61.840000152587891</v>
      </c>
      <c r="Z63">
        <v>64.522689819335938</v>
      </c>
      <c r="AA63">
        <v>128.6725158691406</v>
      </c>
      <c r="AB63">
        <v>94.656433105468764</v>
      </c>
      <c r="AC63">
        <v>117.6308670043945</v>
      </c>
      <c r="AD63">
        <v>45.881858825683587</v>
      </c>
      <c r="AE63">
        <v>108.492073059082</v>
      </c>
      <c r="AF63">
        <v>193.33247375488281</v>
      </c>
      <c r="AG63">
        <v>103.71213531494141</v>
      </c>
      <c r="AH63">
        <v>190.66575622558591</v>
      </c>
      <c r="AI63">
        <v>406.54486083984381</v>
      </c>
      <c r="AJ63">
        <v>224.9552001953125</v>
      </c>
      <c r="AK63">
        <v>166.411376953125</v>
      </c>
      <c r="AL63">
        <v>294.23483276367188</v>
      </c>
      <c r="AM63">
        <v>70.439796447753906</v>
      </c>
      <c r="AN63">
        <v>26.190000534057621</v>
      </c>
      <c r="AO63">
        <v>69.456558227539063</v>
      </c>
      <c r="AP63">
        <v>114.2413711547852</v>
      </c>
      <c r="AQ63">
        <v>61.660228729248047</v>
      </c>
      <c r="AR63">
        <v>57.004180908203118</v>
      </c>
      <c r="AS63">
        <v>62.653644561767578</v>
      </c>
      <c r="AT63">
        <v>346.54000854492188</v>
      </c>
      <c r="AU63">
        <v>128.0705871582031</v>
      </c>
      <c r="AV63">
        <v>216.78950500488281</v>
      </c>
      <c r="AW63">
        <v>86.779823303222656</v>
      </c>
      <c r="AX63">
        <v>291.5966796875</v>
      </c>
      <c r="AY63">
        <v>299.510009765625</v>
      </c>
      <c r="AZ63">
        <v>11.575130462646481</v>
      </c>
      <c r="BA63">
        <v>67.645271301269531</v>
      </c>
      <c r="BB63">
        <v>46.458572387695313</v>
      </c>
      <c r="BC63">
        <v>51.948535919189453</v>
      </c>
      <c r="BD63">
        <v>20.530000686645511</v>
      </c>
      <c r="BE63">
        <v>52.815498352050781</v>
      </c>
      <c r="BF63">
        <v>67.686744689941406</v>
      </c>
      <c r="BG63">
        <v>40.16632080078125</v>
      </c>
      <c r="BH63">
        <v>82.356292724609375</v>
      </c>
      <c r="BI63">
        <v>47.479999542236328</v>
      </c>
      <c r="BJ63">
        <v>119.4601745605469</v>
      </c>
      <c r="BK63">
        <v>63.633773803710938</v>
      </c>
      <c r="BL63">
        <v>68.468704223632813</v>
      </c>
      <c r="BM63">
        <v>32.215869903564453</v>
      </c>
      <c r="BN63">
        <v>30.339614868164059</v>
      </c>
      <c r="BO63">
        <v>520.96307373046875</v>
      </c>
      <c r="BP63">
        <v>92.837539672851563</v>
      </c>
      <c r="BQ63">
        <v>180.2818603515625</v>
      </c>
      <c r="BR63">
        <v>58.259998321533203</v>
      </c>
      <c r="BS63">
        <v>179.17936706542969</v>
      </c>
      <c r="BT63">
        <v>81.281150817871094</v>
      </c>
      <c r="BU63">
        <v>33.009998321533203</v>
      </c>
      <c r="BV63">
        <v>122.2200012207031</v>
      </c>
      <c r="BW63">
        <v>60.709999084472663</v>
      </c>
      <c r="BX63">
        <v>258.25</v>
      </c>
      <c r="BY63">
        <v>43.380001068115227</v>
      </c>
      <c r="BZ63">
        <v>92.280006408691406</v>
      </c>
      <c r="CA63">
        <v>70.596549987792969</v>
      </c>
      <c r="CB63">
        <v>595.78778076171875</v>
      </c>
      <c r="CC63">
        <v>34.389999389648438</v>
      </c>
      <c r="CD63">
        <v>86.297271728515625</v>
      </c>
      <c r="CE63">
        <v>28.030000686645511</v>
      </c>
      <c r="CF63">
        <v>89.536849975585938</v>
      </c>
      <c r="CG63">
        <v>82.519996643066406</v>
      </c>
      <c r="CH63">
        <v>29.719999313354489</v>
      </c>
      <c r="CI63">
        <v>73.690361022949219</v>
      </c>
      <c r="CJ63">
        <v>88.738441467285156</v>
      </c>
      <c r="CK63">
        <v>130.82756042480469</v>
      </c>
      <c r="CL63">
        <v>110.31443023681641</v>
      </c>
      <c r="CM63">
        <v>92.430000305175781</v>
      </c>
      <c r="CN63">
        <v>87.91094970703125</v>
      </c>
      <c r="CO63">
        <v>97.102615356445327</v>
      </c>
      <c r="CP63">
        <v>93.232856750488281</v>
      </c>
      <c r="CQ63">
        <v>50.048213958740227</v>
      </c>
      <c r="CR63">
        <v>137.3281555175781</v>
      </c>
      <c r="CS63">
        <v>233.6996765136719</v>
      </c>
      <c r="CT63">
        <v>76.833015441894531</v>
      </c>
      <c r="CU63">
        <v>40.818737030029297</v>
      </c>
      <c r="CV63">
        <v>78.28436279296875</v>
      </c>
      <c r="CW63">
        <v>139.6397399902344</v>
      </c>
      <c r="CX63">
        <v>228.59080505371091</v>
      </c>
      <c r="CY63">
        <v>60.257480621337891</v>
      </c>
      <c r="CZ63">
        <v>144.60737609863281</v>
      </c>
      <c r="DA63">
        <v>78.224380493164063</v>
      </c>
      <c r="DB63">
        <v>19630.19921875</v>
      </c>
      <c r="DC63">
        <v>15.97000026702881</v>
      </c>
      <c r="DD63">
        <v>0.53644446429849735</v>
      </c>
      <c r="DE63">
        <v>0.73563831767876475</v>
      </c>
      <c r="DF63">
        <v>2.1322384726434089</v>
      </c>
      <c r="DG63">
        <v>1.7681172895201291</v>
      </c>
      <c r="DH63">
        <v>1.3071461200957806</v>
      </c>
      <c r="DI63">
        <v>0.10005240546246143</v>
      </c>
      <c r="DJ63">
        <v>2.9751637852426107</v>
      </c>
      <c r="DK63">
        <v>3.0416569643867328</v>
      </c>
      <c r="DL63">
        <v>0.37757605553391133</v>
      </c>
      <c r="DM63">
        <v>2.7058516419296788</v>
      </c>
      <c r="DN63">
        <v>0.10931921022561057</v>
      </c>
      <c r="DO63">
        <v>294.75711822509766</v>
      </c>
      <c r="DP63">
        <v>737.57780075073242</v>
      </c>
    </row>
    <row r="64" spans="1:120" x14ac:dyDescent="0.25">
      <c r="A64" s="1">
        <v>45673</v>
      </c>
      <c r="B64">
        <v>38.880001068115227</v>
      </c>
      <c r="C64">
        <v>58.740001678466797</v>
      </c>
      <c r="D64">
        <v>39.619998931884773</v>
      </c>
      <c r="E64">
        <v>46.610000610351563</v>
      </c>
      <c r="F64">
        <v>64.7060546875</v>
      </c>
      <c r="G64">
        <v>11.69999980926514</v>
      </c>
      <c r="H64">
        <v>39.630001068115227</v>
      </c>
      <c r="I64">
        <v>27.75</v>
      </c>
      <c r="J64">
        <v>22.569999694824219</v>
      </c>
      <c r="K64">
        <v>429.93411254882813</v>
      </c>
      <c r="L64">
        <v>83.510002136230469</v>
      </c>
      <c r="M64">
        <v>35.512001037597663</v>
      </c>
      <c r="N64">
        <v>26.90109825134277</v>
      </c>
      <c r="O64">
        <v>36.619998931884773</v>
      </c>
      <c r="P64">
        <v>61.009998321533203</v>
      </c>
      <c r="Q64">
        <v>250.6000061035156</v>
      </c>
      <c r="R64">
        <v>121.38539123535161</v>
      </c>
      <c r="S64">
        <v>149.56587219238281</v>
      </c>
      <c r="T64">
        <v>132.841796875</v>
      </c>
      <c r="U64">
        <v>29.79000091552734</v>
      </c>
      <c r="V64">
        <v>91.527679443359375</v>
      </c>
      <c r="W64">
        <v>99.34999847412108</v>
      </c>
      <c r="X64">
        <v>49.636833190917969</v>
      </c>
      <c r="Y64">
        <v>61.610000610351563</v>
      </c>
      <c r="Z64">
        <v>64.233489990234375</v>
      </c>
      <c r="AA64">
        <v>128.2042541503906</v>
      </c>
      <c r="AB64">
        <v>94.197082519531236</v>
      </c>
      <c r="AC64">
        <v>117.0127639770508</v>
      </c>
      <c r="AD64">
        <v>45.332908630371087</v>
      </c>
      <c r="AE64">
        <v>108.0650177001953</v>
      </c>
      <c r="AF64">
        <v>192.06744384765619</v>
      </c>
      <c r="AG64">
        <v>102.38364410400391</v>
      </c>
      <c r="AH64">
        <v>189.3215026855469</v>
      </c>
      <c r="AI64">
        <v>401.62008666992188</v>
      </c>
      <c r="AJ64">
        <v>223.98738098144531</v>
      </c>
      <c r="AK64">
        <v>165.7535095214844</v>
      </c>
      <c r="AL64">
        <v>292.98663330078119</v>
      </c>
      <c r="AM64">
        <v>71.057785034179688</v>
      </c>
      <c r="AN64">
        <v>26.010000228881839</v>
      </c>
      <c r="AO64">
        <v>68.592201232910156</v>
      </c>
      <c r="AP64">
        <v>115.32550048828119</v>
      </c>
      <c r="AQ64">
        <v>60.925117492675781</v>
      </c>
      <c r="AR64">
        <v>57.083778381347663</v>
      </c>
      <c r="AS64">
        <v>61.729785919189453</v>
      </c>
      <c r="AT64">
        <v>341.8150634765625</v>
      </c>
      <c r="AU64">
        <v>127.1355438232422</v>
      </c>
      <c r="AV64">
        <v>213.84710693359381</v>
      </c>
      <c r="AW64">
        <v>85.501007080078125</v>
      </c>
      <c r="AX64">
        <v>288.17388916015619</v>
      </c>
      <c r="AY64">
        <v>294</v>
      </c>
      <c r="AZ64">
        <v>11.565211296081539</v>
      </c>
      <c r="BA64">
        <v>67.805183410644531</v>
      </c>
      <c r="BB64">
        <v>46.140159606933587</v>
      </c>
      <c r="BC64">
        <v>51.476554870605469</v>
      </c>
      <c r="BD64">
        <v>20.760000228881839</v>
      </c>
      <c r="BE64">
        <v>52.325721740722663</v>
      </c>
      <c r="BF64">
        <v>67.407173156738281</v>
      </c>
      <c r="BG64">
        <v>39.816783905029297</v>
      </c>
      <c r="BH64">
        <v>82.675270080566406</v>
      </c>
      <c r="BI64">
        <v>47.009998321533203</v>
      </c>
      <c r="BJ64">
        <v>118.650505065918</v>
      </c>
      <c r="BK64">
        <v>62.223911285400391</v>
      </c>
      <c r="BL64">
        <v>68.139823913574219</v>
      </c>
      <c r="BM64">
        <v>32.305274963378913</v>
      </c>
      <c r="BN64">
        <v>30.140537261962891</v>
      </c>
      <c r="BO64">
        <v>512.3160400390625</v>
      </c>
      <c r="BP64">
        <v>91.748268127441406</v>
      </c>
      <c r="BQ64">
        <v>179.0646057128906</v>
      </c>
      <c r="BR64">
        <v>57.490001678466797</v>
      </c>
      <c r="BS64">
        <v>178.31352233886719</v>
      </c>
      <c r="BT64">
        <v>81.30096435546875</v>
      </c>
      <c r="BU64">
        <v>33.009998321533203</v>
      </c>
      <c r="BV64">
        <v>121.59999847412109</v>
      </c>
      <c r="BW64">
        <v>60.369998931884773</v>
      </c>
      <c r="BX64">
        <v>252.28999328613281</v>
      </c>
      <c r="BY64">
        <v>43</v>
      </c>
      <c r="BZ64">
        <v>91.132125854492202</v>
      </c>
      <c r="CA64">
        <v>70.377487182617188</v>
      </c>
      <c r="CB64">
        <v>589.8656005859375</v>
      </c>
      <c r="CC64">
        <v>34.680000305175781</v>
      </c>
      <c r="CD64">
        <v>86.148818969726563</v>
      </c>
      <c r="CE64">
        <v>27.360000610351559</v>
      </c>
      <c r="CF64">
        <v>89.3973388671875</v>
      </c>
      <c r="CG64">
        <v>82.94000244140625</v>
      </c>
      <c r="CH64">
        <v>29.610000610351559</v>
      </c>
      <c r="CI64">
        <v>73.552200317382813</v>
      </c>
      <c r="CJ64">
        <v>88.797828674316406</v>
      </c>
      <c r="CK64">
        <v>129.86390686035159</v>
      </c>
      <c r="CL64">
        <v>109.8559112548828</v>
      </c>
      <c r="CM64">
        <v>92.120002746582045</v>
      </c>
      <c r="CN64">
        <v>87.343650817871094</v>
      </c>
      <c r="CO64">
        <v>96.265098571777344</v>
      </c>
      <c r="CP64">
        <v>92.518424987792955</v>
      </c>
      <c r="CQ64">
        <v>49.629734039306641</v>
      </c>
      <c r="CR64">
        <v>136.51066589355469</v>
      </c>
      <c r="CS64">
        <v>230.09600830078119</v>
      </c>
      <c r="CT64">
        <v>76.395332336425781</v>
      </c>
      <c r="CU64">
        <v>40.828670501708977</v>
      </c>
      <c r="CV64">
        <v>78.175148010253906</v>
      </c>
      <c r="CW64">
        <v>140.5860900878906</v>
      </c>
      <c r="CX64">
        <v>225.42950439453119</v>
      </c>
      <c r="CY64">
        <v>59.728115081787109</v>
      </c>
      <c r="CZ64">
        <v>145.03489685058591</v>
      </c>
      <c r="DA64">
        <v>78.054832458496094</v>
      </c>
      <c r="DB64">
        <v>19338.2890625</v>
      </c>
      <c r="DC64">
        <v>16.60000038146973</v>
      </c>
      <c r="DD64">
        <v>0.53306089805210521</v>
      </c>
      <c r="DE64">
        <v>0.73474225285093053</v>
      </c>
      <c r="DF64">
        <v>2.1213654073779025</v>
      </c>
      <c r="DG64">
        <v>1.7676044033493317</v>
      </c>
      <c r="DH64">
        <v>1.2949045142521267</v>
      </c>
      <c r="DI64">
        <v>9.9582009223996043E-2</v>
      </c>
      <c r="DJ64">
        <v>2.9508282443460878</v>
      </c>
      <c r="DK64">
        <v>3.011911870315537</v>
      </c>
      <c r="DL64">
        <v>0.37972612872991668</v>
      </c>
      <c r="DM64">
        <v>2.6885877324109404</v>
      </c>
      <c r="DN64">
        <v>0.11073423513221017</v>
      </c>
      <c r="DO64">
        <v>295.15657043457031</v>
      </c>
      <c r="DP64">
        <v>729.00956344604481</v>
      </c>
    </row>
    <row r="65" spans="1:120" x14ac:dyDescent="0.25">
      <c r="A65" s="1">
        <v>45672</v>
      </c>
      <c r="B65">
        <v>38.970001220703118</v>
      </c>
      <c r="C65">
        <v>58.669998168945313</v>
      </c>
      <c r="D65">
        <v>39.909999847412109</v>
      </c>
      <c r="E65">
        <v>46.259998321533203</v>
      </c>
      <c r="F65">
        <v>64.64605712890625</v>
      </c>
      <c r="G65">
        <v>11.680000305175779</v>
      </c>
      <c r="H65">
        <v>39.720001220703118</v>
      </c>
      <c r="I65">
        <v>27.60000038146973</v>
      </c>
      <c r="J65">
        <v>22.670000076293949</v>
      </c>
      <c r="K65">
        <v>430.61151123046881</v>
      </c>
      <c r="L65">
        <v>84.120002746582031</v>
      </c>
      <c r="M65">
        <v>35.259998321533203</v>
      </c>
      <c r="N65">
        <v>26.78193473815918</v>
      </c>
      <c r="O65">
        <v>36.720001220703118</v>
      </c>
      <c r="P65">
        <v>60.490001678466797</v>
      </c>
      <c r="Q65">
        <v>248.8800048828125</v>
      </c>
      <c r="R65">
        <v>120.7561416625977</v>
      </c>
      <c r="S65">
        <v>146.89469909667969</v>
      </c>
      <c r="T65">
        <v>133.30137634277341</v>
      </c>
      <c r="U65">
        <v>29.739999771118161</v>
      </c>
      <c r="V65">
        <v>91.309707641601563</v>
      </c>
      <c r="W65">
        <v>99.169998168945327</v>
      </c>
      <c r="X65">
        <v>50.415214538574219</v>
      </c>
      <c r="Y65">
        <v>60.619998931884773</v>
      </c>
      <c r="Z65">
        <v>63.754802703857422</v>
      </c>
      <c r="AA65">
        <v>127.30759429931641</v>
      </c>
      <c r="AB65">
        <v>93.418182373046875</v>
      </c>
      <c r="AC65">
        <v>116.6737899780273</v>
      </c>
      <c r="AD65">
        <v>44.863811492919922</v>
      </c>
      <c r="AE65">
        <v>107.24070739746089</v>
      </c>
      <c r="AF65">
        <v>191.94789123535159</v>
      </c>
      <c r="AG65">
        <v>102.7931823730469</v>
      </c>
      <c r="AH65">
        <v>188.15647888183591</v>
      </c>
      <c r="AI65">
        <v>404.467041015625</v>
      </c>
      <c r="AJ65">
        <v>223.53837585449219</v>
      </c>
      <c r="AK65">
        <v>165.8432312011719</v>
      </c>
      <c r="AL65">
        <v>292.18777465820313</v>
      </c>
      <c r="AM65">
        <v>70.06103515625</v>
      </c>
      <c r="AN65">
        <v>26.030000686645511</v>
      </c>
      <c r="AO65">
        <v>68.731292724609375</v>
      </c>
      <c r="AP65">
        <v>113.7241668701172</v>
      </c>
      <c r="AQ65">
        <v>61.481418609619141</v>
      </c>
      <c r="AR65">
        <v>56.317619323730469</v>
      </c>
      <c r="AS65">
        <v>62.315891265869141</v>
      </c>
      <c r="AT65">
        <v>344.66201782226563</v>
      </c>
      <c r="AU65">
        <v>126.4392471313477</v>
      </c>
      <c r="AV65">
        <v>212.43077087402341</v>
      </c>
      <c r="AW65">
        <v>85.560951232910156</v>
      </c>
      <c r="AX65">
        <v>290.329345703125</v>
      </c>
      <c r="AY65">
        <v>293.64999389648438</v>
      </c>
      <c r="AZ65">
        <v>11.475942611694339</v>
      </c>
      <c r="BA65">
        <v>68.244964599609375</v>
      </c>
      <c r="BB65">
        <v>45.781940460205078</v>
      </c>
      <c r="BC65">
        <v>51.83428955078125</v>
      </c>
      <c r="BD65">
        <v>20.54000091552734</v>
      </c>
      <c r="BE65">
        <v>52.365703582763672</v>
      </c>
      <c r="BF65">
        <v>66.798103332519531</v>
      </c>
      <c r="BG65">
        <v>39.607067108154297</v>
      </c>
      <c r="BH65">
        <v>81.917694091796875</v>
      </c>
      <c r="BI65">
        <v>47.25</v>
      </c>
      <c r="BJ65">
        <v>117.4710006713867</v>
      </c>
      <c r="BK65">
        <v>61.743961334228523</v>
      </c>
      <c r="BL65">
        <v>67.252815246582031</v>
      </c>
      <c r="BM65">
        <v>32.225803375244141</v>
      </c>
      <c r="BN65">
        <v>30.339614868164059</v>
      </c>
      <c r="BO65">
        <v>515.93060302734375</v>
      </c>
      <c r="BP65">
        <v>91.388511657714844</v>
      </c>
      <c r="BQ65">
        <v>179.0446472167969</v>
      </c>
      <c r="BR65">
        <v>56.979999542236328</v>
      </c>
      <c r="BS65">
        <v>176.92022705078119</v>
      </c>
      <c r="BT65">
        <v>81.251449584960938</v>
      </c>
      <c r="BU65">
        <v>33.159999847412109</v>
      </c>
      <c r="BV65">
        <v>121.05999755859381</v>
      </c>
      <c r="BW65">
        <v>60.540000915527337</v>
      </c>
      <c r="BX65">
        <v>251.21000671386719</v>
      </c>
      <c r="BY65">
        <v>43.330001831054688</v>
      </c>
      <c r="BZ65">
        <v>90.692932128906236</v>
      </c>
      <c r="CA65">
        <v>69.451469421386719</v>
      </c>
      <c r="CB65">
        <v>591.002197265625</v>
      </c>
      <c r="CC65">
        <v>34.349998474121087</v>
      </c>
      <c r="CD65">
        <v>85.871673583984375</v>
      </c>
      <c r="CE65">
        <v>27.64999961853027</v>
      </c>
      <c r="CF65">
        <v>88.869186401367188</v>
      </c>
      <c r="CG65">
        <v>84.339996337890625</v>
      </c>
      <c r="CH65">
        <v>29.610000610351559</v>
      </c>
      <c r="CI65">
        <v>73.3350830078125</v>
      </c>
      <c r="CJ65">
        <v>86.996330261230469</v>
      </c>
      <c r="CK65">
        <v>129.0393371582031</v>
      </c>
      <c r="CL65">
        <v>109.0285720825195</v>
      </c>
      <c r="CM65">
        <v>90.90000152587892</v>
      </c>
      <c r="CN65">
        <v>86.627067565917969</v>
      </c>
      <c r="CO65">
        <v>96.813468933105483</v>
      </c>
      <c r="CP65">
        <v>91.853607177734375</v>
      </c>
      <c r="CQ65">
        <v>49.300926208496087</v>
      </c>
      <c r="CR65">
        <v>134.87568664550781</v>
      </c>
      <c r="CS65">
        <v>231.88285827636719</v>
      </c>
      <c r="CT65">
        <v>75.828338623046875</v>
      </c>
      <c r="CU65">
        <v>39.934391021728523</v>
      </c>
      <c r="CV65">
        <v>76.248817443847656</v>
      </c>
      <c r="CW65">
        <v>140.02824401855469</v>
      </c>
      <c r="CX65">
        <v>226.6561279296875</v>
      </c>
      <c r="CY65">
        <v>59.718128204345703</v>
      </c>
      <c r="CZ65">
        <v>144.7664489746094</v>
      </c>
      <c r="DA65">
        <v>78.164543151855469</v>
      </c>
      <c r="DB65">
        <v>19511.23046875</v>
      </c>
      <c r="DC65">
        <v>16.120000839233398</v>
      </c>
      <c r="DD65">
        <v>0.5355264999864463</v>
      </c>
      <c r="DE65">
        <v>0.73379897630779833</v>
      </c>
      <c r="DF65">
        <v>2.149631218756141</v>
      </c>
      <c r="DG65">
        <v>1.7618311735844812</v>
      </c>
      <c r="DH65">
        <v>1.3058461236959586</v>
      </c>
      <c r="DI65">
        <v>9.9272047448202935E-2</v>
      </c>
      <c r="DJ65">
        <v>2.9890688896195705</v>
      </c>
      <c r="DK65">
        <v>3.0579973462044161</v>
      </c>
      <c r="DL65">
        <v>0.3782361163608724</v>
      </c>
      <c r="DM65">
        <v>2.7259100765146411</v>
      </c>
      <c r="DN65">
        <v>0.11089681710053587</v>
      </c>
      <c r="DO65">
        <v>292.10540008544922</v>
      </c>
      <c r="DP65">
        <v>729.34266662597656</v>
      </c>
    </row>
    <row r="66" spans="1:120" x14ac:dyDescent="0.25">
      <c r="A66" s="1">
        <v>45671</v>
      </c>
      <c r="B66">
        <v>38.099998474121087</v>
      </c>
      <c r="C66">
        <v>56.409999847412109</v>
      </c>
      <c r="D66">
        <v>39.729999542236328</v>
      </c>
      <c r="E66">
        <v>44.369998931884773</v>
      </c>
      <c r="F66">
        <v>63.646121978759773</v>
      </c>
      <c r="G66">
        <v>11.416000366210939</v>
      </c>
      <c r="H66">
        <v>39.270000457763672</v>
      </c>
      <c r="I66">
        <v>27.239999771118161</v>
      </c>
      <c r="J66">
        <v>22.309999465942379</v>
      </c>
      <c r="K66">
        <v>423.54824829101563</v>
      </c>
      <c r="L66">
        <v>82.089996337890625</v>
      </c>
      <c r="M66">
        <v>34.863998413085938</v>
      </c>
      <c r="N66">
        <v>26.45423698425293</v>
      </c>
      <c r="O66">
        <v>36.319999694824219</v>
      </c>
      <c r="P66">
        <v>59.840000152587891</v>
      </c>
      <c r="Q66">
        <v>247.0299987792969</v>
      </c>
      <c r="R66">
        <v>119.0681533813477</v>
      </c>
      <c r="S66">
        <v>142.1802673339844</v>
      </c>
      <c r="T66">
        <v>131.4530334472656</v>
      </c>
      <c r="U66">
        <v>29.340000152587891</v>
      </c>
      <c r="V66">
        <v>90.358558654785156</v>
      </c>
      <c r="W66">
        <v>97.410003662109375</v>
      </c>
      <c r="X66">
        <v>50.365322113037109</v>
      </c>
      <c r="Y66">
        <v>59.740001678466797</v>
      </c>
      <c r="Z66">
        <v>62.927078247070313</v>
      </c>
      <c r="AA66">
        <v>125.7234725952148</v>
      </c>
      <c r="AB66">
        <v>92.2298583984375</v>
      </c>
      <c r="AC66">
        <v>114.7396926879883</v>
      </c>
      <c r="AD66">
        <v>43.835784912109382</v>
      </c>
      <c r="AE66">
        <v>104.588981628418</v>
      </c>
      <c r="AF66">
        <v>189.55726623535159</v>
      </c>
      <c r="AG66">
        <v>100.41587829589839</v>
      </c>
      <c r="AH66">
        <v>186.02557373046881</v>
      </c>
      <c r="AI66">
        <v>394.8773193359375</v>
      </c>
      <c r="AJ66">
        <v>219.2280578613281</v>
      </c>
      <c r="AK66">
        <v>162.68345642089841</v>
      </c>
      <c r="AL66">
        <v>286.28631591796881</v>
      </c>
      <c r="AM66">
        <v>69.313484191894531</v>
      </c>
      <c r="AN66">
        <v>26.14999961853027</v>
      </c>
      <c r="AO66">
        <v>66.048805236816406</v>
      </c>
      <c r="AP66">
        <v>112.34165191650391</v>
      </c>
      <c r="AQ66">
        <v>60.090660095214837</v>
      </c>
      <c r="AR66">
        <v>55.531562805175781</v>
      </c>
      <c r="AS66">
        <v>60.786056518554688</v>
      </c>
      <c r="AT66">
        <v>336.56069946289063</v>
      </c>
      <c r="AU66">
        <v>125.0167922973633</v>
      </c>
      <c r="AV66">
        <v>208.45106506347659</v>
      </c>
      <c r="AW66">
        <v>84.382041931152344</v>
      </c>
      <c r="AX66">
        <v>284.1922607421875</v>
      </c>
      <c r="AY66">
        <v>287.23001098632813</v>
      </c>
      <c r="AZ66">
        <v>11.218057632446291</v>
      </c>
      <c r="BA66">
        <v>67.44537353515625</v>
      </c>
      <c r="BB66">
        <v>45.722240447998047</v>
      </c>
      <c r="BC66">
        <v>50.497001647949219</v>
      </c>
      <c r="BD66">
        <v>20.020000457763668</v>
      </c>
      <c r="BE66">
        <v>52.22576904296875</v>
      </c>
      <c r="BF66">
        <v>66.398712158203125</v>
      </c>
      <c r="BG66">
        <v>39.087760925292969</v>
      </c>
      <c r="BH66">
        <v>81.170082092285156</v>
      </c>
      <c r="BI66">
        <v>46.069999694824219</v>
      </c>
      <c r="BJ66">
        <v>117.0511779785156</v>
      </c>
      <c r="BK66">
        <v>60.524078369140618</v>
      </c>
      <c r="BL66">
        <v>65.897392272949219</v>
      </c>
      <c r="BM66">
        <v>31.748971939086911</v>
      </c>
      <c r="BN66">
        <v>29.732425689697269</v>
      </c>
      <c r="BO66">
        <v>504.32791137695313</v>
      </c>
      <c r="BP66">
        <v>90.089393615722656</v>
      </c>
      <c r="BQ66">
        <v>176.2409973144531</v>
      </c>
      <c r="BR66">
        <v>55.909999847412109</v>
      </c>
      <c r="BS66">
        <v>175.23829650878909</v>
      </c>
      <c r="BT66">
        <v>81.073196411132813</v>
      </c>
      <c r="BU66">
        <v>32.840000152587891</v>
      </c>
      <c r="BV66">
        <v>118.6699981689453</v>
      </c>
      <c r="BW66">
        <v>59.599998474121087</v>
      </c>
      <c r="BX66">
        <v>245.44000244140619</v>
      </c>
      <c r="BY66">
        <v>41.909999847412109</v>
      </c>
      <c r="BZ66">
        <v>89.195693969726563</v>
      </c>
      <c r="CA66">
        <v>69.003402709960938</v>
      </c>
      <c r="CB66">
        <v>580.44390869140625</v>
      </c>
      <c r="CC66">
        <v>33.939998626708977</v>
      </c>
      <c r="CD66">
        <v>84.416732788085938</v>
      </c>
      <c r="CE66">
        <v>27.20000076293945</v>
      </c>
      <c r="CF66">
        <v>88.331062316894531</v>
      </c>
      <c r="CG66">
        <v>81.669998168945313</v>
      </c>
      <c r="CH66">
        <v>29.659999847412109</v>
      </c>
      <c r="CI66">
        <v>72.200180053710938</v>
      </c>
      <c r="CJ66">
        <v>86.501419067382813</v>
      </c>
      <c r="CK66">
        <v>127.4398880004883</v>
      </c>
      <c r="CL66">
        <v>106.59642028808589</v>
      </c>
      <c r="CM66">
        <v>90.120002746582045</v>
      </c>
      <c r="CN66">
        <v>85.810958862304688</v>
      </c>
      <c r="CO66">
        <v>95.248107910156236</v>
      </c>
      <c r="CP66">
        <v>90.51406097412108</v>
      </c>
      <c r="CQ66">
        <v>48.07537841796875</v>
      </c>
      <c r="CR66">
        <v>134.02830505371091</v>
      </c>
      <c r="CS66">
        <v>227.3608093261719</v>
      </c>
      <c r="CT66">
        <v>76.086959838867188</v>
      </c>
      <c r="CU66">
        <v>39.765476226806641</v>
      </c>
      <c r="CV66">
        <v>75.146636962890625</v>
      </c>
      <c r="CW66">
        <v>139.46043395996091</v>
      </c>
      <c r="CX66">
        <v>221.03160095214841</v>
      </c>
      <c r="CY66">
        <v>58.779254913330078</v>
      </c>
      <c r="CZ66">
        <v>142.06221008300781</v>
      </c>
      <c r="DA66">
        <v>77.406532287597656</v>
      </c>
      <c r="DB66">
        <v>19044.390625</v>
      </c>
      <c r="DC66">
        <v>18.70999908447266</v>
      </c>
      <c r="DD66">
        <v>0.52973900863933898</v>
      </c>
      <c r="DE66">
        <v>0.73359299178272852</v>
      </c>
      <c r="DF66">
        <v>2.1227044831377464</v>
      </c>
      <c r="DG66">
        <v>1.7597752237159396</v>
      </c>
      <c r="DH66">
        <v>1.2926274714978769</v>
      </c>
      <c r="DI66">
        <v>9.71842395152131E-2</v>
      </c>
      <c r="DJ66">
        <v>2.9049866287237269</v>
      </c>
      <c r="DK66">
        <v>2.9881705065843636</v>
      </c>
      <c r="DL66">
        <v>0.37769034109699129</v>
      </c>
      <c r="DM66">
        <v>2.6921239401371921</v>
      </c>
      <c r="DN66">
        <v>0.11027000730974011</v>
      </c>
      <c r="DO66">
        <v>290.69403076171875</v>
      </c>
      <c r="DP66">
        <v>716.30705261230469</v>
      </c>
    </row>
    <row r="67" spans="1:120" x14ac:dyDescent="0.25">
      <c r="A67" s="1">
        <v>45670</v>
      </c>
      <c r="B67">
        <v>38</v>
      </c>
      <c r="C67">
        <v>56.700000762939453</v>
      </c>
      <c r="D67">
        <v>39.639999389648438</v>
      </c>
      <c r="E67">
        <v>43.529998779296882</v>
      </c>
      <c r="F67">
        <v>63.206146240234382</v>
      </c>
      <c r="G67">
        <v>11.75</v>
      </c>
      <c r="H67">
        <v>39.069999694824219</v>
      </c>
      <c r="I67">
        <v>27.079999923706051</v>
      </c>
      <c r="J67">
        <v>22.319999694824219</v>
      </c>
      <c r="K67">
        <v>421.36648559570313</v>
      </c>
      <c r="L67">
        <v>81.900001525878906</v>
      </c>
      <c r="M67">
        <v>34.787998199462891</v>
      </c>
      <c r="N67">
        <v>26.196048736572269</v>
      </c>
      <c r="O67">
        <v>35.380001068115227</v>
      </c>
      <c r="P67">
        <v>58.919998168945313</v>
      </c>
      <c r="Q67">
        <v>245.74000549316409</v>
      </c>
      <c r="R67">
        <v>118.2790908813477</v>
      </c>
      <c r="S67">
        <v>140.76493835449219</v>
      </c>
      <c r="T67">
        <v>133.9008483886719</v>
      </c>
      <c r="U67">
        <v>28.89999961853027</v>
      </c>
      <c r="V67">
        <v>90.328842163085938</v>
      </c>
      <c r="W67">
        <v>96.360000610351563</v>
      </c>
      <c r="X67">
        <v>50.475093841552727</v>
      </c>
      <c r="Y67">
        <v>59.700000762939453</v>
      </c>
      <c r="Z67">
        <v>62.199077606201172</v>
      </c>
      <c r="AA67">
        <v>124.3983917236328</v>
      </c>
      <c r="AB67">
        <v>91.081474304199219</v>
      </c>
      <c r="AC67">
        <v>113.1944198608398</v>
      </c>
      <c r="AD67">
        <v>43.276863098144531</v>
      </c>
      <c r="AE67">
        <v>101.6293869018555</v>
      </c>
      <c r="AF67">
        <v>188.6806945800781</v>
      </c>
      <c r="AG67">
        <v>100.645622253418</v>
      </c>
      <c r="AH67">
        <v>184.432373046875</v>
      </c>
      <c r="AI67">
        <v>396.24588012695313</v>
      </c>
      <c r="AJ67">
        <v>216.7635803222656</v>
      </c>
      <c r="AK67">
        <v>160.23138427734381</v>
      </c>
      <c r="AL67">
        <v>283.95968627929688</v>
      </c>
      <c r="AM67">
        <v>68.75531005859375</v>
      </c>
      <c r="AN67">
        <v>25.629999160766602</v>
      </c>
      <c r="AO67">
        <v>64.965873718261719</v>
      </c>
      <c r="AP67">
        <v>110.2131805419922</v>
      </c>
      <c r="AQ67">
        <v>58.044258117675781</v>
      </c>
      <c r="AR67">
        <v>54.427101135253913</v>
      </c>
      <c r="AS67">
        <v>58.789325714111328</v>
      </c>
      <c r="AT67">
        <v>338.12899780273438</v>
      </c>
      <c r="AU67">
        <v>124.11158752441411</v>
      </c>
      <c r="AV67">
        <v>206.30659484863281</v>
      </c>
      <c r="AW67">
        <v>83.832550048828125</v>
      </c>
      <c r="AX67">
        <v>284.85089111328119</v>
      </c>
      <c r="AY67">
        <v>284.70999145507813</v>
      </c>
      <c r="AZ67">
        <v>11.18830013275146</v>
      </c>
      <c r="BA67">
        <v>69.16448974609375</v>
      </c>
      <c r="BB67">
        <v>45.483428955078118</v>
      </c>
      <c r="BC67">
        <v>50.177146911621087</v>
      </c>
      <c r="BD67">
        <v>20.110000610351559</v>
      </c>
      <c r="BE67">
        <v>51.646038055419922</v>
      </c>
      <c r="BF67">
        <v>65.270431518554688</v>
      </c>
      <c r="BG67">
        <v>38.828109741210938</v>
      </c>
      <c r="BH67">
        <v>82.256599426269531</v>
      </c>
      <c r="BI67">
        <v>46.099998474121087</v>
      </c>
      <c r="BJ67">
        <v>115.66175842285161</v>
      </c>
      <c r="BK67">
        <v>59.544174194335938</v>
      </c>
      <c r="BL67">
        <v>65.030319213867188</v>
      </c>
      <c r="BM67">
        <v>31.46088790893555</v>
      </c>
      <c r="BN67">
        <v>29.344221115112301</v>
      </c>
      <c r="BO67">
        <v>504.80718994140619</v>
      </c>
      <c r="BP67">
        <v>89.499786376953125</v>
      </c>
      <c r="BQ67">
        <v>176.2509765625</v>
      </c>
      <c r="BR67">
        <v>55.849998474121087</v>
      </c>
      <c r="BS67">
        <v>173.83503723144531</v>
      </c>
      <c r="BT67">
        <v>81.053390502929688</v>
      </c>
      <c r="BU67">
        <v>31.909999847412109</v>
      </c>
      <c r="BV67">
        <v>117.4499969482422</v>
      </c>
      <c r="BW67">
        <v>59.049999237060547</v>
      </c>
      <c r="BX67">
        <v>244.63999938964841</v>
      </c>
      <c r="BY67">
        <v>42.099998474121087</v>
      </c>
      <c r="BZ67">
        <v>88.457054138183594</v>
      </c>
      <c r="CA67">
        <v>68.505538940429688</v>
      </c>
      <c r="CB67">
        <v>579.64630126953125</v>
      </c>
      <c r="CC67">
        <v>33.720001220703118</v>
      </c>
      <c r="CD67">
        <v>84.555290222167969</v>
      </c>
      <c r="CE67">
        <v>27.10000038146973</v>
      </c>
      <c r="CF67">
        <v>87.862701416015625</v>
      </c>
      <c r="CG67">
        <v>82.230003356933594</v>
      </c>
      <c r="CH67">
        <v>29.85000038146973</v>
      </c>
      <c r="CI67">
        <v>72.150825500488281</v>
      </c>
      <c r="CJ67">
        <v>85.719451904296875</v>
      </c>
      <c r="CK67">
        <v>126.36695861816411</v>
      </c>
      <c r="CL67">
        <v>103.54624176025391</v>
      </c>
      <c r="CM67">
        <v>90.699996948242202</v>
      </c>
      <c r="CN67">
        <v>84.755989074707031</v>
      </c>
      <c r="CO67">
        <v>95.567161560058594</v>
      </c>
      <c r="CP67">
        <v>89.551567077636719</v>
      </c>
      <c r="CQ67">
        <v>47.487514495849609</v>
      </c>
      <c r="CR67">
        <v>132.4631042480469</v>
      </c>
      <c r="CS67">
        <v>226.7618713378906</v>
      </c>
      <c r="CT67">
        <v>76.067070007324219</v>
      </c>
      <c r="CU67">
        <v>39.427639007568359</v>
      </c>
      <c r="CV67">
        <v>74.173538208007813</v>
      </c>
      <c r="CW67">
        <v>140.91481018066409</v>
      </c>
      <c r="CX67">
        <v>221.46043395996091</v>
      </c>
      <c r="CY67">
        <v>58.379737854003913</v>
      </c>
      <c r="CZ67">
        <v>141.087890625</v>
      </c>
      <c r="DA67">
        <v>78.074775695800781</v>
      </c>
      <c r="DB67">
        <v>19088.099609375</v>
      </c>
      <c r="DC67">
        <v>19.190000534057621</v>
      </c>
      <c r="DD67">
        <v>0.53341770061537974</v>
      </c>
      <c r="DE67">
        <v>0.73217565791805861</v>
      </c>
      <c r="DF67">
        <v>2.1484616479247056</v>
      </c>
      <c r="DG67">
        <v>1.7721851905603729</v>
      </c>
      <c r="DH67">
        <v>1.2912394458366809</v>
      </c>
      <c r="DI67">
        <v>9.7818274072923608E-2</v>
      </c>
      <c r="DJ67">
        <v>2.9113837819523916</v>
      </c>
      <c r="DK67">
        <v>2.9810780317429937</v>
      </c>
      <c r="DL67">
        <v>0.37395836020606665</v>
      </c>
      <c r="DM67">
        <v>2.7243950750063584</v>
      </c>
      <c r="DN67">
        <v>0.11019776722703521</v>
      </c>
      <c r="DO67">
        <v>291.15541839599609</v>
      </c>
      <c r="DP67">
        <v>712.92891311645508</v>
      </c>
    </row>
    <row r="68" spans="1:120" x14ac:dyDescent="0.25">
      <c r="A68" s="1">
        <v>45667</v>
      </c>
      <c r="B68">
        <v>38.200000762939453</v>
      </c>
      <c r="C68">
        <v>57.470001220703118</v>
      </c>
      <c r="D68">
        <v>39.459999084472663</v>
      </c>
      <c r="E68">
        <v>44.240001678466797</v>
      </c>
      <c r="F68">
        <v>63.526126861572273</v>
      </c>
      <c r="G68">
        <v>11.98299980163574</v>
      </c>
      <c r="H68">
        <v>39.169998168945313</v>
      </c>
      <c r="I68">
        <v>26.889999389648441</v>
      </c>
      <c r="J68">
        <v>22.159999847412109</v>
      </c>
      <c r="K68">
        <v>417.75015258789063</v>
      </c>
      <c r="L68">
        <v>81.610000610351563</v>
      </c>
      <c r="M68">
        <v>34.445999145507813</v>
      </c>
      <c r="N68">
        <v>25.77897834777832</v>
      </c>
      <c r="O68">
        <v>35.970001220703118</v>
      </c>
      <c r="P68">
        <v>59.090000152587891</v>
      </c>
      <c r="Q68">
        <v>248.21000671386719</v>
      </c>
      <c r="R68">
        <v>118.58872985839839</v>
      </c>
      <c r="S68">
        <v>140.84468078613281</v>
      </c>
      <c r="T68">
        <v>132.61198425292969</v>
      </c>
      <c r="U68">
        <v>29</v>
      </c>
      <c r="V68">
        <v>90.487373352050781</v>
      </c>
      <c r="W68">
        <v>97.209999084472656</v>
      </c>
      <c r="X68">
        <v>49.068012237548828</v>
      </c>
      <c r="Y68">
        <v>59.849998474121087</v>
      </c>
      <c r="Z68">
        <v>61.720394134521477</v>
      </c>
      <c r="AA68">
        <v>122.9238586425781</v>
      </c>
      <c r="AB68">
        <v>90.652076721191406</v>
      </c>
      <c r="AC68">
        <v>112.73581695556641</v>
      </c>
      <c r="AD68">
        <v>43.985500335693359</v>
      </c>
      <c r="AE68">
        <v>99.9708251953125</v>
      </c>
      <c r="AF68">
        <v>187.4355773925781</v>
      </c>
      <c r="AG68">
        <v>100.9652557373047</v>
      </c>
      <c r="AH68">
        <v>182.7893981933594</v>
      </c>
      <c r="AI68">
        <v>397.72427368164063</v>
      </c>
      <c r="AJ68">
        <v>216.34452819824219</v>
      </c>
      <c r="AK68">
        <v>159.4339599609375</v>
      </c>
      <c r="AL68">
        <v>284.42898559570313</v>
      </c>
      <c r="AM68">
        <v>68.545982360839844</v>
      </c>
      <c r="AN68">
        <v>26.219999313354489</v>
      </c>
      <c r="AO68">
        <v>64.151191711425781</v>
      </c>
      <c r="AP68">
        <v>109.5269012451172</v>
      </c>
      <c r="AQ68">
        <v>57.160137176513672</v>
      </c>
      <c r="AR68">
        <v>53.969398498535163</v>
      </c>
      <c r="AS68">
        <v>57.925071716308587</v>
      </c>
      <c r="AT68">
        <v>339.89712524414063</v>
      </c>
      <c r="AU68">
        <v>122.9577102661133</v>
      </c>
      <c r="AV68">
        <v>206.36643981933591</v>
      </c>
      <c r="AW68">
        <v>84.012374877929688</v>
      </c>
      <c r="AX68">
        <v>285.12030029296881</v>
      </c>
      <c r="AY68">
        <v>278.95001220703119</v>
      </c>
      <c r="AZ68">
        <v>11.37675666809082</v>
      </c>
      <c r="BA68">
        <v>67.845169067382813</v>
      </c>
      <c r="BB68">
        <v>44.985908508300781</v>
      </c>
      <c r="BC68">
        <v>50.536983489990227</v>
      </c>
      <c r="BD68">
        <v>20.54999923706055</v>
      </c>
      <c r="BE68">
        <v>51.716007232666023</v>
      </c>
      <c r="BF68">
        <v>64.4117431640625</v>
      </c>
      <c r="BG68">
        <v>38.728240966796882</v>
      </c>
      <c r="BH68">
        <v>81.897758483886719</v>
      </c>
      <c r="BI68">
        <v>46.330001831054688</v>
      </c>
      <c r="BJ68">
        <v>114.5822067260742</v>
      </c>
      <c r="BK68">
        <v>60.014129638671882</v>
      </c>
      <c r="BL68">
        <v>65.468841552734375</v>
      </c>
      <c r="BM68">
        <v>30.79531288146973</v>
      </c>
      <c r="BN68">
        <v>28.776847839355469</v>
      </c>
      <c r="BO68">
        <v>506.43478393554688</v>
      </c>
      <c r="BP68">
        <v>89.599723815917969</v>
      </c>
      <c r="BQ68">
        <v>175.95166015625</v>
      </c>
      <c r="BR68">
        <v>56.259998321533203</v>
      </c>
      <c r="BS68">
        <v>172.42182922363281</v>
      </c>
      <c r="BT68">
        <v>81.033584594726563</v>
      </c>
      <c r="BU68">
        <v>32.810001373291023</v>
      </c>
      <c r="BV68">
        <v>118.4899978637695</v>
      </c>
      <c r="BW68">
        <v>57.590000152587891</v>
      </c>
      <c r="BX68">
        <v>247.17999267578119</v>
      </c>
      <c r="BY68">
        <v>42.080001831054688</v>
      </c>
      <c r="BZ68">
        <v>88.846336364746094</v>
      </c>
      <c r="CA68">
        <v>68.027595520019531</v>
      </c>
      <c r="CB68">
        <v>578.74896240234375</v>
      </c>
      <c r="CC68">
        <v>34.139999389648438</v>
      </c>
      <c r="CD68">
        <v>84.584983825683594</v>
      </c>
      <c r="CE68">
        <v>27.170000076293949</v>
      </c>
      <c r="CF68">
        <v>87.374412536621094</v>
      </c>
      <c r="CG68">
        <v>80.639999389648438</v>
      </c>
      <c r="CH68">
        <v>29.760000228881839</v>
      </c>
      <c r="CI68">
        <v>72.407417297363281</v>
      </c>
      <c r="CJ68">
        <v>84.680130004882813</v>
      </c>
      <c r="CK68">
        <v>125.2840957641602</v>
      </c>
      <c r="CL68">
        <v>102.0510635375977</v>
      </c>
      <c r="CM68">
        <v>90.489997863769517</v>
      </c>
      <c r="CN68">
        <v>82.904815673828125</v>
      </c>
      <c r="CO68">
        <v>95.527275085449219</v>
      </c>
      <c r="CP68">
        <v>87.705955505371094</v>
      </c>
      <c r="CQ68">
        <v>47.148746490478523</v>
      </c>
      <c r="CR68">
        <v>130.9278259277344</v>
      </c>
      <c r="CS68">
        <v>228.3790283203125</v>
      </c>
      <c r="CT68">
        <v>75.937751770019531</v>
      </c>
      <c r="CU68">
        <v>38.930816650390618</v>
      </c>
      <c r="CV68">
        <v>75.047348022460938</v>
      </c>
      <c r="CW68">
        <v>139.10182189941409</v>
      </c>
      <c r="CX68">
        <v>220.2138671875</v>
      </c>
      <c r="CY68">
        <v>57.061325073242188</v>
      </c>
      <c r="CZ68">
        <v>138.50294494628909</v>
      </c>
      <c r="DA68">
        <v>78.842758178710938</v>
      </c>
      <c r="DB68">
        <v>19161.630859375</v>
      </c>
      <c r="DC68">
        <v>19.54000091552734</v>
      </c>
      <c r="DD68">
        <v>0.53866644284844634</v>
      </c>
      <c r="DE68">
        <v>0.73746527095913617</v>
      </c>
      <c r="DF68">
        <v>2.1758607315995291</v>
      </c>
      <c r="DG68">
        <v>1.7839924798041167</v>
      </c>
      <c r="DH68">
        <v>1.3060337600584444</v>
      </c>
      <c r="DI68">
        <v>9.930039612019248E-2</v>
      </c>
      <c r="DJ68">
        <v>2.8999260849126318</v>
      </c>
      <c r="DK68">
        <v>3.0074504840750009</v>
      </c>
      <c r="DL68">
        <v>0.37381410983479296</v>
      </c>
      <c r="DM68">
        <v>2.7643416952748434</v>
      </c>
      <c r="DN68">
        <v>0.10833567810441597</v>
      </c>
      <c r="DO68">
        <v>290.08692169189453</v>
      </c>
      <c r="DP68">
        <v>709.57428359985352</v>
      </c>
    </row>
    <row r="69" spans="1:120" x14ac:dyDescent="0.25">
      <c r="A69" s="1">
        <v>45665</v>
      </c>
      <c r="B69">
        <v>38.919998168945313</v>
      </c>
      <c r="C69">
        <v>58.950000762939453</v>
      </c>
      <c r="D69">
        <v>40.069999694824219</v>
      </c>
      <c r="E69">
        <v>44.950000762939453</v>
      </c>
      <c r="F69">
        <v>64.156089782714844</v>
      </c>
      <c r="G69">
        <v>12.64000034332275</v>
      </c>
      <c r="H69">
        <v>39.439998626708977</v>
      </c>
      <c r="I69">
        <v>26.739999771118161</v>
      </c>
      <c r="J69">
        <v>21.579999923706051</v>
      </c>
      <c r="K69">
        <v>424.52456665039063</v>
      </c>
      <c r="L69">
        <v>82.919998168945313</v>
      </c>
      <c r="M69">
        <v>34.537998199462891</v>
      </c>
      <c r="N69">
        <v>25.550582885742191</v>
      </c>
      <c r="O69">
        <v>35.900001525878913</v>
      </c>
      <c r="P69">
        <v>59.689998626708977</v>
      </c>
      <c r="Q69">
        <v>245.86000061035159</v>
      </c>
      <c r="R69">
        <v>120.72618103027339</v>
      </c>
      <c r="S69">
        <v>144.7916564941406</v>
      </c>
      <c r="T69">
        <v>134.71012878417969</v>
      </c>
      <c r="U69">
        <v>29.79000091552734</v>
      </c>
      <c r="V69">
        <v>91.151184082031236</v>
      </c>
      <c r="W69">
        <v>99.199996948242202</v>
      </c>
      <c r="X69">
        <v>49.606895446777337</v>
      </c>
      <c r="Y69">
        <v>60.400001525878913</v>
      </c>
      <c r="Z69">
        <v>62.607952117919922</v>
      </c>
      <c r="AA69">
        <v>124.7769775390625</v>
      </c>
      <c r="AB69">
        <v>91.860374450683594</v>
      </c>
      <c r="AC69">
        <v>115.0387878417969</v>
      </c>
      <c r="AD69">
        <v>44.664196014404297</v>
      </c>
      <c r="AE69">
        <v>102.076301574707</v>
      </c>
      <c r="AF69">
        <v>190.40394592285159</v>
      </c>
      <c r="AG69">
        <v>102.42359924316411</v>
      </c>
      <c r="AH69">
        <v>185.4380798339844</v>
      </c>
      <c r="AI69">
        <v>403.9476318359375</v>
      </c>
      <c r="AJ69">
        <v>221.21360778808591</v>
      </c>
      <c r="AK69">
        <v>163.0622253417969</v>
      </c>
      <c r="AL69">
        <v>290.82974243164063</v>
      </c>
      <c r="AM69">
        <v>68.964622497558594</v>
      </c>
      <c r="AN69">
        <v>25.770000457763668</v>
      </c>
      <c r="AO69">
        <v>65.919647216796875</v>
      </c>
      <c r="AP69">
        <v>113.4755172729492</v>
      </c>
      <c r="AQ69">
        <v>59.017787933349609</v>
      </c>
      <c r="AR69">
        <v>55.601215362548828</v>
      </c>
      <c r="AS69">
        <v>59.693317413330078</v>
      </c>
      <c r="AT69">
        <v>345.25140380859381</v>
      </c>
      <c r="AU69">
        <v>124.8078994750977</v>
      </c>
      <c r="AV69">
        <v>209.239013671875</v>
      </c>
      <c r="AW69">
        <v>85.670852661132813</v>
      </c>
      <c r="AX69">
        <v>289.15185546875</v>
      </c>
      <c r="AY69">
        <v>279.79998779296881</v>
      </c>
      <c r="AZ69">
        <v>11.723910331726071</v>
      </c>
      <c r="BA69">
        <v>68.884635925292969</v>
      </c>
      <c r="BB69">
        <v>46.090408325195313</v>
      </c>
      <c r="BC69">
        <v>51.356609344482422</v>
      </c>
      <c r="BD69">
        <v>21.20999908447266</v>
      </c>
      <c r="BE69">
        <v>52.345714569091797</v>
      </c>
      <c r="BF69">
        <v>65.380271911621094</v>
      </c>
      <c r="BG69">
        <v>38.947948455810547</v>
      </c>
      <c r="BH69">
        <v>83.313224792480469</v>
      </c>
      <c r="BI69">
        <v>47.090000152587891</v>
      </c>
      <c r="BJ69">
        <v>115.04201507568359</v>
      </c>
      <c r="BK69">
        <v>61.224010467529297</v>
      </c>
      <c r="BL69">
        <v>66.694694519042969</v>
      </c>
      <c r="BM69">
        <v>30.41782188415527</v>
      </c>
      <c r="BN69">
        <v>28.58772087097168</v>
      </c>
      <c r="BO69">
        <v>514.50274658203125</v>
      </c>
      <c r="BP69">
        <v>90.898841857910156</v>
      </c>
      <c r="BQ69">
        <v>178.585693359375</v>
      </c>
      <c r="BR69">
        <v>57.261001586914063</v>
      </c>
      <c r="BS69">
        <v>174.97955322265619</v>
      </c>
      <c r="BT69">
        <v>81.182136535644531</v>
      </c>
      <c r="BU69">
        <v>33.220001220703118</v>
      </c>
      <c r="BV69">
        <v>120.73000335693359</v>
      </c>
      <c r="BW69">
        <v>57.930000305175781</v>
      </c>
      <c r="BX69">
        <v>252.22999572753909</v>
      </c>
      <c r="BY69">
        <v>42.560001373291023</v>
      </c>
      <c r="BZ69">
        <v>90.094039916992202</v>
      </c>
      <c r="CA69">
        <v>69.262290954589844</v>
      </c>
      <c r="CB69">
        <v>587.72198486328125</v>
      </c>
      <c r="CC69">
        <v>35.299999237060547</v>
      </c>
      <c r="CD69">
        <v>85.149154663085938</v>
      </c>
      <c r="CE69">
        <v>27.840000152587891</v>
      </c>
      <c r="CF69">
        <v>88.689811706542969</v>
      </c>
      <c r="CG69">
        <v>77.300003051757813</v>
      </c>
      <c r="CH69">
        <v>29.610000610351559</v>
      </c>
      <c r="CI69">
        <v>72.881118774414063</v>
      </c>
      <c r="CJ69">
        <v>86.798370361328125</v>
      </c>
      <c r="CK69">
        <v>127.1219787597656</v>
      </c>
      <c r="CL69">
        <v>104.1044540405273</v>
      </c>
      <c r="CM69">
        <v>91.940002441406236</v>
      </c>
      <c r="CN69">
        <v>83.760734558105469</v>
      </c>
      <c r="CO69">
        <v>96.97299957275392</v>
      </c>
      <c r="CP69">
        <v>87.348747253417969</v>
      </c>
      <c r="CQ69">
        <v>48.31451416015625</v>
      </c>
      <c r="CR69">
        <v>132.41326904296881</v>
      </c>
      <c r="CS69">
        <v>233.4700927734375</v>
      </c>
      <c r="CT69">
        <v>76.972274780273438</v>
      </c>
      <c r="CU69">
        <v>39.894649505615227</v>
      </c>
      <c r="CV69">
        <v>75.474311828613281</v>
      </c>
      <c r="CW69">
        <v>139.8887634277344</v>
      </c>
      <c r="CX69">
        <v>222.39784240722659</v>
      </c>
      <c r="CY69">
        <v>57.680580139160163</v>
      </c>
      <c r="CZ69">
        <v>136.87245178222659</v>
      </c>
      <c r="DA69">
        <v>79.062179565429688</v>
      </c>
      <c r="DB69">
        <v>19478.880859375</v>
      </c>
      <c r="DC69">
        <v>17.70000076293945</v>
      </c>
      <c r="DD69">
        <v>0.53792792343003426</v>
      </c>
      <c r="DE69">
        <v>0.73619650245115065</v>
      </c>
      <c r="DF69">
        <v>2.1783423997788174</v>
      </c>
      <c r="DG69">
        <v>1.7835506771849123</v>
      </c>
      <c r="DH69">
        <v>1.3007660976166697</v>
      </c>
      <c r="DI69">
        <v>0.10030252786383802</v>
      </c>
      <c r="DJ69">
        <v>2.8893240201369625</v>
      </c>
      <c r="DK69">
        <v>3.0331712742010781</v>
      </c>
      <c r="DL69">
        <v>0.37639158221985808</v>
      </c>
      <c r="DM69">
        <v>2.7662624341937594</v>
      </c>
      <c r="DN69">
        <v>0.10876108234253502</v>
      </c>
      <c r="DO69">
        <v>292.33535003662109</v>
      </c>
      <c r="DP69">
        <v>720.35645294189453</v>
      </c>
    </row>
    <row r="70" spans="1:120" x14ac:dyDescent="0.25">
      <c r="A70" s="1">
        <v>45664</v>
      </c>
      <c r="B70">
        <v>38.959999084472663</v>
      </c>
      <c r="C70">
        <v>58.900001525878913</v>
      </c>
      <c r="D70">
        <v>40.259998321533203</v>
      </c>
      <c r="E70">
        <v>45.740001678466797</v>
      </c>
      <c r="F70">
        <v>63.856105804443359</v>
      </c>
      <c r="G70">
        <v>13.02999973297119</v>
      </c>
      <c r="H70">
        <v>39.180000305175781</v>
      </c>
      <c r="I70">
        <v>26.20999908447266</v>
      </c>
      <c r="J70">
        <v>21.620000839233398</v>
      </c>
      <c r="K70">
        <v>423.72756958007813</v>
      </c>
      <c r="L70">
        <v>83.55999755859375</v>
      </c>
      <c r="M70">
        <v>34.430000305175781</v>
      </c>
      <c r="N70">
        <v>25.3718376159668</v>
      </c>
      <c r="O70">
        <v>35.049999237060547</v>
      </c>
      <c r="P70">
        <v>60</v>
      </c>
      <c r="Q70">
        <v>244.55999755859381</v>
      </c>
      <c r="R70">
        <v>121.2955017089844</v>
      </c>
      <c r="S70">
        <v>143.97434997558591</v>
      </c>
      <c r="T70">
        <v>135.34956359863281</v>
      </c>
      <c r="U70">
        <v>30.260000228881839</v>
      </c>
      <c r="V70">
        <v>90.992660522460938</v>
      </c>
      <c r="W70">
        <v>99.190002441406236</v>
      </c>
      <c r="X70">
        <v>49.147850036621087</v>
      </c>
      <c r="Y70">
        <v>59.509998321533203</v>
      </c>
      <c r="Z70">
        <v>62.438423156738281</v>
      </c>
      <c r="AA70">
        <v>124.7769775390625</v>
      </c>
      <c r="AB70">
        <v>91.440963745117202</v>
      </c>
      <c r="AC70">
        <v>115.0088806152344</v>
      </c>
      <c r="AD70">
        <v>44.943656921386719</v>
      </c>
      <c r="AE70">
        <v>100.8944473266602</v>
      </c>
      <c r="AF70">
        <v>190.26448059082031</v>
      </c>
      <c r="AG70">
        <v>102.2937545776367</v>
      </c>
      <c r="AH70">
        <v>185.2289733886719</v>
      </c>
      <c r="AI70">
        <v>403.35824584960938</v>
      </c>
      <c r="AJ70">
        <v>222.22132873535159</v>
      </c>
      <c r="AK70">
        <v>163.68022155761719</v>
      </c>
      <c r="AL70">
        <v>292.59719848632813</v>
      </c>
      <c r="AM70">
        <v>68.964622497558594</v>
      </c>
      <c r="AN70">
        <v>25.770000457763668</v>
      </c>
      <c r="AO70">
        <v>66.038871765136719</v>
      </c>
      <c r="AP70">
        <v>113.6048202514648</v>
      </c>
      <c r="AQ70">
        <v>58.968120574951172</v>
      </c>
      <c r="AR70">
        <v>55.611164093017578</v>
      </c>
      <c r="AS70">
        <v>59.713188171386719</v>
      </c>
      <c r="AT70">
        <v>344.63204956054688</v>
      </c>
      <c r="AU70">
        <v>124.5492706298828</v>
      </c>
      <c r="AV70">
        <v>208.2914733886719</v>
      </c>
      <c r="AW70">
        <v>85.990554809570313</v>
      </c>
      <c r="AX70">
        <v>289.06204223632813</v>
      </c>
      <c r="AY70">
        <v>283.85000610351563</v>
      </c>
      <c r="AZ70">
        <v>12.071065902709959</v>
      </c>
      <c r="BA70">
        <v>67.975105285644531</v>
      </c>
      <c r="BB70">
        <v>45.672489166259773</v>
      </c>
      <c r="BC70">
        <v>51.977725982666023</v>
      </c>
      <c r="BD70">
        <v>22.469999313354489</v>
      </c>
      <c r="BE70">
        <v>52.085834503173828</v>
      </c>
      <c r="BF70">
        <v>65.030792236328125</v>
      </c>
      <c r="BG70">
        <v>39.147682189941413</v>
      </c>
      <c r="BH70">
        <v>83.054054260253906</v>
      </c>
      <c r="BI70">
        <v>47.110000610351563</v>
      </c>
      <c r="BJ70">
        <v>114.102409362793</v>
      </c>
      <c r="BK70">
        <v>61.433990478515618</v>
      </c>
      <c r="BL70">
        <v>66.634902954101563</v>
      </c>
      <c r="BM70">
        <v>30.199274063110352</v>
      </c>
      <c r="BN70">
        <v>28.985879898071289</v>
      </c>
      <c r="BO70">
        <v>514.412841796875</v>
      </c>
      <c r="BP70">
        <v>90.978790283203125</v>
      </c>
      <c r="BQ70">
        <v>178.2364807128906</v>
      </c>
      <c r="BR70">
        <v>57.349998474121087</v>
      </c>
      <c r="BS70">
        <v>174.7705383300781</v>
      </c>
      <c r="BT70">
        <v>81.132614135742188</v>
      </c>
      <c r="BU70">
        <v>32.909999847412109</v>
      </c>
      <c r="BV70">
        <v>120.4199981689453</v>
      </c>
      <c r="BW70">
        <v>58.619998931884773</v>
      </c>
      <c r="BX70">
        <v>254.03999328613281</v>
      </c>
      <c r="BY70">
        <v>43.040000915527337</v>
      </c>
      <c r="BZ70">
        <v>90.792747497558594</v>
      </c>
      <c r="CA70">
        <v>68.864006042480469</v>
      </c>
      <c r="CB70">
        <v>586.8646240234375</v>
      </c>
      <c r="CC70">
        <v>36.599998474121087</v>
      </c>
      <c r="CD70">
        <v>85.040275573730469</v>
      </c>
      <c r="CE70">
        <v>28.20999908447266</v>
      </c>
      <c r="CF70">
        <v>88.1417236328125</v>
      </c>
      <c r="CG70">
        <v>78.169998168945313</v>
      </c>
      <c r="CH70">
        <v>29.5</v>
      </c>
      <c r="CI70">
        <v>72.703475952148438</v>
      </c>
      <c r="CJ70">
        <v>86.570701599121094</v>
      </c>
      <c r="CK70">
        <v>126.9232940673828</v>
      </c>
      <c r="CL70">
        <v>102.92823791503911</v>
      </c>
      <c r="CM70">
        <v>91.5</v>
      </c>
      <c r="CN70">
        <v>83.302909851074219</v>
      </c>
      <c r="CO70">
        <v>97.551284790039063</v>
      </c>
      <c r="CP70">
        <v>87.259445190429688</v>
      </c>
      <c r="CQ70">
        <v>48.15509033203125</v>
      </c>
      <c r="CR70">
        <v>131.89485168457031</v>
      </c>
      <c r="CS70">
        <v>233.5499572753906</v>
      </c>
      <c r="CT70">
        <v>76.833015441894531</v>
      </c>
      <c r="CU70">
        <v>39.725730895996087</v>
      </c>
      <c r="CV70">
        <v>75.494171142578125</v>
      </c>
      <c r="CW70">
        <v>139.17155456542969</v>
      </c>
      <c r="CX70">
        <v>221.76957702636719</v>
      </c>
      <c r="CY70">
        <v>58.000194549560547</v>
      </c>
      <c r="CZ70">
        <v>135.96771240234381</v>
      </c>
      <c r="DA70">
        <v>79.201820373535156</v>
      </c>
      <c r="DB70">
        <v>19489.6796875</v>
      </c>
      <c r="DC70">
        <v>17.819999694824219</v>
      </c>
      <c r="DD70">
        <v>0.53763978573398563</v>
      </c>
      <c r="DE70">
        <v>0.73283521967416476</v>
      </c>
      <c r="DF70">
        <v>2.177619615713303</v>
      </c>
      <c r="DG70">
        <v>1.7876148730855108</v>
      </c>
      <c r="DH70">
        <v>1.3184354601960107</v>
      </c>
      <c r="DI70">
        <v>0.10036386436461475</v>
      </c>
      <c r="DJ70">
        <v>2.8863838774371922</v>
      </c>
      <c r="DK70">
        <v>3.0397083328327037</v>
      </c>
      <c r="DL70">
        <v>0.3786585860497817</v>
      </c>
      <c r="DM70">
        <v>2.7670338639290284</v>
      </c>
      <c r="DN70">
        <v>0.10717206144145892</v>
      </c>
      <c r="DO70">
        <v>291.49874114990234</v>
      </c>
      <c r="DP70">
        <v>718.67238616943359</v>
      </c>
    </row>
    <row r="71" spans="1:120" x14ac:dyDescent="0.25">
      <c r="A71" s="1">
        <v>45663</v>
      </c>
      <c r="B71">
        <v>39.590000152587891</v>
      </c>
      <c r="C71">
        <v>61.150001525878913</v>
      </c>
      <c r="D71">
        <v>40.729999542236328</v>
      </c>
      <c r="E71">
        <v>48</v>
      </c>
      <c r="F71">
        <v>64.766044616699219</v>
      </c>
      <c r="G71">
        <v>13.01200008392334</v>
      </c>
      <c r="H71">
        <v>39.560001373291023</v>
      </c>
      <c r="I71">
        <v>26</v>
      </c>
      <c r="J71">
        <v>21.520000457763668</v>
      </c>
      <c r="K71">
        <v>425.52078247070313</v>
      </c>
      <c r="L71">
        <v>85.410003662109375</v>
      </c>
      <c r="M71">
        <v>34.520000457763672</v>
      </c>
      <c r="N71">
        <v>25.044137954711911</v>
      </c>
      <c r="O71">
        <v>34.580001831054688</v>
      </c>
      <c r="P71">
        <v>60.119998931884773</v>
      </c>
      <c r="Q71">
        <v>243.19000244140619</v>
      </c>
      <c r="R71">
        <v>122.2044143676758</v>
      </c>
      <c r="S71">
        <v>145.91792297363281</v>
      </c>
      <c r="T71">
        <v>134.17060852050781</v>
      </c>
      <c r="U71">
        <v>30.239999771118161</v>
      </c>
      <c r="V71">
        <v>91.40879058837892</v>
      </c>
      <c r="W71">
        <v>101.6800003051758</v>
      </c>
      <c r="X71">
        <v>48.838489532470703</v>
      </c>
      <c r="Y71">
        <v>59.479999542236328</v>
      </c>
      <c r="Z71">
        <v>62.847297668457031</v>
      </c>
      <c r="AA71">
        <v>125.1256866455078</v>
      </c>
      <c r="AB71">
        <v>92.409599304199219</v>
      </c>
      <c r="AC71">
        <v>115.8662643432617</v>
      </c>
      <c r="AD71">
        <v>46.111415863037109</v>
      </c>
      <c r="AE71">
        <v>102.2947998046875</v>
      </c>
      <c r="AF71">
        <v>190.7625427246094</v>
      </c>
      <c r="AG71">
        <v>104.23154449462891</v>
      </c>
      <c r="AH71">
        <v>185.5077819824219</v>
      </c>
      <c r="AI71">
        <v>411.51950073242188</v>
      </c>
      <c r="AJ71">
        <v>224.0173034667969</v>
      </c>
      <c r="AK71">
        <v>164.76670837402341</v>
      </c>
      <c r="AL71">
        <v>294.74411010742188</v>
      </c>
      <c r="AM71">
        <v>68.934722900390625</v>
      </c>
      <c r="AN71">
        <v>25.579999923706051</v>
      </c>
      <c r="AO71">
        <v>66.177963256835938</v>
      </c>
      <c r="AP71">
        <v>113.38600158691411</v>
      </c>
      <c r="AQ71">
        <v>59.484687805175781</v>
      </c>
      <c r="AR71">
        <v>55.680812835693359</v>
      </c>
      <c r="AS71">
        <v>60.279422760009773</v>
      </c>
      <c r="AT71">
        <v>351.904296875</v>
      </c>
      <c r="AU71">
        <v>124.66864013671881</v>
      </c>
      <c r="AV71">
        <v>211.3535461425781</v>
      </c>
      <c r="AW71">
        <v>86.719886779785156</v>
      </c>
      <c r="AX71">
        <v>293.12347412109381</v>
      </c>
      <c r="AY71">
        <v>279.739990234375</v>
      </c>
      <c r="AZ71">
        <v>12.190090179443359</v>
      </c>
      <c r="BA71">
        <v>67.595291137695313</v>
      </c>
      <c r="BB71">
        <v>46.219764709472663</v>
      </c>
      <c r="BC71">
        <v>52.955879211425781</v>
      </c>
      <c r="BD71">
        <v>22.479999542236332</v>
      </c>
      <c r="BE71">
        <v>52.655570983886719</v>
      </c>
      <c r="BF71">
        <v>65.520057678222656</v>
      </c>
      <c r="BG71">
        <v>39.247547149658203</v>
      </c>
      <c r="BH71">
        <v>82.465934753417969</v>
      </c>
      <c r="BI71">
        <v>47.919998168945313</v>
      </c>
      <c r="BJ71">
        <v>114.4222717285156</v>
      </c>
      <c r="BK71">
        <v>62.123924255371087</v>
      </c>
      <c r="BL71">
        <v>67.701301574707031</v>
      </c>
      <c r="BM71">
        <v>29.901254653930661</v>
      </c>
      <c r="BN71">
        <v>28.46827507019043</v>
      </c>
      <c r="BO71">
        <v>523.7589111328125</v>
      </c>
      <c r="BP71">
        <v>91.838211059570327</v>
      </c>
      <c r="BQ71">
        <v>179.5934143066406</v>
      </c>
      <c r="BR71">
        <v>57.930000305175781</v>
      </c>
      <c r="BS71">
        <v>175.35772705078119</v>
      </c>
      <c r="BT71">
        <v>81.182136535644531</v>
      </c>
      <c r="BU71">
        <v>32.580001831054688</v>
      </c>
      <c r="BV71">
        <v>123.4199981689453</v>
      </c>
      <c r="BW71">
        <v>58.770000457763672</v>
      </c>
      <c r="BX71">
        <v>260.23001098632813</v>
      </c>
      <c r="BY71">
        <v>43.880001068115227</v>
      </c>
      <c r="BZ71">
        <v>91.870765686035156</v>
      </c>
      <c r="CA71">
        <v>68.834129333496094</v>
      </c>
      <c r="CB71">
        <v>593.57440185546875</v>
      </c>
      <c r="CC71">
        <v>35.549999237060547</v>
      </c>
      <c r="CD71">
        <v>86.010246276855469</v>
      </c>
      <c r="CE71">
        <v>29.280000686645511</v>
      </c>
      <c r="CF71">
        <v>88.301170349121094</v>
      </c>
      <c r="CG71">
        <v>77.300003051757813</v>
      </c>
      <c r="CH71">
        <v>29.389999389648441</v>
      </c>
      <c r="CI71">
        <v>73.246269226074219</v>
      </c>
      <c r="CJ71">
        <v>87.402168273925781</v>
      </c>
      <c r="CK71">
        <v>127.2610702514648</v>
      </c>
      <c r="CL71">
        <v>104.3436737060547</v>
      </c>
      <c r="CM71">
        <v>91.220001220703125</v>
      </c>
      <c r="CN71">
        <v>83.352676391601563</v>
      </c>
      <c r="CO71">
        <v>98.64804840087892</v>
      </c>
      <c r="CP71">
        <v>86.396171569824219</v>
      </c>
      <c r="CQ71">
        <v>48.264690399169922</v>
      </c>
      <c r="CR71">
        <v>132.0244445800781</v>
      </c>
      <c r="CS71">
        <v>238.33154296875</v>
      </c>
      <c r="CT71">
        <v>77.101593017578125</v>
      </c>
      <c r="CU71">
        <v>40.023818969726563</v>
      </c>
      <c r="CV71">
        <v>75.682830810546875</v>
      </c>
      <c r="CW71">
        <v>138.4842224121094</v>
      </c>
      <c r="CX71">
        <v>226.14752197265619</v>
      </c>
      <c r="CY71">
        <v>58.159999847412109</v>
      </c>
      <c r="CZ71">
        <v>134.44657897949219</v>
      </c>
      <c r="DA71">
        <v>79.77032470703125</v>
      </c>
      <c r="DB71">
        <v>19864.98046875</v>
      </c>
      <c r="DC71">
        <v>16.04000091552734</v>
      </c>
      <c r="DD71">
        <v>0.54639418727554245</v>
      </c>
      <c r="DE71">
        <v>0.73853420334070841</v>
      </c>
      <c r="DF71">
        <v>2.2183409037331709</v>
      </c>
      <c r="DG71">
        <v>1.7888571849013783</v>
      </c>
      <c r="DH71">
        <v>1.3346688129216877</v>
      </c>
      <c r="DI71">
        <v>0.10301994380945106</v>
      </c>
      <c r="DJ71">
        <v>2.9331108881381684</v>
      </c>
      <c r="DK71">
        <v>3.0911364297546178</v>
      </c>
      <c r="DL71">
        <v>0.3774039156111445</v>
      </c>
      <c r="DM71">
        <v>2.8227170561023325</v>
      </c>
      <c r="DN71">
        <v>0.10691228972812893</v>
      </c>
      <c r="DO71">
        <v>291.26864624023438</v>
      </c>
      <c r="DP71">
        <v>728.12087631225586</v>
      </c>
    </row>
    <row r="72" spans="1:120" x14ac:dyDescent="0.25">
      <c r="A72" s="1">
        <v>45660</v>
      </c>
      <c r="B72">
        <v>39.130001068115227</v>
      </c>
      <c r="C72">
        <v>59.819999694824219</v>
      </c>
      <c r="D72">
        <v>40.369998931884773</v>
      </c>
      <c r="E72">
        <v>46.759998321533203</v>
      </c>
      <c r="F72">
        <v>64.346076965332031</v>
      </c>
      <c r="G72">
        <v>13.02999973297119</v>
      </c>
      <c r="H72">
        <v>38.959999084472663</v>
      </c>
      <c r="I72">
        <v>25.54999923706055</v>
      </c>
      <c r="J72">
        <v>21.479999542236332</v>
      </c>
      <c r="K72">
        <v>425.55068969726563</v>
      </c>
      <c r="L72">
        <v>85.449996948242188</v>
      </c>
      <c r="M72">
        <v>34.492000579833977</v>
      </c>
      <c r="N72">
        <v>25.00441741943359</v>
      </c>
      <c r="O72">
        <v>35</v>
      </c>
      <c r="P72">
        <v>60.069999694824219</v>
      </c>
      <c r="Q72">
        <v>243.49000549316409</v>
      </c>
      <c r="R72">
        <v>120.8460311889648</v>
      </c>
      <c r="S72">
        <v>145.56907653808591</v>
      </c>
      <c r="T72">
        <v>134.0307312011719</v>
      </c>
      <c r="U72">
        <v>30</v>
      </c>
      <c r="V72">
        <v>91.497955322265625</v>
      </c>
      <c r="W72">
        <v>101.4700012207031</v>
      </c>
      <c r="X72">
        <v>48.589008331298828</v>
      </c>
      <c r="Y72">
        <v>59.150001525878913</v>
      </c>
      <c r="Z72">
        <v>62.737598419189453</v>
      </c>
      <c r="AA72">
        <v>124.95631408691411</v>
      </c>
      <c r="AB72">
        <v>92.139976501464844</v>
      </c>
      <c r="AC72">
        <v>115.87623596191411</v>
      </c>
      <c r="AD72">
        <v>45.402778625488281</v>
      </c>
      <c r="AE72">
        <v>102.60267639160161</v>
      </c>
      <c r="AF72">
        <v>190.70277404785159</v>
      </c>
      <c r="AG72">
        <v>103.15277099609381</v>
      </c>
      <c r="AH72">
        <v>185.7168884277344</v>
      </c>
      <c r="AI72">
        <v>406.77459716796881</v>
      </c>
      <c r="AJ72">
        <v>223.927490234375</v>
      </c>
      <c r="AK72">
        <v>165.1753845214844</v>
      </c>
      <c r="AL72">
        <v>294.35464477539063</v>
      </c>
      <c r="AM72">
        <v>68.366569519042969</v>
      </c>
      <c r="AN72">
        <v>25.129999160766602</v>
      </c>
      <c r="AO72">
        <v>65.641464233398438</v>
      </c>
      <c r="AP72">
        <v>114.7287292480469</v>
      </c>
      <c r="AQ72">
        <v>59.593963623046882</v>
      </c>
      <c r="AR72">
        <v>56.208171844482422</v>
      </c>
      <c r="AS72">
        <v>60.150279998779297</v>
      </c>
      <c r="AT72">
        <v>347.838623046875</v>
      </c>
      <c r="AU72">
        <v>124.92726135253911</v>
      </c>
      <c r="AV72">
        <v>210.71519470214841</v>
      </c>
      <c r="AW72">
        <v>85.600914001464844</v>
      </c>
      <c r="AX72">
        <v>290.8482666015625</v>
      </c>
      <c r="AY72">
        <v>279.30999755859381</v>
      </c>
      <c r="AZ72">
        <v>12.06114673614502</v>
      </c>
      <c r="BA72">
        <v>67.595291137695313</v>
      </c>
      <c r="BB72">
        <v>46.757087707519531</v>
      </c>
      <c r="BC72">
        <v>52.150344848632813</v>
      </c>
      <c r="BD72">
        <v>21.989999771118161</v>
      </c>
      <c r="BE72">
        <v>52.615589141845703</v>
      </c>
      <c r="BF72">
        <v>65.739715576171875</v>
      </c>
      <c r="BG72">
        <v>38.828109741210938</v>
      </c>
      <c r="BH72">
        <v>83.054054260253906</v>
      </c>
      <c r="BI72">
        <v>47.259998321533203</v>
      </c>
      <c r="BJ72">
        <v>115.6417694091797</v>
      </c>
      <c r="BK72">
        <v>60.234107971191413</v>
      </c>
      <c r="BL72">
        <v>67.252815246582031</v>
      </c>
      <c r="BM72">
        <v>30.050264358520511</v>
      </c>
      <c r="BN72">
        <v>28.617584228515621</v>
      </c>
      <c r="BO72">
        <v>517.80780029296875</v>
      </c>
      <c r="BP72">
        <v>91.178649902343764</v>
      </c>
      <c r="BQ72">
        <v>178.8949890136719</v>
      </c>
      <c r="BR72">
        <v>57.159999847412109</v>
      </c>
      <c r="BS72">
        <v>175.47715759277341</v>
      </c>
      <c r="BT72">
        <v>81.162315368652344</v>
      </c>
      <c r="BU72">
        <v>32.770000457763672</v>
      </c>
      <c r="BV72">
        <v>121.80999755859381</v>
      </c>
      <c r="BW72">
        <v>57.799999237060547</v>
      </c>
      <c r="BX72">
        <v>251.8800048828125</v>
      </c>
      <c r="BY72">
        <v>43.270000457763672</v>
      </c>
      <c r="BZ72">
        <v>90.513259887695327</v>
      </c>
      <c r="CA72">
        <v>69.740234375</v>
      </c>
      <c r="CB72">
        <v>590.17462158203125</v>
      </c>
      <c r="CC72">
        <v>35.150001525878913</v>
      </c>
      <c r="CD72">
        <v>86.396247863769531</v>
      </c>
      <c r="CE72">
        <v>28.840000152587891</v>
      </c>
      <c r="CF72">
        <v>88.789459228515625</v>
      </c>
      <c r="CG72">
        <v>77.919998168945313</v>
      </c>
      <c r="CH72">
        <v>29.579999923706051</v>
      </c>
      <c r="CI72">
        <v>73.5916748046875</v>
      </c>
      <c r="CJ72">
        <v>88.54046630859375</v>
      </c>
      <c r="CK72">
        <v>127.57896423339839</v>
      </c>
      <c r="CL72">
        <v>104.4333877563477</v>
      </c>
      <c r="CM72">
        <v>89.959999084472656</v>
      </c>
      <c r="CN72">
        <v>82.795333862304688</v>
      </c>
      <c r="CO72">
        <v>97.591171264648438</v>
      </c>
      <c r="CP72">
        <v>86.793083190917969</v>
      </c>
      <c r="CQ72">
        <v>48.414150238037109</v>
      </c>
      <c r="CR72">
        <v>132.3135681152344</v>
      </c>
      <c r="CS72">
        <v>235.33680725097659</v>
      </c>
      <c r="CT72">
        <v>77.917274475097656</v>
      </c>
      <c r="CU72">
        <v>40.58026123046875</v>
      </c>
      <c r="CV72">
        <v>76.536773681640625</v>
      </c>
      <c r="CW72">
        <v>138.42445373535159</v>
      </c>
      <c r="CX72">
        <v>225.25996398925781</v>
      </c>
      <c r="CY72">
        <v>57.311023712158203</v>
      </c>
      <c r="CZ72">
        <v>134.78462219238281</v>
      </c>
      <c r="DA72">
        <v>79.471107482910156</v>
      </c>
      <c r="DB72">
        <v>19621.6796875</v>
      </c>
      <c r="DC72">
        <v>16.129999160766602</v>
      </c>
      <c r="DD72">
        <v>0.54090860246327865</v>
      </c>
      <c r="DE72">
        <v>0.7373775160923548</v>
      </c>
      <c r="DF72">
        <v>2.1902940578624421</v>
      </c>
      <c r="DG72">
        <v>1.7820733133338269</v>
      </c>
      <c r="DH72">
        <v>1.2978628577729856</v>
      </c>
      <c r="DI72">
        <v>0.10135983064549574</v>
      </c>
      <c r="DJ72">
        <v>2.8910144189046405</v>
      </c>
      <c r="DK72">
        <v>3.0203418797225789</v>
      </c>
      <c r="DL72">
        <v>0.37942582084284054</v>
      </c>
      <c r="DM72">
        <v>2.7843292111022113</v>
      </c>
      <c r="DN72">
        <v>0.10493243525668186</v>
      </c>
      <c r="DO72">
        <v>292.87850189208984</v>
      </c>
      <c r="DP72">
        <v>724.11982345581055</v>
      </c>
    </row>
    <row r="73" spans="1:120" x14ac:dyDescent="0.25">
      <c r="A73" s="1">
        <v>45659</v>
      </c>
      <c r="B73">
        <v>38.459999084472663</v>
      </c>
      <c r="C73">
        <v>56.889999389648438</v>
      </c>
      <c r="D73">
        <v>40.150001525878913</v>
      </c>
      <c r="E73">
        <v>44.360000610351563</v>
      </c>
      <c r="F73">
        <v>63.746112823486328</v>
      </c>
      <c r="G73">
        <v>12.60000038146973</v>
      </c>
      <c r="H73">
        <v>38.520000457763672</v>
      </c>
      <c r="I73">
        <v>25.319999694824219</v>
      </c>
      <c r="J73">
        <v>21.590000152587891</v>
      </c>
      <c r="K73">
        <v>422.20330810546881</v>
      </c>
      <c r="L73">
        <v>83.959999084472656</v>
      </c>
      <c r="M73">
        <v>34.181999206542969</v>
      </c>
      <c r="N73">
        <v>24.934906005859379</v>
      </c>
      <c r="O73">
        <v>35.340000152587891</v>
      </c>
      <c r="P73">
        <v>59.740001678466797</v>
      </c>
      <c r="Q73">
        <v>245.41999816894531</v>
      </c>
      <c r="R73">
        <v>119.0082244873047</v>
      </c>
      <c r="S73">
        <v>143.97434997558591</v>
      </c>
      <c r="T73">
        <v>132.7918395996094</v>
      </c>
      <c r="U73">
        <v>29.020000457763668</v>
      </c>
      <c r="V73">
        <v>91.646568298339844</v>
      </c>
      <c r="W73">
        <v>99.910003662109375</v>
      </c>
      <c r="X73">
        <v>47.740772247314453</v>
      </c>
      <c r="Y73">
        <v>58.319999694824219</v>
      </c>
      <c r="Z73">
        <v>61.979682922363281</v>
      </c>
      <c r="AA73">
        <v>123.7308654785156</v>
      </c>
      <c r="AB73">
        <v>90.931686401367202</v>
      </c>
      <c r="AC73">
        <v>114.6200637817383</v>
      </c>
      <c r="AD73">
        <v>44.374752044677727</v>
      </c>
      <c r="AE73">
        <v>101.3612365722656</v>
      </c>
      <c r="AF73">
        <v>189.2185974121094</v>
      </c>
      <c r="AG73">
        <v>101.3947677612305</v>
      </c>
      <c r="AH73">
        <v>183.97431945800781</v>
      </c>
      <c r="AI73">
        <v>400.24160766601563</v>
      </c>
      <c r="AJ73">
        <v>220.6448669433594</v>
      </c>
      <c r="AK73">
        <v>163.39115905761719</v>
      </c>
      <c r="AL73">
        <v>288.38327026367188</v>
      </c>
      <c r="AM73">
        <v>67.449569702148438</v>
      </c>
      <c r="AN73">
        <v>25.10000038146973</v>
      </c>
      <c r="AO73">
        <v>64.856582641601563</v>
      </c>
      <c r="AP73">
        <v>114.6988906860352</v>
      </c>
      <c r="AQ73">
        <v>58.640296936035163</v>
      </c>
      <c r="AR73">
        <v>55.849967956542969</v>
      </c>
      <c r="AS73">
        <v>59.286026000976563</v>
      </c>
      <c r="AT73">
        <v>342.1746826171875</v>
      </c>
      <c r="AU73">
        <v>123.98227691650391</v>
      </c>
      <c r="AV73">
        <v>207.44366455078119</v>
      </c>
      <c r="AW73">
        <v>84.901565551757813</v>
      </c>
      <c r="AX73">
        <v>287.46539306640619</v>
      </c>
      <c r="AY73">
        <v>276.17999267578119</v>
      </c>
      <c r="AZ73">
        <v>11.68423557281494</v>
      </c>
      <c r="BA73">
        <v>67.0755615234375</v>
      </c>
      <c r="BB73">
        <v>46.538177490234382</v>
      </c>
      <c r="BC73">
        <v>51.355308532714837</v>
      </c>
      <c r="BD73">
        <v>20.889999389648441</v>
      </c>
      <c r="BE73">
        <v>52.385696411132813</v>
      </c>
      <c r="BF73">
        <v>65.240470886230469</v>
      </c>
      <c r="BG73">
        <v>38.788162231445313</v>
      </c>
      <c r="BH73">
        <v>82.735076904296875</v>
      </c>
      <c r="BI73">
        <v>46.810001373291023</v>
      </c>
      <c r="BJ73">
        <v>114.3523025512695</v>
      </c>
      <c r="BK73">
        <v>58.634262084960938</v>
      </c>
      <c r="BL73">
        <v>66.624931335449219</v>
      </c>
      <c r="BM73">
        <v>29.89132118225098</v>
      </c>
      <c r="BN73">
        <v>28.448366165161129</v>
      </c>
      <c r="BO73">
        <v>509.47024536132813</v>
      </c>
      <c r="BP73">
        <v>89.659675598144531</v>
      </c>
      <c r="BQ73">
        <v>177.20880126953119</v>
      </c>
      <c r="BR73">
        <v>56.240001678466797</v>
      </c>
      <c r="BS73">
        <v>173.8847961425781</v>
      </c>
      <c r="BT73">
        <v>81.162315368652344</v>
      </c>
      <c r="BU73">
        <v>33.119998931884773</v>
      </c>
      <c r="BV73">
        <v>119.6800003051758</v>
      </c>
      <c r="BW73">
        <v>58.119998931884773</v>
      </c>
      <c r="BX73">
        <v>244.78999328613281</v>
      </c>
      <c r="BY73">
        <v>42.639999389648438</v>
      </c>
      <c r="BZ73">
        <v>88.467025756835938</v>
      </c>
      <c r="CA73">
        <v>69.411643981933594</v>
      </c>
      <c r="CB73">
        <v>582.8865966796875</v>
      </c>
      <c r="CC73">
        <v>34.729999542236328</v>
      </c>
      <c r="CD73">
        <v>86.673377990722656</v>
      </c>
      <c r="CE73">
        <v>28.110000610351559</v>
      </c>
      <c r="CF73">
        <v>88.350997924804688</v>
      </c>
      <c r="CG73">
        <v>76.930000305175781</v>
      </c>
      <c r="CH73">
        <v>29.670000076293949</v>
      </c>
      <c r="CI73">
        <v>73.808784484863281</v>
      </c>
      <c r="CJ73">
        <v>87.392265319824219</v>
      </c>
      <c r="CK73">
        <v>126.70473480224609</v>
      </c>
      <c r="CL73">
        <v>103.1475372314453</v>
      </c>
      <c r="CM73">
        <v>88.970001220703125</v>
      </c>
      <c r="CN73">
        <v>82.815238952636719</v>
      </c>
      <c r="CO73">
        <v>96.992942810058594</v>
      </c>
      <c r="CP73">
        <v>85.989349365234375</v>
      </c>
      <c r="CQ73">
        <v>48.0355224609375</v>
      </c>
      <c r="CR73">
        <v>130.8979187011719</v>
      </c>
      <c r="CS73">
        <v>231.56343078613281</v>
      </c>
      <c r="CT73">
        <v>77.957061767578125</v>
      </c>
      <c r="CU73">
        <v>40.033760070800781</v>
      </c>
      <c r="CV73">
        <v>75.732475280761719</v>
      </c>
      <c r="CW73">
        <v>137.07965087890619</v>
      </c>
      <c r="CX73">
        <v>220.79225158691409</v>
      </c>
      <c r="CY73">
        <v>57.560722351074219</v>
      </c>
      <c r="CZ73">
        <v>134.0389709472656</v>
      </c>
      <c r="DA73">
        <v>79.151947021484375</v>
      </c>
      <c r="DB73">
        <v>19280.7890625</v>
      </c>
      <c r="DC73">
        <v>17.930000305175781</v>
      </c>
      <c r="DD73">
        <v>0.53586047644353563</v>
      </c>
      <c r="DE73">
        <v>0.7349151406134502</v>
      </c>
      <c r="DF73">
        <v>2.1755297633122699</v>
      </c>
      <c r="DG73">
        <v>1.7649869915053256</v>
      </c>
      <c r="DH73">
        <v>1.274527164057115</v>
      </c>
      <c r="DI73">
        <v>9.7600459015033905E-2</v>
      </c>
      <c r="DJ73">
        <v>2.8322290063366684</v>
      </c>
      <c r="DK73">
        <v>2.9703971075323246</v>
      </c>
      <c r="DL73">
        <v>0.37853824088634846</v>
      </c>
      <c r="DM73">
        <v>2.7598677095406603</v>
      </c>
      <c r="DN73">
        <v>0.10317007531470242</v>
      </c>
      <c r="DO73">
        <v>290.76918792724604</v>
      </c>
      <c r="DP73">
        <v>714.10436248779297</v>
      </c>
    </row>
    <row r="74" spans="1:120" x14ac:dyDescent="0.25">
      <c r="A74" s="1">
        <v>45657</v>
      </c>
      <c r="B74">
        <v>38.639999389648438</v>
      </c>
      <c r="C74">
        <v>56.770000457763672</v>
      </c>
      <c r="D74">
        <v>40.560001373291023</v>
      </c>
      <c r="E74">
        <v>43.189998626708977</v>
      </c>
      <c r="F74">
        <v>63.446132659912109</v>
      </c>
      <c r="G74">
        <v>12.310000419616699</v>
      </c>
      <c r="H74">
        <v>38.180000305175781</v>
      </c>
      <c r="I74">
        <v>25.159999847412109</v>
      </c>
      <c r="J74">
        <v>21.379999160766602</v>
      </c>
      <c r="K74">
        <v>423.89694213867188</v>
      </c>
      <c r="L74">
        <v>83.379997253417969</v>
      </c>
      <c r="M74">
        <v>34.284000396728523</v>
      </c>
      <c r="N74">
        <v>24.458251953125</v>
      </c>
      <c r="O74">
        <v>33.909999847412109</v>
      </c>
      <c r="P74">
        <v>59.169998168945313</v>
      </c>
      <c r="Q74">
        <v>242.1300048828125</v>
      </c>
      <c r="R74">
        <v>119.197998046875</v>
      </c>
      <c r="S74">
        <v>143.62550354003909</v>
      </c>
      <c r="T74">
        <v>132.09246826171881</v>
      </c>
      <c r="U74">
        <v>29.229999542236332</v>
      </c>
      <c r="V74">
        <v>91.59702301025392</v>
      </c>
      <c r="W74">
        <v>100.120002746582</v>
      </c>
      <c r="X74">
        <v>47.890464782714837</v>
      </c>
      <c r="Y74">
        <v>58.349998474121087</v>
      </c>
      <c r="Z74">
        <v>62.139244079589837</v>
      </c>
      <c r="AA74">
        <v>124.4980163574219</v>
      </c>
      <c r="AB74">
        <v>90.801872253417955</v>
      </c>
      <c r="AC74">
        <v>114.8693084716797</v>
      </c>
      <c r="AD74">
        <v>43.486457824707031</v>
      </c>
      <c r="AE74">
        <v>102.68212890625</v>
      </c>
      <c r="AF74">
        <v>190.135009765625</v>
      </c>
      <c r="AG74">
        <v>101.4147415161133</v>
      </c>
      <c r="AH74">
        <v>184.34275817871091</v>
      </c>
      <c r="AI74">
        <v>401.15060424804688</v>
      </c>
      <c r="AJ74">
        <v>220.46528625488281</v>
      </c>
      <c r="AK74">
        <v>163.6403503417969</v>
      </c>
      <c r="AL74">
        <v>287.40472412109381</v>
      </c>
      <c r="AM74">
        <v>67.349899291992188</v>
      </c>
      <c r="AN74">
        <v>25.35000038146973</v>
      </c>
      <c r="AO74">
        <v>64.926132202148438</v>
      </c>
      <c r="AP74">
        <v>115.4349060058594</v>
      </c>
      <c r="AQ74">
        <v>59.395282745361328</v>
      </c>
      <c r="AR74">
        <v>56.238021850585938</v>
      </c>
      <c r="AS74">
        <v>59.95159912109375</v>
      </c>
      <c r="AT74">
        <v>343.04376220703119</v>
      </c>
      <c r="AU74">
        <v>124.2508544921875</v>
      </c>
      <c r="AV74">
        <v>206.38639831542969</v>
      </c>
      <c r="AW74">
        <v>85.211273193359375</v>
      </c>
      <c r="AX74">
        <v>288.24374389648438</v>
      </c>
      <c r="AY74">
        <v>271.23001098632813</v>
      </c>
      <c r="AZ74">
        <v>11.475942611694339</v>
      </c>
      <c r="BA74">
        <v>66.495857238769531</v>
      </c>
      <c r="BB74">
        <v>46.249614715576172</v>
      </c>
      <c r="BC74">
        <v>51.250556945800781</v>
      </c>
      <c r="BD74">
        <v>20.010000228881839</v>
      </c>
      <c r="BE74">
        <v>52.175792694091797</v>
      </c>
      <c r="BF74">
        <v>65.689796447753906</v>
      </c>
      <c r="BG74">
        <v>39.007869720458977</v>
      </c>
      <c r="BH74">
        <v>82.356292724609375</v>
      </c>
      <c r="BI74">
        <v>46.689998626708977</v>
      </c>
      <c r="BJ74">
        <v>114.6821670532227</v>
      </c>
      <c r="BK74">
        <v>57.914333343505859</v>
      </c>
      <c r="BL74">
        <v>66.545204162597656</v>
      </c>
      <c r="BM74">
        <v>29.404556274414059</v>
      </c>
      <c r="BN74">
        <v>27.731683731079102</v>
      </c>
      <c r="BO74">
        <v>510.46878051757813</v>
      </c>
      <c r="BP74">
        <v>89.709640502929688</v>
      </c>
      <c r="BQ74">
        <v>177.67774963378909</v>
      </c>
      <c r="BR74">
        <v>56.259998321533203</v>
      </c>
      <c r="BS74">
        <v>174.39234924316409</v>
      </c>
      <c r="BT74">
        <v>81.182136535644531</v>
      </c>
      <c r="BU74">
        <v>31.770000457763668</v>
      </c>
      <c r="BV74">
        <v>119.120002746582</v>
      </c>
      <c r="BW74">
        <v>58.459999084472663</v>
      </c>
      <c r="BX74">
        <v>242.16999816894531</v>
      </c>
      <c r="BY74">
        <v>42.319999694824219</v>
      </c>
      <c r="BZ74">
        <v>88.48699951171875</v>
      </c>
      <c r="CA74">
        <v>69.700401306152344</v>
      </c>
      <c r="CB74">
        <v>584.322265625</v>
      </c>
      <c r="CC74">
        <v>33.119998931884773</v>
      </c>
      <c r="CD74">
        <v>86.435844421386719</v>
      </c>
      <c r="CE74">
        <v>26.780000686645511</v>
      </c>
      <c r="CF74">
        <v>88.480545043945313</v>
      </c>
      <c r="CG74">
        <v>75.550003051757813</v>
      </c>
      <c r="CH74">
        <v>29.420000076293949</v>
      </c>
      <c r="CI74">
        <v>73.798912048339844</v>
      </c>
      <c r="CJ74">
        <v>88.174232482910156</v>
      </c>
      <c r="CK74">
        <v>126.7544021606445</v>
      </c>
      <c r="CL74">
        <v>104.1642532348633</v>
      </c>
      <c r="CM74">
        <v>88.510002136230469</v>
      </c>
      <c r="CN74">
        <v>83.740821838378906</v>
      </c>
      <c r="CO74">
        <v>96.524322509765625</v>
      </c>
      <c r="CP74">
        <v>84.997093200683594</v>
      </c>
      <c r="CQ74">
        <v>48.15509033203125</v>
      </c>
      <c r="CR74">
        <v>131.35649108886719</v>
      </c>
      <c r="CS74">
        <v>232.11247253417969</v>
      </c>
      <c r="CT74">
        <v>78.195793151855469</v>
      </c>
      <c r="CU74">
        <v>40.411338806152337</v>
      </c>
      <c r="CV74">
        <v>75.156570434570313</v>
      </c>
      <c r="CW74">
        <v>137.03981018066409</v>
      </c>
      <c r="CX74">
        <v>223.73417663574219</v>
      </c>
      <c r="CY74">
        <v>56.681781768798828</v>
      </c>
      <c r="CZ74">
        <v>131.6031494140625</v>
      </c>
      <c r="DA74">
        <v>79.381340026855469</v>
      </c>
      <c r="DB74">
        <v>19310.7890625</v>
      </c>
      <c r="DC74">
        <v>17.35000038146973</v>
      </c>
      <c r="DD74">
        <v>0.53338278753147506</v>
      </c>
      <c r="DE74">
        <v>0.72934392779989743</v>
      </c>
      <c r="DF74">
        <v>2.1761126296003002</v>
      </c>
      <c r="DG74">
        <v>1.7563194134013358</v>
      </c>
      <c r="DH74">
        <v>1.2695335730284834</v>
      </c>
      <c r="DI74">
        <v>9.7155292203424101E-2</v>
      </c>
      <c r="DJ74">
        <v>2.8612047735260209</v>
      </c>
      <c r="DK74">
        <v>2.9683498712446017</v>
      </c>
      <c r="DL74">
        <v>0.37730084787898638</v>
      </c>
      <c r="DM74">
        <v>2.7608966039634013</v>
      </c>
      <c r="DN74">
        <v>0.10391111939880888</v>
      </c>
      <c r="DO74">
        <v>290.39217376708984</v>
      </c>
      <c r="DP74">
        <v>719.09905242919922</v>
      </c>
    </row>
    <row r="75" spans="1:120" x14ac:dyDescent="0.25">
      <c r="A75" s="1">
        <v>45656</v>
      </c>
      <c r="B75">
        <v>38.880001068115227</v>
      </c>
      <c r="C75">
        <v>57.610000610351563</v>
      </c>
      <c r="D75">
        <v>40.369998931884773</v>
      </c>
      <c r="E75">
        <v>43.75</v>
      </c>
      <c r="F75">
        <v>63.806110382080078</v>
      </c>
      <c r="G75">
        <v>12.170000076293951</v>
      </c>
      <c r="H75">
        <v>38.169998168945313</v>
      </c>
      <c r="I75">
        <v>25.629999160766602</v>
      </c>
      <c r="J75">
        <v>21.270000457763668</v>
      </c>
      <c r="K75">
        <v>424.16592407226563</v>
      </c>
      <c r="L75">
        <v>84.089996337890625</v>
      </c>
      <c r="M75">
        <v>34.324001312255859</v>
      </c>
      <c r="N75">
        <v>24.19013595581055</v>
      </c>
      <c r="O75">
        <v>33.770000457763672</v>
      </c>
      <c r="P75">
        <v>59.229999542236328</v>
      </c>
      <c r="Q75">
        <v>240.6300048828125</v>
      </c>
      <c r="R75">
        <v>119.4676818847656</v>
      </c>
      <c r="S75">
        <v>143.90458679199219</v>
      </c>
      <c r="T75">
        <v>131.55293273925781</v>
      </c>
      <c r="U75">
        <v>29.45000076293945</v>
      </c>
      <c r="V75">
        <v>91.765472412109375</v>
      </c>
      <c r="W75">
        <v>100.94000244140619</v>
      </c>
      <c r="X75">
        <v>47.910419464111328</v>
      </c>
      <c r="Y75">
        <v>58.459999084472663</v>
      </c>
      <c r="Z75">
        <v>61.999626159667969</v>
      </c>
      <c r="AA75">
        <v>123.7109375</v>
      </c>
      <c r="AB75">
        <v>90.941673278808594</v>
      </c>
      <c r="AC75">
        <v>114.6200637817383</v>
      </c>
      <c r="AD75">
        <v>44.055362701416023</v>
      </c>
      <c r="AE75">
        <v>102.60267639160161</v>
      </c>
      <c r="AF75">
        <v>189.885986328125</v>
      </c>
      <c r="AG75">
        <v>102.30373382568359</v>
      </c>
      <c r="AH75">
        <v>183.86479187011719</v>
      </c>
      <c r="AI75">
        <v>404.76675415039063</v>
      </c>
      <c r="AJ75">
        <v>220.18589782714841</v>
      </c>
      <c r="AK75">
        <v>163.17185974121091</v>
      </c>
      <c r="AL75">
        <v>287.9139404296875</v>
      </c>
      <c r="AM75">
        <v>67.419670104980469</v>
      </c>
      <c r="AN75">
        <v>25.440000534057621</v>
      </c>
      <c r="AO75">
        <v>64.916191101074219</v>
      </c>
      <c r="AP75">
        <v>114.7486267089844</v>
      </c>
      <c r="AQ75">
        <v>59.673431396484382</v>
      </c>
      <c r="AR75">
        <v>56.068866729736328</v>
      </c>
      <c r="AS75">
        <v>60.021137237548828</v>
      </c>
      <c r="AT75">
        <v>346.3402099609375</v>
      </c>
      <c r="AU75">
        <v>123.862907409668</v>
      </c>
      <c r="AV75">
        <v>207.35389709472659</v>
      </c>
      <c r="AW75">
        <v>85.261222839355469</v>
      </c>
      <c r="AX75">
        <v>289.83041381835938</v>
      </c>
      <c r="AY75">
        <v>267.55999755859381</v>
      </c>
      <c r="AZ75">
        <v>11.575130462646481</v>
      </c>
      <c r="BA75">
        <v>66.455879211425781</v>
      </c>
      <c r="BB75">
        <v>46.100360870361328</v>
      </c>
      <c r="BC75">
        <v>51.476554870605469</v>
      </c>
      <c r="BD75">
        <v>20.5</v>
      </c>
      <c r="BE75">
        <v>52.375701904296882</v>
      </c>
      <c r="BF75">
        <v>65.779655456542969</v>
      </c>
      <c r="BG75">
        <v>39.007869720458977</v>
      </c>
      <c r="BH75">
        <v>81.857887268066406</v>
      </c>
      <c r="BI75">
        <v>47.009998321533203</v>
      </c>
      <c r="BJ75">
        <v>114.9020690917969</v>
      </c>
      <c r="BK75">
        <v>58.194309234619141</v>
      </c>
      <c r="BL75">
        <v>66.365806579589844</v>
      </c>
      <c r="BM75">
        <v>28.98732948303223</v>
      </c>
      <c r="BN75">
        <v>27.333524703979489</v>
      </c>
      <c r="BO75">
        <v>514.84222412109375</v>
      </c>
      <c r="BP75">
        <v>90.089393615722656</v>
      </c>
      <c r="BQ75">
        <v>178.17662048339841</v>
      </c>
      <c r="BR75">
        <v>56.299999237060547</v>
      </c>
      <c r="BS75">
        <v>174.07389831542969</v>
      </c>
      <c r="BT75">
        <v>81.132614135742188</v>
      </c>
      <c r="BU75">
        <v>31.610000610351559</v>
      </c>
      <c r="BV75">
        <v>120.0899963378906</v>
      </c>
      <c r="BW75">
        <v>57.959999084472663</v>
      </c>
      <c r="BX75">
        <v>244.6600036621094</v>
      </c>
      <c r="BY75">
        <v>42.580001831054688</v>
      </c>
      <c r="BZ75">
        <v>88.87628173828125</v>
      </c>
      <c r="CA75">
        <v>69.541084289550781</v>
      </c>
      <c r="CB75">
        <v>586.455810546875</v>
      </c>
      <c r="CC75">
        <v>33.619998931884773</v>
      </c>
      <c r="CD75">
        <v>86.901031494140625</v>
      </c>
      <c r="CE75">
        <v>26.829999923706051</v>
      </c>
      <c r="CF75">
        <v>88.410789489746094</v>
      </c>
      <c r="CG75">
        <v>74.819999694824219</v>
      </c>
      <c r="CH75">
        <v>29.29000091552734</v>
      </c>
      <c r="CI75">
        <v>74.104843139648438</v>
      </c>
      <c r="CJ75">
        <v>87.412063598632813</v>
      </c>
      <c r="CK75">
        <v>126.4861755371094</v>
      </c>
      <c r="CL75">
        <v>104.1642532348633</v>
      </c>
      <c r="CM75">
        <v>88.279998779296875</v>
      </c>
      <c r="CN75">
        <v>83.402442932128906</v>
      </c>
      <c r="CO75">
        <v>96.8433837890625</v>
      </c>
      <c r="CP75">
        <v>83.895683288574219</v>
      </c>
      <c r="CQ75">
        <v>48.105270385742188</v>
      </c>
      <c r="CR75">
        <v>131.51600646972659</v>
      </c>
      <c r="CS75">
        <v>234.0590515136719</v>
      </c>
      <c r="CT75">
        <v>77.957061767578125</v>
      </c>
      <c r="CU75">
        <v>40.093376159667969</v>
      </c>
      <c r="CV75">
        <v>75.22607421875</v>
      </c>
      <c r="CW75">
        <v>136.71107482910159</v>
      </c>
      <c r="CX75">
        <v>225.42950439453119</v>
      </c>
      <c r="CY75">
        <v>56.202358245849609</v>
      </c>
      <c r="CZ75">
        <v>129.87322998046881</v>
      </c>
      <c r="DA75">
        <v>79.351417541503906</v>
      </c>
      <c r="DB75">
        <v>19486.7890625</v>
      </c>
      <c r="DC75">
        <v>17.39999961853027</v>
      </c>
      <c r="DD75">
        <v>0.5387640015145807</v>
      </c>
      <c r="DE75">
        <v>0.73511425195374169</v>
      </c>
      <c r="DF75">
        <v>2.2014369909184106</v>
      </c>
      <c r="DG75">
        <v>1.7644828028945456</v>
      </c>
      <c r="DH75">
        <v>1.278039919081845</v>
      </c>
      <c r="DI75">
        <v>9.8234171397551251E-2</v>
      </c>
      <c r="DJ75">
        <v>2.8917137111533107</v>
      </c>
      <c r="DK75">
        <v>3.0024098677743605</v>
      </c>
      <c r="DL75">
        <v>0.37545181387464333</v>
      </c>
      <c r="DM75">
        <v>2.7961576003980047</v>
      </c>
      <c r="DN75">
        <v>0.10651206682744525</v>
      </c>
      <c r="DO75">
        <v>289.89421081542969</v>
      </c>
      <c r="DP75">
        <v>722.51227569580078</v>
      </c>
    </row>
    <row r="76" spans="1:120" x14ac:dyDescent="0.25">
      <c r="A76" s="1">
        <v>45653</v>
      </c>
      <c r="B76">
        <v>39.398998260498047</v>
      </c>
      <c r="C76">
        <v>59.270000457763672</v>
      </c>
      <c r="D76">
        <v>40.909999847412109</v>
      </c>
      <c r="E76">
        <v>44.479999542236328</v>
      </c>
      <c r="F76">
        <v>64.536064147949219</v>
      </c>
      <c r="G76">
        <v>12.489999771118161</v>
      </c>
      <c r="H76">
        <v>38.700000762939453</v>
      </c>
      <c r="I76">
        <v>25.79000091552734</v>
      </c>
      <c r="J76">
        <v>21.079999923706051</v>
      </c>
      <c r="K76">
        <v>428.3800048828125</v>
      </c>
      <c r="L76">
        <v>84.769996643066406</v>
      </c>
      <c r="M76">
        <v>34.402000427246087</v>
      </c>
      <c r="N76">
        <v>23.634038925170898</v>
      </c>
      <c r="O76">
        <v>34.259998321533203</v>
      </c>
      <c r="P76">
        <v>59.290000915527337</v>
      </c>
      <c r="Q76">
        <v>241.3999938964844</v>
      </c>
      <c r="R76">
        <v>120.3965682983398</v>
      </c>
      <c r="S76">
        <v>145.42955017089841</v>
      </c>
      <c r="T76">
        <v>133.40129089355469</v>
      </c>
      <c r="U76">
        <v>30.04000091552734</v>
      </c>
      <c r="V76">
        <v>91.230453491210938</v>
      </c>
      <c r="W76">
        <v>102.2799987792969</v>
      </c>
      <c r="X76">
        <v>48.309593200683587</v>
      </c>
      <c r="Y76">
        <v>59.290000915527337</v>
      </c>
      <c r="Z76">
        <v>62.438423156738281</v>
      </c>
      <c r="AA76">
        <v>124.5876922607422</v>
      </c>
      <c r="AB76">
        <v>91.630699157714844</v>
      </c>
      <c r="AC76">
        <v>115.4475402832031</v>
      </c>
      <c r="AD76">
        <v>44.724082946777337</v>
      </c>
      <c r="AE76">
        <v>103.12904357910161</v>
      </c>
      <c r="AF76">
        <v>192.01762390136719</v>
      </c>
      <c r="AG76">
        <v>103.46241760253911</v>
      </c>
      <c r="AH76">
        <v>185.7168884277344</v>
      </c>
      <c r="AI76">
        <v>409.65151977539063</v>
      </c>
      <c r="AJ76">
        <v>221.89207458496091</v>
      </c>
      <c r="AK76">
        <v>163.8695983886719</v>
      </c>
      <c r="AL76">
        <v>290.52020263671881</v>
      </c>
      <c r="AM76">
        <v>68.00775146484375</v>
      </c>
      <c r="AN76">
        <v>25.579999923706051</v>
      </c>
      <c r="AO76">
        <v>65.36328125</v>
      </c>
      <c r="AP76">
        <v>115.4050674438477</v>
      </c>
      <c r="AQ76">
        <v>59.534358978271477</v>
      </c>
      <c r="AR76">
        <v>56.476821899414063</v>
      </c>
      <c r="AS76">
        <v>60.170150756835938</v>
      </c>
      <c r="AT76">
        <v>350.36593627929688</v>
      </c>
      <c r="AU76">
        <v>125.24558258056641</v>
      </c>
      <c r="AV76">
        <v>209.80755615234381</v>
      </c>
      <c r="AW76">
        <v>86.200355529785156</v>
      </c>
      <c r="AX76">
        <v>293.26318359375</v>
      </c>
      <c r="AY76">
        <v>264.94000244140619</v>
      </c>
      <c r="AZ76">
        <v>11.723910331726071</v>
      </c>
      <c r="BA76">
        <v>67.295455932617188</v>
      </c>
      <c r="BB76">
        <v>46.428722381591797</v>
      </c>
      <c r="BC76">
        <v>52.156547546386719</v>
      </c>
      <c r="BD76">
        <v>20.940000534057621</v>
      </c>
      <c r="BE76">
        <v>52.535629272460938</v>
      </c>
      <c r="BF76">
        <v>66.179046630859375</v>
      </c>
      <c r="BG76">
        <v>39.417320251464837</v>
      </c>
      <c r="BH76">
        <v>82.824783325195313</v>
      </c>
      <c r="BI76">
        <v>47.529998779296882</v>
      </c>
      <c r="BJ76">
        <v>116.2215194702148</v>
      </c>
      <c r="BK76">
        <v>59.434185028076172</v>
      </c>
      <c r="BL76">
        <v>66.9737548828125</v>
      </c>
      <c r="BM76">
        <v>28.510499954223629</v>
      </c>
      <c r="BN76">
        <v>27.04486083984375</v>
      </c>
      <c r="BO76">
        <v>521.7818603515625</v>
      </c>
      <c r="BP76">
        <v>91.2186279296875</v>
      </c>
      <c r="BQ76">
        <v>180.11224365234381</v>
      </c>
      <c r="BR76">
        <v>56.980998992919922</v>
      </c>
      <c r="BS76">
        <v>175.84538269042969</v>
      </c>
      <c r="BT76">
        <v>81.013778686523438</v>
      </c>
      <c r="BU76">
        <v>32.402000427246087</v>
      </c>
      <c r="BV76">
        <v>121.69000244140619</v>
      </c>
      <c r="BW76">
        <v>58.279998779296882</v>
      </c>
      <c r="BX76">
        <v>248.3999938964844</v>
      </c>
      <c r="BY76">
        <v>43.259998321533203</v>
      </c>
      <c r="BZ76">
        <v>90.253738403320327</v>
      </c>
      <c r="CA76">
        <v>70.118606567382813</v>
      </c>
      <c r="CB76">
        <v>593.2254638671875</v>
      </c>
      <c r="CC76">
        <v>33.950000762939453</v>
      </c>
      <c r="CD76">
        <v>86.20819091796875</v>
      </c>
      <c r="CE76">
        <v>27.359001159667969</v>
      </c>
      <c r="CF76">
        <v>89.357475280761719</v>
      </c>
      <c r="CG76">
        <v>73.849998474121094</v>
      </c>
      <c r="CH76">
        <v>29.260000228881839</v>
      </c>
      <c r="CI76">
        <v>73.700225830078125</v>
      </c>
      <c r="CJ76">
        <v>87.847587585449219</v>
      </c>
      <c r="CK76">
        <v>127.7975311279297</v>
      </c>
      <c r="CL76">
        <v>104.62277984619141</v>
      </c>
      <c r="CM76">
        <v>89.459999084472656</v>
      </c>
      <c r="CN76">
        <v>84.537033081054688</v>
      </c>
      <c r="CO76">
        <v>97.870346069335938</v>
      </c>
      <c r="CP76">
        <v>83.905593872070313</v>
      </c>
      <c r="CQ76">
        <v>48.573570251464837</v>
      </c>
      <c r="CR76">
        <v>132.8518981933594</v>
      </c>
      <c r="CS76">
        <v>237.0737609863281</v>
      </c>
      <c r="CT76">
        <v>78.882164001464844</v>
      </c>
      <c r="CU76">
        <v>40.282169342041023</v>
      </c>
      <c r="CV76">
        <v>75.5438232421875</v>
      </c>
      <c r="CW76">
        <v>138.41447448730469</v>
      </c>
      <c r="CX76">
        <v>229.109375</v>
      </c>
      <c r="CY76">
        <v>56.621852874755859</v>
      </c>
      <c r="CZ76">
        <v>127.7953338623047</v>
      </c>
      <c r="DA76">
        <v>80.608116149902344</v>
      </c>
      <c r="DB76">
        <v>19722.029296875</v>
      </c>
      <c r="DC76">
        <v>15.94999980926514</v>
      </c>
      <c r="DD76">
        <v>0.53881729968538805</v>
      </c>
      <c r="DE76">
        <v>0.7354715180528939</v>
      </c>
      <c r="DF76">
        <v>2.2057849624957129</v>
      </c>
      <c r="DG76">
        <v>1.7728743189304239</v>
      </c>
      <c r="DH76">
        <v>1.2871581855607466</v>
      </c>
      <c r="DI76">
        <v>9.9911423342126049E-2</v>
      </c>
      <c r="DJ76">
        <v>2.9044509351409964</v>
      </c>
      <c r="DK76">
        <v>3.0054165474203476</v>
      </c>
      <c r="DL76">
        <v>0.37404340861982716</v>
      </c>
      <c r="DM76">
        <v>2.7974314866867092</v>
      </c>
      <c r="DN76">
        <v>0.10683513491133907</v>
      </c>
      <c r="DO76">
        <v>292.84046173095703</v>
      </c>
      <c r="DP76">
        <v>732.14563751220703</v>
      </c>
    </row>
    <row r="77" spans="1:120" x14ac:dyDescent="0.25">
      <c r="A77" s="1">
        <v>45652</v>
      </c>
      <c r="B77">
        <v>39.918853759765618</v>
      </c>
      <c r="C77">
        <v>60.959999084472663</v>
      </c>
      <c r="D77">
        <v>41.049999237060547</v>
      </c>
      <c r="E77">
        <v>45.538372039794922</v>
      </c>
      <c r="F77">
        <v>65.2960205078125</v>
      </c>
      <c r="G77">
        <v>12.60999965667725</v>
      </c>
      <c r="H77">
        <v>38.926891326904297</v>
      </c>
      <c r="I77">
        <v>25.889999389648441</v>
      </c>
      <c r="J77">
        <v>20.979999542236332</v>
      </c>
      <c r="K77">
        <v>431.577880859375</v>
      </c>
      <c r="L77">
        <v>85.300003051757813</v>
      </c>
      <c r="M77">
        <v>34.777999877929688</v>
      </c>
      <c r="N77">
        <v>23.5446662902832</v>
      </c>
      <c r="O77">
        <v>34.470001220703118</v>
      </c>
      <c r="P77">
        <v>59.419998168945313</v>
      </c>
      <c r="Q77">
        <v>243.07000732421881</v>
      </c>
      <c r="R77">
        <v>121.4653015136719</v>
      </c>
      <c r="S77">
        <v>146.74519348144531</v>
      </c>
      <c r="T77">
        <v>134.5502624511719</v>
      </c>
      <c r="U77">
        <v>30.54999923706055</v>
      </c>
      <c r="V77">
        <v>91.468231201171875</v>
      </c>
      <c r="W77">
        <v>103.870002746582</v>
      </c>
      <c r="X77">
        <v>48.579032897949219</v>
      </c>
      <c r="Y77">
        <v>59.560001373291023</v>
      </c>
      <c r="Z77">
        <v>63.056720733642578</v>
      </c>
      <c r="AA77">
        <v>125.62384033203119</v>
      </c>
      <c r="AB77">
        <v>92.689208984375</v>
      </c>
      <c r="AC77">
        <v>117.03269958496089</v>
      </c>
      <c r="AD77">
        <v>45.412757873535163</v>
      </c>
      <c r="AE77">
        <v>104.2314453125</v>
      </c>
      <c r="AF77">
        <v>193.23286437988281</v>
      </c>
      <c r="AG77">
        <v>105.0106582641602</v>
      </c>
      <c r="AH77">
        <v>186.88191223144531</v>
      </c>
      <c r="AI77">
        <v>415.675048828125</v>
      </c>
      <c r="AJ77">
        <v>225.17469787597659</v>
      </c>
      <c r="AK77">
        <v>166.17216491699219</v>
      </c>
      <c r="AL77">
        <v>295.74267578125</v>
      </c>
      <c r="AM77">
        <v>68.316741943359375</v>
      </c>
      <c r="AN77">
        <v>25.829999923706051</v>
      </c>
      <c r="AO77">
        <v>65.909706115722656</v>
      </c>
      <c r="AP77">
        <v>116.3400115966797</v>
      </c>
      <c r="AQ77">
        <v>60.676765441894531</v>
      </c>
      <c r="AR77">
        <v>57.043979644775391</v>
      </c>
      <c r="AS77">
        <v>60.925136566162109</v>
      </c>
      <c r="AT77">
        <v>355.81011962890619</v>
      </c>
      <c r="AU77">
        <v>125.9120407104492</v>
      </c>
      <c r="AV77">
        <v>212.3808898925781</v>
      </c>
      <c r="AW77">
        <v>86.160392761230469</v>
      </c>
      <c r="AX77">
        <v>296.46646118164063</v>
      </c>
      <c r="AY77">
        <v>265.02999877929688</v>
      </c>
      <c r="AZ77">
        <v>11.833017349243161</v>
      </c>
      <c r="BA77">
        <v>67.815185546875</v>
      </c>
      <c r="BB77">
        <v>46.72723388671875</v>
      </c>
      <c r="BC77">
        <v>52.711589813232422</v>
      </c>
      <c r="BD77">
        <v>21.29999923706055</v>
      </c>
      <c r="BE77">
        <v>53.155338287353523</v>
      </c>
      <c r="BF77">
        <v>66.887962341308594</v>
      </c>
      <c r="BG77">
        <v>39.487228393554688</v>
      </c>
      <c r="BH77">
        <v>83.383003234863281</v>
      </c>
      <c r="BI77">
        <v>48.060001373291023</v>
      </c>
      <c r="BJ77">
        <v>117.2210998535156</v>
      </c>
      <c r="BK77">
        <v>60.264106750488281</v>
      </c>
      <c r="BL77">
        <v>67.402305603027344</v>
      </c>
      <c r="BM77">
        <v>28.480697631835941</v>
      </c>
      <c r="BN77">
        <v>27.13444709777832</v>
      </c>
      <c r="BO77">
        <v>528.8114013671875</v>
      </c>
      <c r="BP77">
        <v>92.098037719726563</v>
      </c>
      <c r="BQ77">
        <v>181.83833312988281</v>
      </c>
      <c r="BR77">
        <v>57.378841400146477</v>
      </c>
      <c r="BS77">
        <v>177.0495910644531</v>
      </c>
      <c r="BT77">
        <v>80.993980407714844</v>
      </c>
      <c r="BU77">
        <v>33.330284118652337</v>
      </c>
      <c r="BV77">
        <v>123.7799987792969</v>
      </c>
      <c r="BW77">
        <v>59</v>
      </c>
      <c r="BX77">
        <v>250.92999267578119</v>
      </c>
      <c r="BY77">
        <v>43.729999542236328</v>
      </c>
      <c r="BZ77">
        <v>91.421585083007798</v>
      </c>
      <c r="CA77">
        <v>70.447196960449219</v>
      </c>
      <c r="CB77">
        <v>599.5364990234375</v>
      </c>
      <c r="CC77">
        <v>34.389999389648438</v>
      </c>
      <c r="CD77">
        <v>86.920822143554688</v>
      </c>
      <c r="CE77">
        <v>27.349264144897461</v>
      </c>
      <c r="CF77">
        <v>89.795944213867188</v>
      </c>
      <c r="CG77">
        <v>73.129997253417969</v>
      </c>
      <c r="CH77">
        <v>29.309999465942379</v>
      </c>
      <c r="CI77">
        <v>74.233146667480469</v>
      </c>
      <c r="CJ77">
        <v>88.738441467285156</v>
      </c>
      <c r="CK77">
        <v>128.50288391113281</v>
      </c>
      <c r="CL77">
        <v>105.89866638183589</v>
      </c>
      <c r="CM77">
        <v>90.319999694824219</v>
      </c>
      <c r="CN77">
        <v>84.994850158691406</v>
      </c>
      <c r="CO77">
        <v>98.747749328613281</v>
      </c>
      <c r="CP77">
        <v>83.915519714355469</v>
      </c>
      <c r="CQ77">
        <v>48.932266235351563</v>
      </c>
      <c r="CR77">
        <v>133.8488464355469</v>
      </c>
      <c r="CS77">
        <v>240.2681579589844</v>
      </c>
      <c r="CT77">
        <v>79.270103454589844</v>
      </c>
      <c r="CU77">
        <v>40.610069274902337</v>
      </c>
      <c r="CV77">
        <v>75.76226806640625</v>
      </c>
      <c r="CW77">
        <v>139.0619812011719</v>
      </c>
      <c r="CX77">
        <v>232.95878601074219</v>
      </c>
      <c r="CY77">
        <v>57.321010589599609</v>
      </c>
      <c r="CZ77">
        <v>127.59649658203119</v>
      </c>
      <c r="DA77">
        <v>81.615470886230469</v>
      </c>
      <c r="DB77">
        <v>20020.359375</v>
      </c>
      <c r="DC77">
        <v>14.72999954223633</v>
      </c>
      <c r="DD77">
        <v>0.54344098557539522</v>
      </c>
      <c r="DE77">
        <v>0.73783136018921225</v>
      </c>
      <c r="DF77">
        <v>2.2242658150529255</v>
      </c>
      <c r="DG77">
        <v>1.7797365517202117</v>
      </c>
      <c r="DH77">
        <v>1.297732046518957</v>
      </c>
      <c r="DI77">
        <v>0.10167854531587003</v>
      </c>
      <c r="DJ77">
        <v>2.9387975523987229</v>
      </c>
      <c r="DK77">
        <v>3.0310059844519173</v>
      </c>
      <c r="DL77">
        <v>0.37558130029240122</v>
      </c>
      <c r="DM77">
        <v>2.8258625435762488</v>
      </c>
      <c r="DN77">
        <v>0.10651252153506162</v>
      </c>
      <c r="DO77">
        <v>294.09435272216797</v>
      </c>
      <c r="DP77">
        <v>741.00290679931641</v>
      </c>
    </row>
    <row r="78" spans="1:120" x14ac:dyDescent="0.25">
      <c r="A78" s="1">
        <v>45650</v>
      </c>
      <c r="B78">
        <v>39.938850402832031</v>
      </c>
      <c r="C78">
        <v>60.959999084472663</v>
      </c>
      <c r="D78">
        <v>40.680000305175781</v>
      </c>
      <c r="E78">
        <v>45.869113922119141</v>
      </c>
      <c r="F78">
        <v>65.046035766601563</v>
      </c>
      <c r="G78">
        <v>12.35000038146973</v>
      </c>
      <c r="H78">
        <v>38.788784027099609</v>
      </c>
      <c r="I78">
        <v>25.659999847412109</v>
      </c>
      <c r="J78">
        <v>21.04000091552734</v>
      </c>
      <c r="K78">
        <v>430.87057495117188</v>
      </c>
      <c r="L78">
        <v>84.449996948242188</v>
      </c>
      <c r="M78">
        <v>34.596000671386719</v>
      </c>
      <c r="N78">
        <v>23.713481903076168</v>
      </c>
      <c r="O78">
        <v>34.409999847412109</v>
      </c>
      <c r="P78">
        <v>59.479999542236328</v>
      </c>
      <c r="Q78">
        <v>241.44000244140619</v>
      </c>
      <c r="R78">
        <v>121.8048934936523</v>
      </c>
      <c r="S78">
        <v>146.29667663574219</v>
      </c>
      <c r="T78">
        <v>133.8309020996094</v>
      </c>
      <c r="U78">
        <v>30.239999771118161</v>
      </c>
      <c r="V78">
        <v>91.398880004882798</v>
      </c>
      <c r="W78">
        <v>104.09999847412109</v>
      </c>
      <c r="X78">
        <v>48.389427185058587</v>
      </c>
      <c r="Y78">
        <v>59.299999237060547</v>
      </c>
      <c r="Z78">
        <v>62.8173828125</v>
      </c>
      <c r="AA78">
        <v>125.2552108764648</v>
      </c>
      <c r="AB78">
        <v>92.2298583984375</v>
      </c>
      <c r="AC78">
        <v>116.24510192871089</v>
      </c>
      <c r="AD78">
        <v>45.103351593017578</v>
      </c>
      <c r="AE78">
        <v>104.2513122558594</v>
      </c>
      <c r="AF78">
        <v>193.0037536621094</v>
      </c>
      <c r="AG78">
        <v>105.0805740356445</v>
      </c>
      <c r="AH78">
        <v>186.56327819824219</v>
      </c>
      <c r="AI78">
        <v>416.29440307617188</v>
      </c>
      <c r="AJ78">
        <v>222.88983154296881</v>
      </c>
      <c r="AK78">
        <v>164.79661560058591</v>
      </c>
      <c r="AL78">
        <v>292.26766967773438</v>
      </c>
      <c r="AM78">
        <v>68.197128295898438</v>
      </c>
      <c r="AN78">
        <v>25.809999465942379</v>
      </c>
      <c r="AO78">
        <v>65.750747680664063</v>
      </c>
      <c r="AP78">
        <v>115.80291748046881</v>
      </c>
      <c r="AQ78">
        <v>60.100593566894531</v>
      </c>
      <c r="AR78">
        <v>56.685775756835938</v>
      </c>
      <c r="AS78">
        <v>60.637046813964837</v>
      </c>
      <c r="AT78">
        <v>356.4893798828125</v>
      </c>
      <c r="AU78">
        <v>125.6036758422852</v>
      </c>
      <c r="AV78">
        <v>212.08168029785159</v>
      </c>
      <c r="AW78">
        <v>86.300262451171875</v>
      </c>
      <c r="AX78">
        <v>296.88558959960938</v>
      </c>
      <c r="AY78">
        <v>263.6400146484375</v>
      </c>
      <c r="AZ78">
        <v>11.793342590332029</v>
      </c>
      <c r="BA78">
        <v>67.425384521484375</v>
      </c>
      <c r="BB78">
        <v>46.757087707519531</v>
      </c>
      <c r="BC78">
        <v>52.575553894042969</v>
      </c>
      <c r="BD78">
        <v>20.760000228881839</v>
      </c>
      <c r="BE78">
        <v>53.025398254394531</v>
      </c>
      <c r="BF78">
        <v>66.608390808105469</v>
      </c>
      <c r="BG78">
        <v>39.257534027099609</v>
      </c>
      <c r="BH78">
        <v>82.735076904296875</v>
      </c>
      <c r="BI78">
        <v>48.240001678466797</v>
      </c>
      <c r="BJ78">
        <v>116.811279296875</v>
      </c>
      <c r="BK78">
        <v>59.904140472412109</v>
      </c>
      <c r="BL78">
        <v>66.854164123535156</v>
      </c>
      <c r="BM78">
        <v>28.530366897583011</v>
      </c>
      <c r="BN78">
        <v>27.054815292358398</v>
      </c>
      <c r="BO78">
        <v>529.1708984375</v>
      </c>
      <c r="BP78">
        <v>92.098037719726563</v>
      </c>
      <c r="BQ78">
        <v>181.72857666015619</v>
      </c>
      <c r="BR78">
        <v>56.871593475341797</v>
      </c>
      <c r="BS78">
        <v>176.760986328125</v>
      </c>
      <c r="BT78">
        <v>80.974166870117188</v>
      </c>
      <c r="BU78">
        <v>33.076225280761719</v>
      </c>
      <c r="BV78">
        <v>123.7799987792969</v>
      </c>
      <c r="BW78">
        <v>59.119998931884773</v>
      </c>
      <c r="BX78">
        <v>251.3699951171875</v>
      </c>
      <c r="BY78">
        <v>43.950000762939453</v>
      </c>
      <c r="BZ78">
        <v>91.511421203613281</v>
      </c>
      <c r="CA78">
        <v>70.407371520996094</v>
      </c>
      <c r="CB78">
        <v>599.49658203125</v>
      </c>
      <c r="CC78">
        <v>34.430000305175781</v>
      </c>
      <c r="CD78">
        <v>86.970321655273438</v>
      </c>
      <c r="CE78">
        <v>27.33952713012695</v>
      </c>
      <c r="CF78">
        <v>89.756080627441406</v>
      </c>
      <c r="CG78">
        <v>73.650001525878906</v>
      </c>
      <c r="CH78">
        <v>29.370000839233398</v>
      </c>
      <c r="CI78">
        <v>74.173934936523438</v>
      </c>
      <c r="CJ78">
        <v>88.500885009765625</v>
      </c>
      <c r="CK78">
        <v>128.14524841308591</v>
      </c>
      <c r="CL78">
        <v>105.98838043212891</v>
      </c>
      <c r="CM78">
        <v>89.599998474121094</v>
      </c>
      <c r="CN78">
        <v>85.124229431152344</v>
      </c>
      <c r="CO78">
        <v>98.877365112304673</v>
      </c>
      <c r="CP78">
        <v>83.984977722167969</v>
      </c>
      <c r="CQ78">
        <v>48.812702178955078</v>
      </c>
      <c r="CR78">
        <v>133.74916076660159</v>
      </c>
      <c r="CS78">
        <v>240.1084289550781</v>
      </c>
      <c r="CT78">
        <v>79.02142333984375</v>
      </c>
      <c r="CU78">
        <v>40.550453186035163</v>
      </c>
      <c r="CV78">
        <v>75.941001892089844</v>
      </c>
      <c r="CW78">
        <v>138.78306579589841</v>
      </c>
      <c r="CX78">
        <v>233.8263854980469</v>
      </c>
      <c r="CY78">
        <v>57.201156616210938</v>
      </c>
      <c r="CZ78">
        <v>127.586555480957</v>
      </c>
      <c r="DA78">
        <v>80.508384704589844</v>
      </c>
      <c r="DB78">
        <v>20031.130859375</v>
      </c>
      <c r="DC78">
        <v>14.27000045776367</v>
      </c>
      <c r="DD78">
        <v>0.54444834383692076</v>
      </c>
      <c r="DE78">
        <v>0.73633550055973995</v>
      </c>
      <c r="DF78">
        <v>2.2313844776774201</v>
      </c>
      <c r="DG78">
        <v>1.773505290825252</v>
      </c>
      <c r="DH78">
        <v>1.2997420472702035</v>
      </c>
      <c r="DI78">
        <v>0.1016853154990882</v>
      </c>
      <c r="DJ78">
        <v>2.9590252315810699</v>
      </c>
      <c r="DK78">
        <v>3.038523210629287</v>
      </c>
      <c r="DL78">
        <v>0.37179499971085778</v>
      </c>
      <c r="DM78">
        <v>2.8382081773660821</v>
      </c>
      <c r="DN78">
        <v>0.1062789910037356</v>
      </c>
      <c r="DO78">
        <v>293.74549102783203</v>
      </c>
      <c r="DP78">
        <v>741.62090682983398</v>
      </c>
    </row>
    <row r="79" spans="1:120" x14ac:dyDescent="0.25">
      <c r="A79" s="1">
        <v>45649</v>
      </c>
      <c r="B79">
        <v>39.488975524902337</v>
      </c>
      <c r="C79">
        <v>59.240001678466797</v>
      </c>
      <c r="D79">
        <v>40.740001678466797</v>
      </c>
      <c r="E79">
        <v>44.347702026367188</v>
      </c>
      <c r="F79">
        <v>64.416069030761719</v>
      </c>
      <c r="G79">
        <v>12.319999694824221</v>
      </c>
      <c r="H79">
        <v>38.778923034667969</v>
      </c>
      <c r="I79">
        <v>25.590000152587891</v>
      </c>
      <c r="J79">
        <v>20.920000076293949</v>
      </c>
      <c r="K79">
        <v>427.274169921875</v>
      </c>
      <c r="L79">
        <v>84.220001220703125</v>
      </c>
      <c r="M79">
        <v>34.327999114990227</v>
      </c>
      <c r="N79">
        <v>23.33613204956055</v>
      </c>
      <c r="O79">
        <v>34.409999847412109</v>
      </c>
      <c r="P79">
        <v>59.259998321533203</v>
      </c>
      <c r="Q79">
        <v>240.96000671386719</v>
      </c>
      <c r="R79">
        <v>120.6462707519531</v>
      </c>
      <c r="S79">
        <v>144.0939636230469</v>
      </c>
      <c r="T79">
        <v>133.4912109375</v>
      </c>
      <c r="U79">
        <v>29.920000076293949</v>
      </c>
      <c r="V79">
        <v>91.349342346191406</v>
      </c>
      <c r="W79">
        <v>102.9199981689453</v>
      </c>
      <c r="X79">
        <v>48.319568634033203</v>
      </c>
      <c r="Y79">
        <v>58.869998931884773</v>
      </c>
      <c r="Z79">
        <v>62.348667144775391</v>
      </c>
      <c r="AA79">
        <v>124.1891632080078</v>
      </c>
      <c r="AB79">
        <v>91.600746154785156</v>
      </c>
      <c r="AC79">
        <v>115.27805328369141</v>
      </c>
      <c r="AD79">
        <v>44.39471435546875</v>
      </c>
      <c r="AE79">
        <v>103.76467132568359</v>
      </c>
      <c r="AF79">
        <v>191.46977233886719</v>
      </c>
      <c r="AG79">
        <v>103.7221221923828</v>
      </c>
      <c r="AH79">
        <v>185.03977966308591</v>
      </c>
      <c r="AI79">
        <v>411.01007080078119</v>
      </c>
      <c r="AJ79">
        <v>220.9142761230469</v>
      </c>
      <c r="AK79">
        <v>163.33134460449219</v>
      </c>
      <c r="AL79">
        <v>289.39181518554688</v>
      </c>
      <c r="AM79">
        <v>67.668853759765625</v>
      </c>
      <c r="AN79">
        <v>25.54999923706055</v>
      </c>
      <c r="AO79">
        <v>64.926132202148438</v>
      </c>
      <c r="AP79">
        <v>114.8878707885742</v>
      </c>
      <c r="AQ79">
        <v>59.613826751708977</v>
      </c>
      <c r="AR79">
        <v>56.178318023681641</v>
      </c>
      <c r="AS79">
        <v>60.199951171875</v>
      </c>
      <c r="AT79">
        <v>351.69451904296881</v>
      </c>
      <c r="AU79">
        <v>124.5293807983398</v>
      </c>
      <c r="AV79">
        <v>209.38862609863281</v>
      </c>
      <c r="AW79">
        <v>85.590919494628906</v>
      </c>
      <c r="AX79">
        <v>292.97378540039063</v>
      </c>
      <c r="AY79">
        <v>260.95999145507813</v>
      </c>
      <c r="AZ79">
        <v>11.64456081390381</v>
      </c>
      <c r="BA79">
        <v>67.495346069335938</v>
      </c>
      <c r="BB79">
        <v>46.388919830322273</v>
      </c>
      <c r="BC79">
        <v>52.336162567138672</v>
      </c>
      <c r="BD79">
        <v>20.219999313354489</v>
      </c>
      <c r="BE79">
        <v>52.525630950927727</v>
      </c>
      <c r="BF79">
        <v>66.189033508300781</v>
      </c>
      <c r="BG79">
        <v>39.147682189941413</v>
      </c>
      <c r="BH79">
        <v>82.894569396972656</v>
      </c>
      <c r="BI79">
        <v>47.729999542236328</v>
      </c>
      <c r="BJ79">
        <v>115.94163513183589</v>
      </c>
      <c r="BK79">
        <v>59.224205017089837</v>
      </c>
      <c r="BL79">
        <v>66.03692626953125</v>
      </c>
      <c r="BM79">
        <v>28.172744750976559</v>
      </c>
      <c r="BN79">
        <v>26.71638107299805</v>
      </c>
      <c r="BO79">
        <v>522.0914306640625</v>
      </c>
      <c r="BP79">
        <v>91.078720092773438</v>
      </c>
      <c r="BQ79">
        <v>180.3816223144531</v>
      </c>
      <c r="BR79">
        <v>56.443912506103523</v>
      </c>
      <c r="BS79">
        <v>175.43733215332031</v>
      </c>
      <c r="BT79">
        <v>80.934562683105469</v>
      </c>
      <c r="BU79">
        <v>32.929656982421882</v>
      </c>
      <c r="BV79">
        <v>122.9300003051758</v>
      </c>
      <c r="BW79">
        <v>58.709999084472663</v>
      </c>
      <c r="BX79">
        <v>249.2200012207031</v>
      </c>
      <c r="BY79">
        <v>43.409999847412109</v>
      </c>
      <c r="BZ79">
        <v>90.503280639648438</v>
      </c>
      <c r="CA79">
        <v>69.869667053222656</v>
      </c>
      <c r="CB79">
        <v>592.90643310546875</v>
      </c>
      <c r="CC79">
        <v>34.060001373291023</v>
      </c>
      <c r="CD79">
        <v>86.604103088378906</v>
      </c>
      <c r="CE79">
        <v>27.514780044555661</v>
      </c>
      <c r="CF79">
        <v>89.098388671875</v>
      </c>
      <c r="CG79">
        <v>73.05999755859375</v>
      </c>
      <c r="CH79">
        <v>29.29000091552734</v>
      </c>
      <c r="CI79">
        <v>73.812736511230469</v>
      </c>
      <c r="CJ79">
        <v>87.916877746582031</v>
      </c>
      <c r="CK79">
        <v>126.933219909668</v>
      </c>
      <c r="CL79">
        <v>105.4301681518555</v>
      </c>
      <c r="CM79">
        <v>89.050003051757813</v>
      </c>
      <c r="CN79">
        <v>84.666412353515625</v>
      </c>
      <c r="CO79">
        <v>97.950103759765625</v>
      </c>
      <c r="CP79">
        <v>83.280471801757813</v>
      </c>
      <c r="CQ79">
        <v>48.244762420654297</v>
      </c>
      <c r="CR79">
        <v>132.71232604980469</v>
      </c>
      <c r="CS79">
        <v>237.6527404785156</v>
      </c>
      <c r="CT79">
        <v>78.504158020019531</v>
      </c>
      <c r="CU79">
        <v>40.282169342041023</v>
      </c>
      <c r="CV79">
        <v>75.523956298828125</v>
      </c>
      <c r="CW79">
        <v>138.21525573730469</v>
      </c>
      <c r="CX79">
        <v>228.54093933105469</v>
      </c>
      <c r="CY79">
        <v>57.031356811523438</v>
      </c>
      <c r="CZ79">
        <v>126.0753631591797</v>
      </c>
      <c r="DA79">
        <v>79.929901123046875</v>
      </c>
      <c r="DB79">
        <v>19764.880859375</v>
      </c>
      <c r="DC79">
        <v>16.780000686645511</v>
      </c>
      <c r="DD79">
        <v>0.54171538893780702</v>
      </c>
      <c r="DE79">
        <v>0.73759049331349935</v>
      </c>
      <c r="DF79">
        <v>2.2211984447297453</v>
      </c>
      <c r="DG79">
        <v>1.7718081969282189</v>
      </c>
      <c r="DH79">
        <v>1.2953157565601148</v>
      </c>
      <c r="DI79">
        <v>9.9914587480836009E-2</v>
      </c>
      <c r="DJ79">
        <v>2.9111953442360838</v>
      </c>
      <c r="DK79">
        <v>3.0272630962797056</v>
      </c>
      <c r="DL79">
        <v>0.37259551218893544</v>
      </c>
      <c r="DM79">
        <v>2.8241890932750668</v>
      </c>
      <c r="DN79">
        <v>0.10620019687738161</v>
      </c>
      <c r="DO79">
        <v>292.24337005615234</v>
      </c>
      <c r="DP79">
        <v>731.81718063354492</v>
      </c>
    </row>
    <row r="80" spans="1:120" x14ac:dyDescent="0.25">
      <c r="A80" s="1">
        <v>45646</v>
      </c>
      <c r="B80">
        <v>39.239044189453118</v>
      </c>
      <c r="C80">
        <v>59.400001525878913</v>
      </c>
      <c r="D80">
        <v>41.132999420166023</v>
      </c>
      <c r="E80">
        <v>45.321025848388672</v>
      </c>
      <c r="F80">
        <v>64.036094665527344</v>
      </c>
      <c r="G80">
        <v>12.090000152587891</v>
      </c>
      <c r="H80">
        <v>38.384323120117188</v>
      </c>
      <c r="I80">
        <v>25.620000839233398</v>
      </c>
      <c r="J80">
        <v>20.904001235961911</v>
      </c>
      <c r="K80">
        <v>426.92550659179688</v>
      </c>
      <c r="L80">
        <v>84.215003967285156</v>
      </c>
      <c r="M80">
        <v>34.728000640869141</v>
      </c>
      <c r="N80">
        <v>23.058084487915039</v>
      </c>
      <c r="O80">
        <v>34.326999664306641</v>
      </c>
      <c r="P80">
        <v>58.860000610351563</v>
      </c>
      <c r="Q80">
        <v>242.1000061035156</v>
      </c>
      <c r="R80">
        <v>120.3666076660156</v>
      </c>
      <c r="S80">
        <v>143.58563232421881</v>
      </c>
      <c r="T80">
        <v>132.61198425292969</v>
      </c>
      <c r="U80">
        <v>29.79999923706055</v>
      </c>
      <c r="V80">
        <v>91.755561828613281</v>
      </c>
      <c r="W80">
        <v>103.620002746582</v>
      </c>
      <c r="X80">
        <v>47.980278015136719</v>
      </c>
      <c r="Y80">
        <v>58.810001373291023</v>
      </c>
      <c r="Z80">
        <v>62.189105987548828</v>
      </c>
      <c r="AA80">
        <v>123.61130523681641</v>
      </c>
      <c r="AB80">
        <v>91.470924377441406</v>
      </c>
      <c r="AC80">
        <v>115.4774475097656</v>
      </c>
      <c r="AD80">
        <v>44.454597473144531</v>
      </c>
      <c r="AE80">
        <v>103.7944641113281</v>
      </c>
      <c r="AF80">
        <v>190.9617614746094</v>
      </c>
      <c r="AG80">
        <v>102.6433486938477</v>
      </c>
      <c r="AH80">
        <v>184.7510070800781</v>
      </c>
      <c r="AI80">
        <v>406.89443969726563</v>
      </c>
      <c r="AJ80">
        <v>221.4231262207031</v>
      </c>
      <c r="AK80">
        <v>163.58055114746091</v>
      </c>
      <c r="AL80">
        <v>290.43032836914063</v>
      </c>
      <c r="AM80">
        <v>67.319999694824219</v>
      </c>
      <c r="AN80">
        <v>25.139999389648441</v>
      </c>
      <c r="AO80">
        <v>64.747299194335938</v>
      </c>
      <c r="AP80">
        <v>115.0480041503906</v>
      </c>
      <c r="AQ80">
        <v>59.315811157226563</v>
      </c>
      <c r="AR80">
        <v>56.231056213378913</v>
      </c>
      <c r="AS80">
        <v>59.999286651611328</v>
      </c>
      <c r="AT80">
        <v>348.22720336914063</v>
      </c>
      <c r="AU80">
        <v>124.056884765625</v>
      </c>
      <c r="AV80">
        <v>208.57075500488281</v>
      </c>
      <c r="AW80">
        <v>85.301185607910156</v>
      </c>
      <c r="AX80">
        <v>290.53890991210938</v>
      </c>
      <c r="AY80">
        <v>259.4110107421875</v>
      </c>
      <c r="AZ80">
        <v>11.530496597290041</v>
      </c>
      <c r="BA80">
        <v>67.185508728027344</v>
      </c>
      <c r="BB80">
        <v>46.616783142089837</v>
      </c>
      <c r="BC80">
        <v>51.862380981445313</v>
      </c>
      <c r="BD80">
        <v>19.841999053955082</v>
      </c>
      <c r="BE80">
        <v>52.385696411132813</v>
      </c>
      <c r="BF80">
        <v>66.406700134277344</v>
      </c>
      <c r="BG80">
        <v>39.177639007568359</v>
      </c>
      <c r="BH80">
        <v>82.183837890625</v>
      </c>
      <c r="BI80">
        <v>47.569999694824219</v>
      </c>
      <c r="BJ80">
        <v>115.8496780395508</v>
      </c>
      <c r="BK80">
        <v>57.915332794189453</v>
      </c>
      <c r="BL80">
        <v>66.028945922851563</v>
      </c>
      <c r="BM80">
        <v>27.910488128662109</v>
      </c>
      <c r="BN80">
        <v>26.356048583984379</v>
      </c>
      <c r="BO80">
        <v>517.05389404296875</v>
      </c>
      <c r="BP80">
        <v>90.848884582519517</v>
      </c>
      <c r="BQ80">
        <v>179.0246887207031</v>
      </c>
      <c r="BR80">
        <v>55.916770935058587</v>
      </c>
      <c r="BS80">
        <v>175.198486328125</v>
      </c>
      <c r="BT80">
        <v>80.98406982421875</v>
      </c>
      <c r="BU80">
        <v>32.538799285888672</v>
      </c>
      <c r="BV80">
        <v>123.2200012207031</v>
      </c>
      <c r="BW80">
        <v>58.812000274658203</v>
      </c>
      <c r="BX80">
        <v>241.6390075683594</v>
      </c>
      <c r="BY80">
        <v>43.720001220703118</v>
      </c>
      <c r="BZ80">
        <v>89.629898071289063</v>
      </c>
      <c r="CA80">
        <v>69.85772705078125</v>
      </c>
      <c r="CB80">
        <v>589.3770751953125</v>
      </c>
      <c r="CC80">
        <v>33.375</v>
      </c>
      <c r="CD80">
        <v>87.405799865722656</v>
      </c>
      <c r="CE80">
        <v>27.232427597045898</v>
      </c>
      <c r="CF80">
        <v>89.128280639648438</v>
      </c>
      <c r="CG80">
        <v>73.099998474121094</v>
      </c>
      <c r="CH80">
        <v>29.182998657226559</v>
      </c>
      <c r="CI80">
        <v>74.16632080078125</v>
      </c>
      <c r="CJ80">
        <v>87.574394226074219</v>
      </c>
      <c r="CK80">
        <v>126.287483215332</v>
      </c>
      <c r="CL80">
        <v>105.4710388183594</v>
      </c>
      <c r="CM80">
        <v>89.284996032714844</v>
      </c>
      <c r="CN80">
        <v>84.732101440429688</v>
      </c>
      <c r="CO80">
        <v>97.417678833007798</v>
      </c>
      <c r="CP80">
        <v>82.794265747070313</v>
      </c>
      <c r="CQ80">
        <v>48.129184722900391</v>
      </c>
      <c r="CR80">
        <v>132.74224853515619</v>
      </c>
      <c r="CS80">
        <v>235.16111755371091</v>
      </c>
      <c r="CT80">
        <v>78.919967651367188</v>
      </c>
      <c r="CU80">
        <v>40.099338531494141</v>
      </c>
      <c r="CV80">
        <v>75.267776489257813</v>
      </c>
      <c r="CW80">
        <v>136.8485412597656</v>
      </c>
      <c r="CX80">
        <v>227.84983825683591</v>
      </c>
      <c r="CY80">
        <v>56.686771392822273</v>
      </c>
      <c r="CZ80">
        <v>124.72523498535161</v>
      </c>
      <c r="DA80">
        <v>80.424598693847656</v>
      </c>
      <c r="DB80">
        <v>19572.599609375</v>
      </c>
      <c r="DC80">
        <v>18.360000610351559</v>
      </c>
      <c r="DD80">
        <v>0.53750734126682909</v>
      </c>
      <c r="DE80">
        <v>0.73998833846305589</v>
      </c>
      <c r="DF80">
        <v>2.2023936222491178</v>
      </c>
      <c r="DG80">
        <v>1.7754575732376034</v>
      </c>
      <c r="DH80">
        <v>1.2830348460397938</v>
      </c>
      <c r="DI80">
        <v>0.10078437731259647</v>
      </c>
      <c r="DJ80">
        <v>2.887099995572397</v>
      </c>
      <c r="DK80">
        <v>2.9797416870790752</v>
      </c>
      <c r="DL80">
        <v>0.3756900896549567</v>
      </c>
      <c r="DM80">
        <v>2.8069961939398231</v>
      </c>
      <c r="DN80">
        <v>0.10582404045160973</v>
      </c>
      <c r="DO80">
        <v>291.03628540039063</v>
      </c>
      <c r="DP80">
        <v>728.61449050903309</v>
      </c>
    </row>
    <row r="81" spans="1:120" x14ac:dyDescent="0.25">
      <c r="A81" s="1">
        <v>45645</v>
      </c>
      <c r="B81">
        <v>38.959121704101563</v>
      </c>
      <c r="C81">
        <v>58.169998168945313</v>
      </c>
      <c r="D81">
        <v>40.782928466796882</v>
      </c>
      <c r="E81">
        <v>44.772941589355469</v>
      </c>
      <c r="F81">
        <v>63.306140899658203</v>
      </c>
      <c r="G81">
        <v>11.968000411987299</v>
      </c>
      <c r="H81">
        <v>37.782566070556641</v>
      </c>
      <c r="I81">
        <v>25.520000457763668</v>
      </c>
      <c r="J81">
        <v>20.77109527587891</v>
      </c>
      <c r="K81">
        <v>421.71221923828119</v>
      </c>
      <c r="L81">
        <v>83.289016723632813</v>
      </c>
      <c r="M81">
        <v>34.633998870849609</v>
      </c>
      <c r="N81">
        <v>22.819757461547852</v>
      </c>
      <c r="O81">
        <v>33.990943908691413</v>
      </c>
      <c r="P81">
        <v>58</v>
      </c>
      <c r="Q81">
        <v>239.6000061035156</v>
      </c>
      <c r="R81">
        <v>119.20798492431641</v>
      </c>
      <c r="S81">
        <v>141.34303283691409</v>
      </c>
      <c r="T81">
        <v>131.0933532714844</v>
      </c>
      <c r="U81">
        <v>29.469999313354489</v>
      </c>
      <c r="V81">
        <v>91.418685913085938</v>
      </c>
      <c r="W81">
        <v>101.5699996948242</v>
      </c>
      <c r="X81">
        <v>47.311664581298828</v>
      </c>
      <c r="Y81">
        <v>57.930000305175781</v>
      </c>
      <c r="Z81">
        <v>61.780231475830078</v>
      </c>
      <c r="AA81">
        <v>122.6548614501953</v>
      </c>
      <c r="AB81">
        <v>91.151374816894517</v>
      </c>
      <c r="AC81">
        <v>114.7396926879883</v>
      </c>
      <c r="AD81">
        <v>43.596248626708977</v>
      </c>
      <c r="AE81">
        <v>102.7019958496094</v>
      </c>
      <c r="AF81">
        <v>188.76039123535159</v>
      </c>
      <c r="AG81">
        <v>101.55458831787109</v>
      </c>
      <c r="AH81">
        <v>182.4508361816406</v>
      </c>
      <c r="AI81">
        <v>402.54913330078119</v>
      </c>
      <c r="AJ81">
        <v>219.36773681640619</v>
      </c>
      <c r="AK81">
        <v>162.1651306152344</v>
      </c>
      <c r="AL81">
        <v>287.48458862304688</v>
      </c>
      <c r="AM81">
        <v>67.060844421386719</v>
      </c>
      <c r="AN81">
        <v>24.819999694824219</v>
      </c>
      <c r="AO81">
        <v>63.443065643310547</v>
      </c>
      <c r="AP81">
        <v>113.76365661621089</v>
      </c>
      <c r="AQ81">
        <v>58.556106567382813</v>
      </c>
      <c r="AR81">
        <v>55.518394470214837</v>
      </c>
      <c r="AS81">
        <v>58.933681488037109</v>
      </c>
      <c r="AT81">
        <v>344.65606689453119</v>
      </c>
      <c r="AU81">
        <v>122.6920928955078</v>
      </c>
      <c r="AV81">
        <v>204.6608581542969</v>
      </c>
      <c r="AW81">
        <v>84.451972961425781</v>
      </c>
      <c r="AX81">
        <v>287.78472900390619</v>
      </c>
      <c r="AY81">
        <v>258.49032592773438</v>
      </c>
      <c r="AZ81">
        <v>11.253843307495121</v>
      </c>
      <c r="BA81">
        <v>66.21600341796875</v>
      </c>
      <c r="BB81">
        <v>46.51763916015625</v>
      </c>
      <c r="BC81">
        <v>51.473453521728523</v>
      </c>
      <c r="BD81">
        <v>18.990922927856449</v>
      </c>
      <c r="BE81">
        <v>51.855941772460938</v>
      </c>
      <c r="BF81">
        <v>65.818412780761719</v>
      </c>
      <c r="BG81">
        <v>38.99810791015625</v>
      </c>
      <c r="BH81">
        <v>81.875663757324219</v>
      </c>
      <c r="BI81">
        <v>47.119998931884773</v>
      </c>
      <c r="BJ81">
        <v>114.2446670532227</v>
      </c>
      <c r="BK81">
        <v>57.155788421630859</v>
      </c>
      <c r="BL81">
        <v>65.568778991699219</v>
      </c>
      <c r="BM81">
        <v>27.703378677368161</v>
      </c>
      <c r="BN81">
        <v>26.25730133056641</v>
      </c>
      <c r="BO81">
        <v>512.57781982421875</v>
      </c>
      <c r="BP81">
        <v>89.921951293945313</v>
      </c>
      <c r="BQ81">
        <v>177.30859375</v>
      </c>
      <c r="BR81">
        <v>55.459251403808587</v>
      </c>
      <c r="BS81">
        <v>172.77867126464841</v>
      </c>
      <c r="BT81">
        <v>80.974166870117188</v>
      </c>
      <c r="BU81">
        <v>32.499713897705078</v>
      </c>
      <c r="BV81">
        <v>120.90000152587891</v>
      </c>
      <c r="BW81">
        <v>58.589847564697273</v>
      </c>
      <c r="BX81">
        <v>237.8159484863281</v>
      </c>
      <c r="BY81">
        <v>43.349998474121087</v>
      </c>
      <c r="BZ81">
        <v>88.074745178222656</v>
      </c>
      <c r="CA81">
        <v>69.181625366210938</v>
      </c>
      <c r="CB81">
        <v>582.38201904296875</v>
      </c>
      <c r="CC81">
        <v>32.399822235107422</v>
      </c>
      <c r="CD81">
        <v>86.910919189453125</v>
      </c>
      <c r="CE81">
        <v>27.310317993164059</v>
      </c>
      <c r="CF81">
        <v>88.281234741210938</v>
      </c>
      <c r="CG81">
        <v>72.610000610351563</v>
      </c>
      <c r="CH81">
        <v>29.326522827148441</v>
      </c>
      <c r="CI81">
        <v>73.763626098632813</v>
      </c>
      <c r="CJ81">
        <v>86.123481750488281</v>
      </c>
      <c r="CK81">
        <v>124.89267730712891</v>
      </c>
      <c r="CL81">
        <v>104.1376037597656</v>
      </c>
      <c r="CM81">
        <v>88.075340270996094</v>
      </c>
      <c r="CN81">
        <v>83.6925048828125</v>
      </c>
      <c r="CO81">
        <v>96.890617370605483</v>
      </c>
      <c r="CP81">
        <v>81.987373352050781</v>
      </c>
      <c r="CQ81">
        <v>47.424758911132813</v>
      </c>
      <c r="CR81">
        <v>131.20472717285159</v>
      </c>
      <c r="CS81">
        <v>231.70286560058591</v>
      </c>
      <c r="CT81">
        <v>78.643539428710938</v>
      </c>
      <c r="CU81">
        <v>39.381698608398438</v>
      </c>
      <c r="CV81">
        <v>74.086029052734375</v>
      </c>
      <c r="CW81">
        <v>135.14289855957031</v>
      </c>
      <c r="CX81">
        <v>227.27252197265619</v>
      </c>
      <c r="CY81">
        <v>56.946163177490227</v>
      </c>
      <c r="CZ81">
        <v>123.97446441650391</v>
      </c>
      <c r="DA81">
        <v>79.483680725097656</v>
      </c>
      <c r="DB81">
        <v>19372.76953125</v>
      </c>
      <c r="DC81">
        <v>24.090000152587891</v>
      </c>
      <c r="DD81">
        <v>0.53800793510355716</v>
      </c>
      <c r="DE81">
        <v>0.74315337964738615</v>
      </c>
      <c r="DF81">
        <v>2.2063430441065215</v>
      </c>
      <c r="DG81">
        <v>1.7727891781196488</v>
      </c>
      <c r="DH81">
        <v>1.2730944772112758</v>
      </c>
      <c r="DI81">
        <v>9.9882888322232813E-2</v>
      </c>
      <c r="DJ81">
        <v>2.8899070873924102</v>
      </c>
      <c r="DK81">
        <v>2.9462415766602255</v>
      </c>
      <c r="DL81">
        <v>0.37667326538840312</v>
      </c>
      <c r="DM81">
        <v>2.8091139270732115</v>
      </c>
      <c r="DN81">
        <v>0.10651085061633152</v>
      </c>
      <c r="DO81">
        <v>287.87246704101563</v>
      </c>
      <c r="DP81">
        <v>721.29737854003895</v>
      </c>
    </row>
    <row r="82" spans="1:120" x14ac:dyDescent="0.25">
      <c r="A82" s="1">
        <v>45644</v>
      </c>
      <c r="B82">
        <v>38.989112854003913</v>
      </c>
      <c r="C82">
        <v>58.560001373291023</v>
      </c>
      <c r="D82">
        <v>40.646793365478523</v>
      </c>
      <c r="E82">
        <v>45.821865081787109</v>
      </c>
      <c r="F82">
        <v>63.23614501953125</v>
      </c>
      <c r="G82">
        <v>12.02000045776367</v>
      </c>
      <c r="H82">
        <v>37.693778991699219</v>
      </c>
      <c r="I82">
        <v>25.629999160766602</v>
      </c>
      <c r="J82">
        <v>20.77109527587891</v>
      </c>
      <c r="K82">
        <v>421.40426635742188</v>
      </c>
      <c r="L82">
        <v>82.532295227050781</v>
      </c>
      <c r="M82">
        <v>34.844001770019531</v>
      </c>
      <c r="N82">
        <v>22.978641510009769</v>
      </c>
      <c r="O82">
        <v>34.129322052001953</v>
      </c>
      <c r="P82">
        <v>57.639999389648438</v>
      </c>
      <c r="Q82">
        <v>239.25999450683591</v>
      </c>
      <c r="R82">
        <v>119.37778472900391</v>
      </c>
      <c r="S82">
        <v>141.63209533691409</v>
      </c>
      <c r="T82">
        <v>132.2023620605469</v>
      </c>
      <c r="U82">
        <v>29.430000305175781</v>
      </c>
      <c r="V82">
        <v>91.83481597900392</v>
      </c>
      <c r="W82">
        <v>101.1800003051758</v>
      </c>
      <c r="X82">
        <v>47.860523223876953</v>
      </c>
      <c r="Y82">
        <v>57.919998168945313</v>
      </c>
      <c r="Z82">
        <v>61.939792633056641</v>
      </c>
      <c r="AA82">
        <v>122.5851211547852</v>
      </c>
      <c r="AB82">
        <v>91.261222839355483</v>
      </c>
      <c r="AC82">
        <v>115.15842437744141</v>
      </c>
      <c r="AD82">
        <v>43.686073303222663</v>
      </c>
      <c r="AE82">
        <v>105.42323303222661</v>
      </c>
      <c r="AF82">
        <v>189.4277648925781</v>
      </c>
      <c r="AG82">
        <v>101.45469665527339</v>
      </c>
      <c r="AH82">
        <v>182.9985046386719</v>
      </c>
      <c r="AI82">
        <v>402.5091552734375</v>
      </c>
      <c r="AJ82">
        <v>220.34553527832031</v>
      </c>
      <c r="AK82">
        <v>163.28150939941409</v>
      </c>
      <c r="AL82">
        <v>288.59298706054688</v>
      </c>
      <c r="AM82">
        <v>67.349899291992188</v>
      </c>
      <c r="AN82">
        <v>24.370000839233398</v>
      </c>
      <c r="AO82">
        <v>63.452949523925781</v>
      </c>
      <c r="AP82">
        <v>113.0819625854492</v>
      </c>
      <c r="AQ82">
        <v>59.108619689941413</v>
      </c>
      <c r="AR82">
        <v>55.211551666259773</v>
      </c>
      <c r="AS82">
        <v>59.456615447998047</v>
      </c>
      <c r="AT82">
        <v>344.29696655273438</v>
      </c>
      <c r="AU82">
        <v>123.1173553466797</v>
      </c>
      <c r="AV82">
        <v>204.82044982910159</v>
      </c>
      <c r="AW82">
        <v>84.372047424316406</v>
      </c>
      <c r="AX82">
        <v>287.1260986328125</v>
      </c>
      <c r="AY82">
        <v>261.00753784179688</v>
      </c>
      <c r="AZ82">
        <v>11.30324554443359</v>
      </c>
      <c r="BA82">
        <v>65.966133117675781</v>
      </c>
      <c r="BB82">
        <v>46.428413391113281</v>
      </c>
      <c r="BC82">
        <v>51.352710723876953</v>
      </c>
      <c r="BD82">
        <v>19.357082366943359</v>
      </c>
      <c r="BE82">
        <v>51.586067199707031</v>
      </c>
      <c r="BF82">
        <v>66.057716369628906</v>
      </c>
      <c r="BG82">
        <v>39.067924499511719</v>
      </c>
      <c r="BH82">
        <v>81.955192565917969</v>
      </c>
      <c r="BI82">
        <v>47.020000457763672</v>
      </c>
      <c r="BJ82">
        <v>113.5867233276367</v>
      </c>
      <c r="BK82">
        <v>58.085231781005859</v>
      </c>
      <c r="BL82">
        <v>65.686264038085938</v>
      </c>
      <c r="BM82">
        <v>27.979524612426761</v>
      </c>
      <c r="BN82">
        <v>26.504171371459961</v>
      </c>
      <c r="BO82">
        <v>514.87066650390625</v>
      </c>
      <c r="BP82">
        <v>90.659500122070327</v>
      </c>
      <c r="BQ82">
        <v>177.51811218261719</v>
      </c>
      <c r="BR82">
        <v>55.558712005615227</v>
      </c>
      <c r="BS82">
        <v>173.3538818359375</v>
      </c>
      <c r="BT82">
        <v>80.885040283203125</v>
      </c>
      <c r="BU82">
        <v>32.714683532714837</v>
      </c>
      <c r="BV82">
        <v>120.7399978637695</v>
      </c>
      <c r="BW82">
        <v>59.323909759521477</v>
      </c>
      <c r="BX82">
        <v>240.92219543457031</v>
      </c>
      <c r="BY82">
        <v>43.369998931884773</v>
      </c>
      <c r="BZ82">
        <v>88.892196655273438</v>
      </c>
      <c r="CA82">
        <v>69.281044006347656</v>
      </c>
      <c r="CB82">
        <v>582.56097412109375</v>
      </c>
      <c r="CC82">
        <v>33.365047454833977</v>
      </c>
      <c r="CD82">
        <v>88.247108459472656</v>
      </c>
      <c r="CE82">
        <v>27.066909790039059</v>
      </c>
      <c r="CF82">
        <v>88.241386413574219</v>
      </c>
      <c r="CG82">
        <v>72.94000244140625</v>
      </c>
      <c r="CH82">
        <v>29.269113540649411</v>
      </c>
      <c r="CI82">
        <v>74.392227172851563</v>
      </c>
      <c r="CJ82">
        <v>87.476364135742188</v>
      </c>
      <c r="CK82">
        <v>125.3757629394531</v>
      </c>
      <c r="CL82">
        <v>106.4661483764648</v>
      </c>
      <c r="CM82">
        <v>88.225296020507813</v>
      </c>
      <c r="CN82">
        <v>84.603385925292969</v>
      </c>
      <c r="CO82">
        <v>97.159118652343764</v>
      </c>
      <c r="CP82">
        <v>82.705703735351563</v>
      </c>
      <c r="CQ82">
        <v>47.256092071533203</v>
      </c>
      <c r="CR82">
        <v>131.37336730957031</v>
      </c>
      <c r="CS82">
        <v>231.45372009277341</v>
      </c>
      <c r="CT82">
        <v>79.206268310546875</v>
      </c>
      <c r="CU82">
        <v>40.069843292236328</v>
      </c>
      <c r="CV82">
        <v>73.751197814941406</v>
      </c>
      <c r="CW82">
        <v>136.1742248535156</v>
      </c>
      <c r="CX82">
        <v>227.58110046386719</v>
      </c>
      <c r="CY82">
        <v>57.614589691162109</v>
      </c>
      <c r="CZ82">
        <v>125.5451354980469</v>
      </c>
      <c r="DA82">
        <v>79.6124267578125</v>
      </c>
      <c r="DB82">
        <v>19392.689453125</v>
      </c>
      <c r="DC82">
        <v>27.620000839233398</v>
      </c>
      <c r="DD82">
        <v>0.53558514356544817</v>
      </c>
      <c r="DE82">
        <v>0.7444722653096062</v>
      </c>
      <c r="DF82">
        <v>2.1995215538410351</v>
      </c>
      <c r="DG82">
        <v>1.7674566343859537</v>
      </c>
      <c r="DH82">
        <v>1.2830666444219427</v>
      </c>
      <c r="DI82">
        <v>0.10052166893197771</v>
      </c>
      <c r="DJ82">
        <v>2.8732713372075773</v>
      </c>
      <c r="DK82">
        <v>2.9221641800533318</v>
      </c>
      <c r="DL82">
        <v>0.37823600458433437</v>
      </c>
      <c r="DM82">
        <v>2.7964941708116342</v>
      </c>
      <c r="DN82">
        <v>0.10712195832652803</v>
      </c>
      <c r="DO82">
        <v>289.13169097900391</v>
      </c>
      <c r="DP82">
        <v>722.26766586303711</v>
      </c>
    </row>
    <row r="83" spans="1:120" x14ac:dyDescent="0.25">
      <c r="A83" s="1">
        <v>45643</v>
      </c>
      <c r="B83">
        <v>40.488697052001953</v>
      </c>
      <c r="C83">
        <v>62.979999542236328</v>
      </c>
      <c r="D83">
        <v>42.260993957519531</v>
      </c>
      <c r="E83">
        <v>49.545066833496087</v>
      </c>
      <c r="F83">
        <v>66.285957336425781</v>
      </c>
      <c r="G83">
        <v>12.6560001373291</v>
      </c>
      <c r="H83">
        <v>39.22283935546875</v>
      </c>
      <c r="I83">
        <v>25.889999389648441</v>
      </c>
      <c r="J83">
        <v>20.96096038818359</v>
      </c>
      <c r="K83">
        <v>432.67892456054688</v>
      </c>
      <c r="L83">
        <v>86.355728149414063</v>
      </c>
      <c r="M83">
        <v>35.805999755859382</v>
      </c>
      <c r="N83">
        <v>23.72341156005859</v>
      </c>
      <c r="O83">
        <v>35.770057678222663</v>
      </c>
      <c r="P83">
        <v>59.157001495361328</v>
      </c>
      <c r="Q83">
        <v>243.94000244140619</v>
      </c>
      <c r="R83">
        <v>123.422966003418</v>
      </c>
      <c r="S83">
        <v>147.63226318359381</v>
      </c>
      <c r="T83">
        <v>137.53761291503909</v>
      </c>
      <c r="U83">
        <v>30.39999961853027</v>
      </c>
      <c r="V83">
        <v>92.550155639648438</v>
      </c>
      <c r="W83">
        <v>105.94000244140619</v>
      </c>
      <c r="X83">
        <v>47.710838317871087</v>
      </c>
      <c r="Y83">
        <v>59.400001525878913</v>
      </c>
      <c r="Z83">
        <v>64.383071899414063</v>
      </c>
      <c r="AA83">
        <v>127.84560394287109</v>
      </c>
      <c r="AB83">
        <v>94.93603515625</v>
      </c>
      <c r="AC83">
        <v>120.0435104370117</v>
      </c>
      <c r="AD83">
        <v>45.931758880615227</v>
      </c>
      <c r="AE83">
        <v>109.92221832275391</v>
      </c>
      <c r="AF83">
        <v>194.00982666015619</v>
      </c>
      <c r="AG83">
        <v>104.8708190917969</v>
      </c>
      <c r="AH83">
        <v>187.96728515625</v>
      </c>
      <c r="AI83">
        <v>416.634033203125</v>
      </c>
      <c r="AJ83">
        <v>230.5526428222656</v>
      </c>
      <c r="AK83">
        <v>170.8071594238281</v>
      </c>
      <c r="AL83">
        <v>301.29464721679688</v>
      </c>
      <c r="AM83">
        <v>69.084228515625</v>
      </c>
      <c r="AN83">
        <v>25.04999923706055</v>
      </c>
      <c r="AO83">
        <v>66.278785705566406</v>
      </c>
      <c r="AP83">
        <v>116.1643981933594</v>
      </c>
      <c r="AQ83">
        <v>62.374347686767578</v>
      </c>
      <c r="AR83">
        <v>56.973415374755859</v>
      </c>
      <c r="AS83">
        <v>62.712623596191413</v>
      </c>
      <c r="AT83">
        <v>356.17752075195313</v>
      </c>
      <c r="AU83">
        <v>126.1831741333008</v>
      </c>
      <c r="AV83">
        <v>212.1614685058594</v>
      </c>
      <c r="AW83">
        <v>86.390182495117188</v>
      </c>
      <c r="AX83">
        <v>295.93756103515619</v>
      </c>
      <c r="AY83">
        <v>270.77279663085938</v>
      </c>
      <c r="AZ83">
        <v>11.69846343994141</v>
      </c>
      <c r="BA83">
        <v>68.764701843261719</v>
      </c>
      <c r="BB83">
        <v>47.875892639160163</v>
      </c>
      <c r="BC83">
        <v>52.947784423828118</v>
      </c>
      <c r="BD83">
        <v>20.208162307739261</v>
      </c>
      <c r="BE83">
        <v>53.705081939697273</v>
      </c>
      <c r="BF83">
        <v>68.530525207519531</v>
      </c>
      <c r="BG83">
        <v>40.224906921386719</v>
      </c>
      <c r="BH83">
        <v>84.092544555664063</v>
      </c>
      <c r="BI83">
        <v>48.970001220703118</v>
      </c>
      <c r="BJ83">
        <v>117.1655807495117</v>
      </c>
      <c r="BK83">
        <v>60.173980712890618</v>
      </c>
      <c r="BL83">
        <v>67.977317810058594</v>
      </c>
      <c r="BM83">
        <v>28.876998901367191</v>
      </c>
      <c r="BN83">
        <v>27.294160842895511</v>
      </c>
      <c r="BO83">
        <v>534.14080810546875</v>
      </c>
      <c r="BP83">
        <v>94.008407592773438</v>
      </c>
      <c r="BQ83">
        <v>182.27732849121091</v>
      </c>
      <c r="BR83">
        <v>57.050621032714837</v>
      </c>
      <c r="BS83">
        <v>178.6397705078125</v>
      </c>
      <c r="BT83">
        <v>81.033584594726563</v>
      </c>
      <c r="BU83">
        <v>34.581024169921882</v>
      </c>
      <c r="BV83">
        <v>126.26999664306641</v>
      </c>
      <c r="BW83">
        <v>61.603370666503913</v>
      </c>
      <c r="BX83">
        <v>248.8570251464844</v>
      </c>
      <c r="BY83">
        <v>44.549999237060547</v>
      </c>
      <c r="BZ83">
        <v>92.670387268066406</v>
      </c>
      <c r="CA83">
        <v>70.732688903808594</v>
      </c>
      <c r="CB83">
        <v>600.4566650390625</v>
      </c>
      <c r="CC83">
        <v>34.459636688232422</v>
      </c>
      <c r="CD83">
        <v>89.364540100097656</v>
      </c>
      <c r="CE83">
        <v>27.952913284301761</v>
      </c>
      <c r="CF83">
        <v>90.15468597412108</v>
      </c>
      <c r="CG83">
        <v>73.300003051757813</v>
      </c>
      <c r="CH83">
        <v>28.93422698974609</v>
      </c>
      <c r="CI83">
        <v>75.678932189941406</v>
      </c>
      <c r="CJ83">
        <v>91.240890502929673</v>
      </c>
      <c r="CK83">
        <v>129.00384521484381</v>
      </c>
      <c r="CL83">
        <v>111.3819580078125</v>
      </c>
      <c r="CM83">
        <v>90.804580688476563</v>
      </c>
      <c r="CN83">
        <v>87.078620910644531</v>
      </c>
      <c r="CO83">
        <v>100.0132293701172</v>
      </c>
      <c r="CP83">
        <v>85.224761962890625</v>
      </c>
      <c r="CQ83">
        <v>48.714553833007813</v>
      </c>
      <c r="CR83">
        <v>135.19233703613281</v>
      </c>
      <c r="CS83">
        <v>239.16749572753909</v>
      </c>
      <c r="CT83">
        <v>80.430435180664063</v>
      </c>
      <c r="CU83">
        <v>41.701740264892578</v>
      </c>
      <c r="CV83">
        <v>75.533668518066406</v>
      </c>
      <c r="CW83">
        <v>138.0484619140625</v>
      </c>
      <c r="CX83">
        <v>238.32110595703119</v>
      </c>
      <c r="CY83">
        <v>59.889247894287109</v>
      </c>
      <c r="CZ83">
        <v>129.93116760253909</v>
      </c>
      <c r="DA83">
        <v>82.039039611816406</v>
      </c>
      <c r="DB83">
        <v>20109.060546875</v>
      </c>
      <c r="DC83">
        <v>15.86999988555908</v>
      </c>
      <c r="DD83">
        <v>0.54054385232505453</v>
      </c>
      <c r="DE83">
        <v>0.74258349312247751</v>
      </c>
      <c r="DF83">
        <v>2.2165241832204634</v>
      </c>
      <c r="DG83">
        <v>1.76394624343109</v>
      </c>
      <c r="DH83">
        <v>1.3101493623986431</v>
      </c>
      <c r="DI83">
        <v>0.10488683565222677</v>
      </c>
      <c r="DJ83">
        <v>2.9630711983804479</v>
      </c>
      <c r="DK83">
        <v>2.973594450786166</v>
      </c>
      <c r="DL83">
        <v>0.38396216787312548</v>
      </c>
      <c r="DM83">
        <v>2.82270218036903</v>
      </c>
      <c r="DN83">
        <v>0.10613265200678662</v>
      </c>
      <c r="DO83">
        <v>294.01256561279297</v>
      </c>
      <c r="DP83">
        <v>748.47411346435547</v>
      </c>
    </row>
    <row r="84" spans="1:120" x14ac:dyDescent="0.25">
      <c r="A84" s="1">
        <v>45642</v>
      </c>
      <c r="B84">
        <v>40.558673858642578</v>
      </c>
      <c r="C84">
        <v>62.939998626708977</v>
      </c>
      <c r="D84">
        <v>42.105411529541023</v>
      </c>
      <c r="E84">
        <v>50.291599273681641</v>
      </c>
      <c r="F84">
        <v>67.035911560058594</v>
      </c>
      <c r="G84">
        <v>12.810000419616699</v>
      </c>
      <c r="H84">
        <v>39.686489105224609</v>
      </c>
      <c r="I84">
        <v>26.139999389648441</v>
      </c>
      <c r="J84">
        <v>21.10335731506348</v>
      </c>
      <c r="K84">
        <v>435.4603271484375</v>
      </c>
      <c r="L84">
        <v>85.638832092285156</v>
      </c>
      <c r="M84">
        <v>36.178001403808587</v>
      </c>
      <c r="N84">
        <v>23.912088394165039</v>
      </c>
      <c r="O84">
        <v>35.997386932373047</v>
      </c>
      <c r="P84">
        <v>59.530418395996087</v>
      </c>
      <c r="Q84">
        <v>244.8800048828125</v>
      </c>
      <c r="R84">
        <v>124.4317626953125</v>
      </c>
      <c r="S84">
        <v>149.32267761230469</v>
      </c>
      <c r="T84">
        <v>137.06602478027341</v>
      </c>
      <c r="U84">
        <v>30.22299957275391</v>
      </c>
      <c r="V84">
        <v>92.550155639648438</v>
      </c>
      <c r="W84">
        <v>106.9100036621094</v>
      </c>
      <c r="X84">
        <v>48.713748931884773</v>
      </c>
      <c r="Y84">
        <v>59.312999725341797</v>
      </c>
      <c r="Z84">
        <v>65.173912048339844</v>
      </c>
      <c r="AA84">
        <v>129.51141357421881</v>
      </c>
      <c r="AB84">
        <v>95.983558654785156</v>
      </c>
      <c r="AC84">
        <v>121.7602615356445</v>
      </c>
      <c r="AD84">
        <v>46.460742950439453</v>
      </c>
      <c r="AE84">
        <v>110.9074325561523</v>
      </c>
      <c r="AF84">
        <v>195.0716552734375</v>
      </c>
      <c r="AG84">
        <v>105.21743011474609</v>
      </c>
      <c r="AH84">
        <v>189.2916259765625</v>
      </c>
      <c r="AI84">
        <v>418.0665283203125</v>
      </c>
      <c r="AJ84">
        <v>233.22264099121091</v>
      </c>
      <c r="AK84">
        <v>173.1416015625</v>
      </c>
      <c r="AL84">
        <v>304.7706298828125</v>
      </c>
      <c r="AM84">
        <v>69.429100036621094</v>
      </c>
      <c r="AN84">
        <v>25.14999961853027</v>
      </c>
      <c r="AO84">
        <v>67.266845703125</v>
      </c>
      <c r="AP84">
        <v>117.774772644043</v>
      </c>
      <c r="AQ84">
        <v>64.012138366699219</v>
      </c>
      <c r="AR84">
        <v>57.725669860839837</v>
      </c>
      <c r="AS84">
        <v>64.222221374511719</v>
      </c>
      <c r="AT84">
        <v>356.99551391601563</v>
      </c>
      <c r="AU84">
        <v>126.8952331542969</v>
      </c>
      <c r="AV84">
        <v>214.74678039550781</v>
      </c>
      <c r="AW84">
        <v>87.129501342773438</v>
      </c>
      <c r="AX84">
        <v>296.71295166015619</v>
      </c>
      <c r="AY84">
        <v>274.59271240234381</v>
      </c>
      <c r="AZ84">
        <v>11.71822452545166</v>
      </c>
      <c r="BA84">
        <v>68.774688720703125</v>
      </c>
      <c r="BB84">
        <v>48.103919982910163</v>
      </c>
      <c r="BC84">
        <v>52.889011383056641</v>
      </c>
      <c r="BD84">
        <v>20.35660552978516</v>
      </c>
      <c r="BE84">
        <v>54.204853057861328</v>
      </c>
      <c r="BF84">
        <v>69.138740539550781</v>
      </c>
      <c r="BG84">
        <v>40.424385070800781</v>
      </c>
      <c r="BH84">
        <v>83.337013244628906</v>
      </c>
      <c r="BI84">
        <v>48.990001678466797</v>
      </c>
      <c r="BJ84">
        <v>118.4715194702148</v>
      </c>
      <c r="BK84">
        <v>60.943519592285163</v>
      </c>
      <c r="BL84">
        <v>69.005340576171875</v>
      </c>
      <c r="BM84">
        <v>29.10383415222168</v>
      </c>
      <c r="BN84">
        <v>27.570657730102539</v>
      </c>
      <c r="BO84">
        <v>536.5035400390625</v>
      </c>
      <c r="BP84">
        <v>94.546615600585938</v>
      </c>
      <c r="BQ84">
        <v>182.94783020019531</v>
      </c>
      <c r="BR84">
        <v>57.418624877929688</v>
      </c>
      <c r="BS84">
        <v>180.05793762207031</v>
      </c>
      <c r="BT84">
        <v>81.023719787597656</v>
      </c>
      <c r="BU84">
        <v>34.844852447509773</v>
      </c>
      <c r="BV84">
        <v>127.1600036621094</v>
      </c>
      <c r="BW84">
        <v>62.221530914306641</v>
      </c>
      <c r="BX84">
        <v>252.13249206542969</v>
      </c>
      <c r="BY84">
        <v>44.650001525878913</v>
      </c>
      <c r="BZ84">
        <v>93.447959899902344</v>
      </c>
      <c r="CA84">
        <v>71.001152038574219</v>
      </c>
      <c r="CB84">
        <v>602.9407958984375</v>
      </c>
      <c r="CC84">
        <v>33.991947174072273</v>
      </c>
      <c r="CD84">
        <v>89.147628784179688</v>
      </c>
      <c r="CE84">
        <v>28.147640228271481</v>
      </c>
      <c r="CF84">
        <v>90.555290222167955</v>
      </c>
      <c r="CG84">
        <v>73.699996948242188</v>
      </c>
      <c r="CH84">
        <v>28.905521392822269</v>
      </c>
      <c r="CI84">
        <v>75.629814147949219</v>
      </c>
      <c r="CJ84">
        <v>91.682044982910156</v>
      </c>
      <c r="CK84">
        <v>129.97003173828119</v>
      </c>
      <c r="CL84">
        <v>112.7253494262695</v>
      </c>
      <c r="CM84">
        <v>90.864555358886719</v>
      </c>
      <c r="CN84">
        <v>87.563766479492188</v>
      </c>
      <c r="CO84">
        <v>100.76902770996089</v>
      </c>
      <c r="CP84">
        <v>85.864364624023438</v>
      </c>
      <c r="CQ84">
        <v>49.061805725097663</v>
      </c>
      <c r="CR84">
        <v>136.44221496582031</v>
      </c>
      <c r="CS84">
        <v>240.62257385253909</v>
      </c>
      <c r="CT84">
        <v>80.568649291992188</v>
      </c>
      <c r="CU84">
        <v>41.888523101806641</v>
      </c>
      <c r="CV84">
        <v>75.848800659179688</v>
      </c>
      <c r="CW84">
        <v>138.14759826660159</v>
      </c>
      <c r="CX84">
        <v>237.5745849609375</v>
      </c>
      <c r="CY84">
        <v>61.006622314453118</v>
      </c>
      <c r="CZ84">
        <v>130.79058837890619</v>
      </c>
      <c r="DA84">
        <v>82.752166748046875</v>
      </c>
      <c r="DB84">
        <v>20173.890625</v>
      </c>
      <c r="DC84">
        <v>14.689999580383301</v>
      </c>
      <c r="DD84">
        <v>0.53937836313153653</v>
      </c>
      <c r="DE84">
        <v>0.74112046194121783</v>
      </c>
      <c r="DF84">
        <v>2.2085843795967826</v>
      </c>
      <c r="DG84">
        <v>1.7602391749437385</v>
      </c>
      <c r="DH84">
        <v>1.3161470936293118</v>
      </c>
      <c r="DI84">
        <v>0.10438835629445602</v>
      </c>
      <c r="DJ84">
        <v>2.9487224503408713</v>
      </c>
      <c r="DK84">
        <v>2.9865534046684687</v>
      </c>
      <c r="DL84">
        <v>0.38680852677034006</v>
      </c>
      <c r="DM84">
        <v>2.8133090979227782</v>
      </c>
      <c r="DN84">
        <v>0.10674615676423951</v>
      </c>
      <c r="DO84">
        <v>294.56504821777344</v>
      </c>
      <c r="DP84">
        <v>751.26494598388672</v>
      </c>
    </row>
    <row r="85" spans="1:120" x14ac:dyDescent="0.25">
      <c r="A85" s="1">
        <v>45639</v>
      </c>
      <c r="B85">
        <v>40.128795623779297</v>
      </c>
      <c r="C85">
        <v>61.330001831054688</v>
      </c>
      <c r="D85">
        <v>42.8638916015625</v>
      </c>
      <c r="E85">
        <v>48.363849639892578</v>
      </c>
      <c r="F85">
        <v>65.536003112792969</v>
      </c>
      <c r="G85">
        <v>12.680000305175779</v>
      </c>
      <c r="H85">
        <v>40.386898040771477</v>
      </c>
      <c r="I85">
        <v>26.120000839233398</v>
      </c>
      <c r="J85">
        <v>21.217275619506839</v>
      </c>
      <c r="K85">
        <v>436.45367431640619</v>
      </c>
      <c r="L85">
        <v>84.563491821289063</v>
      </c>
      <c r="M85">
        <v>36.290000915527337</v>
      </c>
      <c r="N85">
        <v>24.488042831420898</v>
      </c>
      <c r="O85">
        <v>36.224723815917969</v>
      </c>
      <c r="P85">
        <v>59.923484802246087</v>
      </c>
      <c r="Q85">
        <v>244.28999328613281</v>
      </c>
      <c r="R85">
        <v>124.0622024536133</v>
      </c>
      <c r="S85">
        <v>148.8655090332031</v>
      </c>
      <c r="T85">
        <v>136.4268798828125</v>
      </c>
      <c r="U85">
        <v>30.143001556396481</v>
      </c>
      <c r="V85">
        <v>92.520538330078125</v>
      </c>
      <c r="W85">
        <v>105.76999664306641</v>
      </c>
      <c r="X85">
        <v>49.898735046386719</v>
      </c>
      <c r="Y85">
        <v>59.472713470458977</v>
      </c>
      <c r="Z85">
        <v>65.183837890625</v>
      </c>
      <c r="AA85">
        <v>129.5213317871094</v>
      </c>
      <c r="AB85">
        <v>95.983558654785156</v>
      </c>
      <c r="AC85">
        <v>121.32566070556641</v>
      </c>
      <c r="AD85">
        <v>46.201244354248047</v>
      </c>
      <c r="AE85">
        <v>112.1277160644531</v>
      </c>
      <c r="AF85">
        <v>196.14161682128909</v>
      </c>
      <c r="AG85">
        <v>104.11008453369141</v>
      </c>
      <c r="AH85">
        <v>190.23272705078119</v>
      </c>
      <c r="AI85">
        <v>413.17672729492188</v>
      </c>
      <c r="AJ85">
        <v>231.8597717285156</v>
      </c>
      <c r="AK85">
        <v>172.79444885253909</v>
      </c>
      <c r="AL85">
        <v>301.6458740234375</v>
      </c>
      <c r="AM85">
        <v>69.707534790039063</v>
      </c>
      <c r="AN85">
        <v>25.270000457763668</v>
      </c>
      <c r="AO85">
        <v>67.00006103515625</v>
      </c>
      <c r="AP85">
        <v>118.1798477172852</v>
      </c>
      <c r="AQ85">
        <v>63.459629058837891</v>
      </c>
      <c r="AR85">
        <v>57.804855346679688</v>
      </c>
      <c r="AS85">
        <v>63.906490325927727</v>
      </c>
      <c r="AT85">
        <v>353.08517456054688</v>
      </c>
      <c r="AU85">
        <v>127.34027099609381</v>
      </c>
      <c r="AV85">
        <v>212.9974060058594</v>
      </c>
      <c r="AW85">
        <v>87.2493896484375</v>
      </c>
      <c r="AX85">
        <v>294.642578125</v>
      </c>
      <c r="AY85">
        <v>278.06002807617188</v>
      </c>
      <c r="AZ85">
        <v>11.797267913818359</v>
      </c>
      <c r="BA85">
        <v>68.26495361328125</v>
      </c>
      <c r="BB85">
        <v>48.341861724853523</v>
      </c>
      <c r="BC85">
        <v>53.444957733154297</v>
      </c>
      <c r="BD85">
        <v>20.366500854492191</v>
      </c>
      <c r="BE85">
        <v>54.114894866943359</v>
      </c>
      <c r="BF85">
        <v>69.288307189941406</v>
      </c>
      <c r="BG85">
        <v>40.573993682861328</v>
      </c>
      <c r="BH85">
        <v>83.48614501953125</v>
      </c>
      <c r="BI85">
        <v>48.619998931884773</v>
      </c>
      <c r="BJ85">
        <v>117.21543884277339</v>
      </c>
      <c r="BK85">
        <v>59.794212341308587</v>
      </c>
      <c r="BL85">
        <v>68.878059387207031</v>
      </c>
      <c r="BM85">
        <v>29.90268516540527</v>
      </c>
      <c r="BN85">
        <v>27.945903778076168</v>
      </c>
      <c r="BO85">
        <v>528.88720703125</v>
      </c>
      <c r="BP85">
        <v>94.3173828125</v>
      </c>
      <c r="BQ85">
        <v>182.99755859375</v>
      </c>
      <c r="BR85">
        <v>57.408679962158203</v>
      </c>
      <c r="BS85">
        <v>180.6529846191406</v>
      </c>
      <c r="BT85">
        <v>81.013847351074219</v>
      </c>
      <c r="BU85">
        <v>35.460453033447273</v>
      </c>
      <c r="BV85">
        <v>125.4499969482422</v>
      </c>
      <c r="BW85">
        <v>63.032867431640618</v>
      </c>
      <c r="BX85">
        <v>248.38909912109381</v>
      </c>
      <c r="BY85">
        <v>44.659999847412109</v>
      </c>
      <c r="BZ85">
        <v>93.089073181152344</v>
      </c>
      <c r="CA85">
        <v>71.369026184082031</v>
      </c>
      <c r="CB85">
        <v>600.37725830078125</v>
      </c>
      <c r="CC85">
        <v>34.897472381591797</v>
      </c>
      <c r="CD85">
        <v>88.881446838378906</v>
      </c>
      <c r="CE85">
        <v>28.614982604980469</v>
      </c>
      <c r="CF85">
        <v>90.922317504882798</v>
      </c>
      <c r="CG85">
        <v>74.209999084472656</v>
      </c>
      <c r="CH85">
        <v>28.953363418579102</v>
      </c>
      <c r="CI85">
        <v>75.47265625</v>
      </c>
      <c r="CJ85">
        <v>92.005561828613281</v>
      </c>
      <c r="CK85">
        <v>130.00946044921881</v>
      </c>
      <c r="CL85">
        <v>113.81996154785161</v>
      </c>
      <c r="CM85">
        <v>91.444396972656236</v>
      </c>
      <c r="CN85">
        <v>88.345939636230469</v>
      </c>
      <c r="CO85">
        <v>100.3811874389648</v>
      </c>
      <c r="CP85">
        <v>87.793014526367188</v>
      </c>
      <c r="CQ85">
        <v>49.151100158691413</v>
      </c>
      <c r="CR85">
        <v>136.32316589355469</v>
      </c>
      <c r="CS85">
        <v>238.24066162109381</v>
      </c>
      <c r="CT85">
        <v>80.9931640625</v>
      </c>
      <c r="CU85">
        <v>42.104801177978523</v>
      </c>
      <c r="CV85">
        <v>76.459381103515625</v>
      </c>
      <c r="CW85">
        <v>139.8135986328125</v>
      </c>
      <c r="CX85">
        <v>234.3993835449219</v>
      </c>
      <c r="CY85">
        <v>61.884555816650391</v>
      </c>
      <c r="CZ85">
        <v>134.30732727050781</v>
      </c>
      <c r="DA85">
        <v>82.474830627441406</v>
      </c>
      <c r="DB85">
        <v>19926.720703125</v>
      </c>
      <c r="DC85">
        <v>13.810000419616699</v>
      </c>
      <c r="DD85">
        <v>0.53079038615527185</v>
      </c>
      <c r="DE85">
        <v>0.74106370997289195</v>
      </c>
      <c r="DF85">
        <v>2.171953972907235</v>
      </c>
      <c r="DG85">
        <v>1.7456919248653573</v>
      </c>
      <c r="DH85">
        <v>1.3043343612542482</v>
      </c>
      <c r="DI85">
        <v>0.10215243995855877</v>
      </c>
      <c r="DJ85">
        <v>2.8940637923966386</v>
      </c>
      <c r="DK85">
        <v>2.9414909811061416</v>
      </c>
      <c r="DL85">
        <v>0.38619013049351186</v>
      </c>
      <c r="DM85">
        <v>2.7727691467797948</v>
      </c>
      <c r="DN85">
        <v>0.10692210715581574</v>
      </c>
      <c r="DO85">
        <v>297.26614379882813</v>
      </c>
      <c r="DP85">
        <v>746.4602508544923</v>
      </c>
    </row>
    <row r="86" spans="1:120" x14ac:dyDescent="0.25">
      <c r="A86" s="1">
        <v>45638</v>
      </c>
      <c r="B86">
        <v>40.048820495605469</v>
      </c>
      <c r="C86">
        <v>60.919998168945313</v>
      </c>
      <c r="D86">
        <v>43.155616760253913</v>
      </c>
      <c r="E86">
        <v>48.174854278564453</v>
      </c>
      <c r="F86">
        <v>64.725051879882813</v>
      </c>
      <c r="G86">
        <v>13.010000228881839</v>
      </c>
      <c r="H86">
        <v>41.284603118896477</v>
      </c>
      <c r="I86">
        <v>26.420000076293949</v>
      </c>
      <c r="J86">
        <v>21.22677040100098</v>
      </c>
      <c r="K86">
        <v>437.34771728515619</v>
      </c>
      <c r="L86">
        <v>85.310256958007813</v>
      </c>
      <c r="M86">
        <v>36.599998474121087</v>
      </c>
      <c r="N86">
        <v>24.675725936889648</v>
      </c>
      <c r="O86">
        <v>37.223003387451172</v>
      </c>
      <c r="P86">
        <v>59.884178161621087</v>
      </c>
      <c r="Q86">
        <v>247.2799987792969</v>
      </c>
      <c r="R86">
        <v>124.1890487670898</v>
      </c>
      <c r="S86">
        <v>150.18730163574219</v>
      </c>
      <c r="T86">
        <v>137.4854736328125</v>
      </c>
      <c r="U86">
        <v>30.222013473510739</v>
      </c>
      <c r="V86">
        <v>92.955039978027344</v>
      </c>
      <c r="W86">
        <v>106.84999847412109</v>
      </c>
      <c r="X86">
        <v>49.70953369140625</v>
      </c>
      <c r="Y86">
        <v>59.951850891113281</v>
      </c>
      <c r="Z86">
        <v>65.501655578613281</v>
      </c>
      <c r="AA86">
        <v>130.1557922363281</v>
      </c>
      <c r="AB86">
        <v>96.601325988769517</v>
      </c>
      <c r="AC86">
        <v>122.1553649902344</v>
      </c>
      <c r="AD86">
        <v>46.166313171386719</v>
      </c>
      <c r="AE86">
        <v>113.8440628051758</v>
      </c>
      <c r="AF86">
        <v>196.7063293457031</v>
      </c>
      <c r="AG86">
        <v>103.920539855957</v>
      </c>
      <c r="AH86">
        <v>190.76768493652341</v>
      </c>
      <c r="AI86">
        <v>412.40829467773438</v>
      </c>
      <c r="AJ86">
        <v>233.46138000488281</v>
      </c>
      <c r="AK86">
        <v>173.94500732421881</v>
      </c>
      <c r="AL86">
        <v>303.42715454101563</v>
      </c>
      <c r="AM86">
        <v>70.294235229492188</v>
      </c>
      <c r="AN86">
        <v>25.520000457763668</v>
      </c>
      <c r="AO86">
        <v>67.286605834960938</v>
      </c>
      <c r="AP86">
        <v>117.2709121704102</v>
      </c>
      <c r="AQ86">
        <v>64.071334838867188</v>
      </c>
      <c r="AR86">
        <v>57.695976257324219</v>
      </c>
      <c r="AS86">
        <v>64.143295288085938</v>
      </c>
      <c r="AT86">
        <v>353.27471923828119</v>
      </c>
      <c r="AU86">
        <v>126.8062286376953</v>
      </c>
      <c r="AV86">
        <v>210.5124816894531</v>
      </c>
      <c r="AW86">
        <v>86.433151245117188</v>
      </c>
      <c r="AX86">
        <v>294.25442504882813</v>
      </c>
      <c r="AY86">
        <v>281.16488647460938</v>
      </c>
      <c r="AZ86">
        <v>11.8269100189209</v>
      </c>
      <c r="BA86">
        <v>68.984580993652344</v>
      </c>
      <c r="BB86">
        <v>48.550060272216797</v>
      </c>
      <c r="BC86">
        <v>53.444957733154297</v>
      </c>
      <c r="BD86">
        <v>20.29722785949707</v>
      </c>
      <c r="BE86">
        <v>54.524703979492188</v>
      </c>
      <c r="BF86">
        <v>69.717056274414063</v>
      </c>
      <c r="BG86">
        <v>40.943027496337891</v>
      </c>
      <c r="BH86">
        <v>83.853958129882813</v>
      </c>
      <c r="BI86">
        <v>49.150001525878913</v>
      </c>
      <c r="BJ86">
        <v>117.01605224609381</v>
      </c>
      <c r="BK86">
        <v>58.6448974609375</v>
      </c>
      <c r="BL86">
        <v>69.269691467285156</v>
      </c>
      <c r="BM86">
        <v>30.119657516479489</v>
      </c>
      <c r="BN86">
        <v>28.163150787353519</v>
      </c>
      <c r="BO86">
        <v>524.86968994140625</v>
      </c>
      <c r="BP86">
        <v>94.656257629394517</v>
      </c>
      <c r="BQ86">
        <v>183.77348327636719</v>
      </c>
      <c r="BR86">
        <v>57.816471099853523</v>
      </c>
      <c r="BS86">
        <v>181.2876892089844</v>
      </c>
      <c r="BT86">
        <v>81.053321838378906</v>
      </c>
      <c r="BU86">
        <v>36.750278472900391</v>
      </c>
      <c r="BV86">
        <v>126.9100036621094</v>
      </c>
      <c r="BW86">
        <v>64.935638427734375</v>
      </c>
      <c r="BX86">
        <v>242.29608154296881</v>
      </c>
      <c r="BY86">
        <v>44.810001373291023</v>
      </c>
      <c r="BZ86">
        <v>93.168830871582045</v>
      </c>
      <c r="CA86">
        <v>71.557929992675781</v>
      </c>
      <c r="CB86">
        <v>600.4964599609375</v>
      </c>
      <c r="CC86">
        <v>34.708408355712891</v>
      </c>
      <c r="CD86">
        <v>89.798355102539063</v>
      </c>
      <c r="CE86">
        <v>29.30626106262207</v>
      </c>
      <c r="CF86">
        <v>91.200057983398438</v>
      </c>
      <c r="CG86">
        <v>73.209999084472656</v>
      </c>
      <c r="CH86">
        <v>28.943794250488281</v>
      </c>
      <c r="CI86">
        <v>76.101272583007813</v>
      </c>
      <c r="CJ86">
        <v>92.270256042480483</v>
      </c>
      <c r="CK86">
        <v>128.8460998535156</v>
      </c>
      <c r="CL86">
        <v>115.5713424682617</v>
      </c>
      <c r="CM86">
        <v>92.014236450195327</v>
      </c>
      <c r="CN86">
        <v>89.108314514160156</v>
      </c>
      <c r="CO86">
        <v>101.5944366455078</v>
      </c>
      <c r="CP86">
        <v>88.235816955566406</v>
      </c>
      <c r="CQ86">
        <v>49.190784454345703</v>
      </c>
      <c r="CR86">
        <v>136.6802673339844</v>
      </c>
      <c r="CS86">
        <v>237.22412109375</v>
      </c>
      <c r="CT86">
        <v>81.200485229492188</v>
      </c>
      <c r="CU86">
        <v>42.281749725341797</v>
      </c>
      <c r="CV86">
        <v>76.410133361816406</v>
      </c>
      <c r="CW86">
        <v>139.83341979980469</v>
      </c>
      <c r="CX86">
        <v>233.47367858886719</v>
      </c>
      <c r="CY86">
        <v>63.420944213867188</v>
      </c>
      <c r="CZ86">
        <v>135.41371154785159</v>
      </c>
      <c r="DA86">
        <v>82.623405456542969</v>
      </c>
      <c r="DB86">
        <v>19902.83984375</v>
      </c>
      <c r="DC86">
        <v>13.920000076293951</v>
      </c>
      <c r="DD86">
        <v>0.52830297937856907</v>
      </c>
      <c r="DE86">
        <v>0.74219767195122111</v>
      </c>
      <c r="DF86">
        <v>2.161835191400264</v>
      </c>
      <c r="DG86">
        <v>1.7443855343054084</v>
      </c>
      <c r="DH86">
        <v>1.3020056740198913</v>
      </c>
      <c r="DI86">
        <v>0.101449387683165</v>
      </c>
      <c r="DJ86">
        <v>2.8752744263659777</v>
      </c>
      <c r="DK86">
        <v>2.9214618659395608</v>
      </c>
      <c r="DL86">
        <v>0.38878060999738373</v>
      </c>
      <c r="DM86">
        <v>2.7859413771198955</v>
      </c>
      <c r="DN86">
        <v>0.10684244664638003</v>
      </c>
      <c r="DO86">
        <v>297.44403839111328</v>
      </c>
      <c r="DP86">
        <v>745.67716598510742</v>
      </c>
    </row>
    <row r="87" spans="1:120" x14ac:dyDescent="0.25">
      <c r="A87" s="1">
        <v>45637</v>
      </c>
      <c r="B87">
        <v>40.328739166259773</v>
      </c>
      <c r="C87">
        <v>61.810001373291023</v>
      </c>
      <c r="D87">
        <v>43.223686218261719</v>
      </c>
      <c r="E87">
        <v>48.052005767822273</v>
      </c>
      <c r="F87">
        <v>64.745033264160156</v>
      </c>
      <c r="G87">
        <v>13.670000076293951</v>
      </c>
      <c r="H87">
        <v>42.606498718261719</v>
      </c>
      <c r="I87">
        <v>26.590000152587891</v>
      </c>
      <c r="J87">
        <v>21.31220817565918</v>
      </c>
      <c r="K87">
        <v>439.5728759765625</v>
      </c>
      <c r="L87">
        <v>86.4951171875</v>
      </c>
      <c r="M87">
        <v>36.902000427246087</v>
      </c>
      <c r="N87">
        <v>24.774545669555661</v>
      </c>
      <c r="O87">
        <v>38.636409759521477</v>
      </c>
      <c r="P87">
        <v>60.247768402099609</v>
      </c>
      <c r="Q87">
        <v>250.96000671386719</v>
      </c>
      <c r="R87">
        <v>125.464729309082</v>
      </c>
      <c r="S87">
        <v>150.11773681640619</v>
      </c>
      <c r="T87">
        <v>139.91221618652341</v>
      </c>
      <c r="U87">
        <v>30.222013473510739</v>
      </c>
      <c r="V87">
        <v>93.310546875</v>
      </c>
      <c r="W87">
        <v>107.8199996948242</v>
      </c>
      <c r="X87">
        <v>50.635612487792969</v>
      </c>
      <c r="Y87">
        <v>60.121543884277337</v>
      </c>
      <c r="Z87">
        <v>65.879081726074219</v>
      </c>
      <c r="AA87">
        <v>131.00837707519531</v>
      </c>
      <c r="AB87">
        <v>96.999885559082045</v>
      </c>
      <c r="AC87">
        <v>123.1431198120117</v>
      </c>
      <c r="AD87">
        <v>46.026683807373047</v>
      </c>
      <c r="AE87">
        <v>115.3619842529297</v>
      </c>
      <c r="AF87">
        <v>197.4295654296875</v>
      </c>
      <c r="AG87">
        <v>104.5590057373047</v>
      </c>
      <c r="AH87">
        <v>191.58990478515619</v>
      </c>
      <c r="AI87">
        <v>414.97296142578119</v>
      </c>
      <c r="AJ87">
        <v>236.53535461425781</v>
      </c>
      <c r="AK87">
        <v>176.0577087402344</v>
      </c>
      <c r="AL87">
        <v>308.00482177734381</v>
      </c>
      <c r="AM87">
        <v>70.592552185058594</v>
      </c>
      <c r="AN87">
        <v>25.930000305175781</v>
      </c>
      <c r="AO87">
        <v>67.632415771484375</v>
      </c>
      <c r="AP87">
        <v>117.6957321166992</v>
      </c>
      <c r="AQ87">
        <v>64.712638854980469</v>
      </c>
      <c r="AR87">
        <v>57.745464324951172</v>
      </c>
      <c r="AS87">
        <v>64.932624816894531</v>
      </c>
      <c r="AT87">
        <v>355.16006469726563</v>
      </c>
      <c r="AU87">
        <v>127.4193878173828</v>
      </c>
      <c r="AV87">
        <v>212.0630798339844</v>
      </c>
      <c r="AW87">
        <v>86.542503356933594</v>
      </c>
      <c r="AX87">
        <v>295.9664306640625</v>
      </c>
      <c r="AY87">
        <v>285.63125610351563</v>
      </c>
      <c r="AZ87">
        <v>11.98499774932861</v>
      </c>
      <c r="BA87">
        <v>69.8641357421875</v>
      </c>
      <c r="BB87">
        <v>48.510402679443359</v>
      </c>
      <c r="BC87">
        <v>54.127346038818359</v>
      </c>
      <c r="BD87">
        <v>20.683181762695309</v>
      </c>
      <c r="BE87">
        <v>54.274818420410163</v>
      </c>
      <c r="BF87">
        <v>70.335258483886719</v>
      </c>
      <c r="BG87">
        <v>41.431751251220703</v>
      </c>
      <c r="BH87">
        <v>84.9276123046875</v>
      </c>
      <c r="BI87">
        <v>49.520000457763672</v>
      </c>
      <c r="BJ87">
        <v>117.7238464355469</v>
      </c>
      <c r="BK87">
        <v>59.2645263671875</v>
      </c>
      <c r="BL87">
        <v>70.150863647460938</v>
      </c>
      <c r="BM87">
        <v>30.42539024353027</v>
      </c>
      <c r="BN87">
        <v>28.785268783569339</v>
      </c>
      <c r="BO87">
        <v>528.279052734375</v>
      </c>
      <c r="BP87">
        <v>94.915397644042955</v>
      </c>
      <c r="BQ87">
        <v>185.14625549316409</v>
      </c>
      <c r="BR87">
        <v>58.184471130371087</v>
      </c>
      <c r="BS87">
        <v>181.9521484375</v>
      </c>
      <c r="BT87">
        <v>81.092803955078125</v>
      </c>
      <c r="BU87">
        <v>38.5482177734375</v>
      </c>
      <c r="BV87">
        <v>126.9100036621094</v>
      </c>
      <c r="BW87">
        <v>66.616256713867188</v>
      </c>
      <c r="BX87">
        <v>244.66558837890619</v>
      </c>
      <c r="BY87">
        <v>45.180000305175781</v>
      </c>
      <c r="BZ87">
        <v>93.816810607910156</v>
      </c>
      <c r="CA87">
        <v>71.627532958984375</v>
      </c>
      <c r="CB87">
        <v>603.6065673828125</v>
      </c>
      <c r="CC87">
        <v>35.375110626220703</v>
      </c>
      <c r="CD87">
        <v>90.902595520019517</v>
      </c>
      <c r="CE87">
        <v>30.036481857299801</v>
      </c>
      <c r="CF87">
        <v>91.457962036132798</v>
      </c>
      <c r="CG87">
        <v>73.330001831054688</v>
      </c>
      <c r="CH87">
        <v>28.848112106323239</v>
      </c>
      <c r="CI87">
        <v>76.857566833496094</v>
      </c>
      <c r="CJ87">
        <v>92.417304992675781</v>
      </c>
      <c r="CK87">
        <v>129.29960632324219</v>
      </c>
      <c r="CL87">
        <v>116.675910949707</v>
      </c>
      <c r="CM87">
        <v>92.983970642089844</v>
      </c>
      <c r="CN87">
        <v>89.732063293457031</v>
      </c>
      <c r="CO87">
        <v>101.4054870605469</v>
      </c>
      <c r="CP87">
        <v>88.954139709472656</v>
      </c>
      <c r="CQ87">
        <v>49.409053802490227</v>
      </c>
      <c r="CR87">
        <v>137.56309509277341</v>
      </c>
      <c r="CS87">
        <v>238.5595703125</v>
      </c>
      <c r="CT87">
        <v>80.963546752929688</v>
      </c>
      <c r="CU87">
        <v>42.311244964599609</v>
      </c>
      <c r="CV87">
        <v>76.449531555175781</v>
      </c>
      <c r="CW87">
        <v>140.9540100097656</v>
      </c>
      <c r="CX87">
        <v>235.42460632324219</v>
      </c>
      <c r="CY87">
        <v>64.927413940429688</v>
      </c>
      <c r="CZ87">
        <v>136.56947326660159</v>
      </c>
      <c r="DA87">
        <v>83.504898071289063</v>
      </c>
      <c r="DB87">
        <v>20034.890625</v>
      </c>
      <c r="DC87">
        <v>13.579999923706049</v>
      </c>
      <c r="DD87">
        <v>0.52960155947130583</v>
      </c>
      <c r="DE87">
        <v>0.74040979458440803</v>
      </c>
      <c r="DF87">
        <v>2.1659437739745253</v>
      </c>
      <c r="DG87">
        <v>1.7494537670701582</v>
      </c>
      <c r="DH87">
        <v>1.309786987381401</v>
      </c>
      <c r="DI87">
        <v>0.10240114126208734</v>
      </c>
      <c r="DJ87">
        <v>2.9077852411983582</v>
      </c>
      <c r="DK87">
        <v>2.9465059261854489</v>
      </c>
      <c r="DL87">
        <v>0.3918700812680937</v>
      </c>
      <c r="DM87">
        <v>2.7873314319032851</v>
      </c>
      <c r="DN87">
        <v>0.10595313771610056</v>
      </c>
      <c r="DO87">
        <v>298.36708831787109</v>
      </c>
      <c r="DP87">
        <v>750.68838882446289</v>
      </c>
    </row>
    <row r="88" spans="1:120" x14ac:dyDescent="0.25">
      <c r="A88" s="1">
        <v>45636</v>
      </c>
      <c r="B88">
        <v>39.778892517089837</v>
      </c>
      <c r="C88">
        <v>60.590000152587891</v>
      </c>
      <c r="D88">
        <v>43.116718292236328</v>
      </c>
      <c r="E88">
        <v>46.729042053222663</v>
      </c>
      <c r="F88">
        <v>63.806259155273438</v>
      </c>
      <c r="G88">
        <v>13.739999771118161</v>
      </c>
      <c r="H88">
        <v>42.576904296875</v>
      </c>
      <c r="I88">
        <v>26.60000038146973</v>
      </c>
      <c r="J88">
        <v>21.0463981628418</v>
      </c>
      <c r="K88">
        <v>440.74502563476563</v>
      </c>
      <c r="L88">
        <v>84.264778137207031</v>
      </c>
      <c r="M88">
        <v>36.986000061035163</v>
      </c>
      <c r="N88">
        <v>24.250795364379879</v>
      </c>
      <c r="O88">
        <v>37.539287567138672</v>
      </c>
      <c r="P88">
        <v>60.296901702880859</v>
      </c>
      <c r="Q88">
        <v>248.5899963378906</v>
      </c>
      <c r="R88">
        <v>123.9199600219727</v>
      </c>
      <c r="S88">
        <v>148.8754577636719</v>
      </c>
      <c r="T88">
        <v>140.37158203125</v>
      </c>
      <c r="U88">
        <v>29.994853973388668</v>
      </c>
      <c r="V88">
        <v>93.587051391601563</v>
      </c>
      <c r="W88">
        <v>106.1699981689453</v>
      </c>
      <c r="X88">
        <v>52.039669036865227</v>
      </c>
      <c r="Y88">
        <v>60.181434631347663</v>
      </c>
      <c r="Z88">
        <v>65.47186279296875</v>
      </c>
      <c r="AA88">
        <v>130.3639831542969</v>
      </c>
      <c r="AB88">
        <v>96.332298278808594</v>
      </c>
      <c r="AC88">
        <v>122.4121856689453</v>
      </c>
      <c r="AD88">
        <v>45.747432708740227</v>
      </c>
      <c r="AE88">
        <v>116.2648010253906</v>
      </c>
      <c r="AF88">
        <v>198.1824951171875</v>
      </c>
      <c r="AG88">
        <v>102.9029846191406</v>
      </c>
      <c r="AH88">
        <v>191.98616027832031</v>
      </c>
      <c r="AI88">
        <v>408.12728881835938</v>
      </c>
      <c r="AJ88">
        <v>235.47090148925781</v>
      </c>
      <c r="AK88">
        <v>175.32371520996091</v>
      </c>
      <c r="AL88">
        <v>306.29318237304688</v>
      </c>
      <c r="AM88">
        <v>71.437789916992188</v>
      </c>
      <c r="AN88">
        <v>25.469999313354489</v>
      </c>
      <c r="AO88">
        <v>67.731231689453125</v>
      </c>
      <c r="AP88">
        <v>117.48826599121089</v>
      </c>
      <c r="AQ88">
        <v>64.258796691894531</v>
      </c>
      <c r="AR88">
        <v>57.507907867431641</v>
      </c>
      <c r="AS88">
        <v>64.597160339355469</v>
      </c>
      <c r="AT88">
        <v>349.38436889648438</v>
      </c>
      <c r="AU88">
        <v>127.9534378051758</v>
      </c>
      <c r="AV88">
        <v>209.7073669433594</v>
      </c>
      <c r="AW88">
        <v>85.558273315429688</v>
      </c>
      <c r="AX88">
        <v>292.75146484375</v>
      </c>
      <c r="AY88">
        <v>280.37152099609381</v>
      </c>
      <c r="AZ88">
        <v>11.88619232177734</v>
      </c>
      <c r="BA88">
        <v>70.094009399414063</v>
      </c>
      <c r="BB88">
        <v>48.391433715820313</v>
      </c>
      <c r="BC88">
        <v>53.374687194824219</v>
      </c>
      <c r="BD88">
        <v>20.76235198974609</v>
      </c>
      <c r="BE88">
        <v>53.845016479492188</v>
      </c>
      <c r="BF88">
        <v>70.315315246582031</v>
      </c>
      <c r="BG88">
        <v>41.272167205810547</v>
      </c>
      <c r="BH88">
        <v>85.046905517578125</v>
      </c>
      <c r="BI88">
        <v>48.830001831054688</v>
      </c>
      <c r="BJ88">
        <v>118.02292633056641</v>
      </c>
      <c r="BK88">
        <v>57.635498046875</v>
      </c>
      <c r="BL88">
        <v>69.32843017578125</v>
      </c>
      <c r="BM88">
        <v>29.88295936584473</v>
      </c>
      <c r="BN88">
        <v>28.311273574829102</v>
      </c>
      <c r="BO88">
        <v>518.9879150390625</v>
      </c>
      <c r="BP88">
        <v>94.028335571289063</v>
      </c>
      <c r="BQ88">
        <v>184.18132019042969</v>
      </c>
      <c r="BR88">
        <v>57.726955413818359</v>
      </c>
      <c r="BS88">
        <v>181.78355407714841</v>
      </c>
      <c r="BT88">
        <v>81.112541198730469</v>
      </c>
      <c r="BU88">
        <v>37.707878112792969</v>
      </c>
      <c r="BV88">
        <v>124.629997253418</v>
      </c>
      <c r="BW88">
        <v>66.819084167480469</v>
      </c>
      <c r="BX88">
        <v>238.8215026855469</v>
      </c>
      <c r="BY88">
        <v>44.939998626708977</v>
      </c>
      <c r="BZ88">
        <v>92.770072937011719</v>
      </c>
      <c r="CA88">
        <v>72.035186767578125</v>
      </c>
      <c r="CB88">
        <v>598.97613525390625</v>
      </c>
      <c r="CC88">
        <v>35.613929748535163</v>
      </c>
      <c r="CD88">
        <v>91.770210266113281</v>
      </c>
      <c r="CE88">
        <v>29.559404373168949</v>
      </c>
      <c r="CF88">
        <v>91.656356811523438</v>
      </c>
      <c r="CG88">
        <v>71.400001525878906</v>
      </c>
      <c r="CH88">
        <v>28.7524299621582</v>
      </c>
      <c r="CI88">
        <v>77.220985412597656</v>
      </c>
      <c r="CJ88">
        <v>92.632980346679673</v>
      </c>
      <c r="CK88">
        <v>129.3686218261719</v>
      </c>
      <c r="CL88">
        <v>116.9545364379883</v>
      </c>
      <c r="CM88">
        <v>92.234176635742202</v>
      </c>
      <c r="CN88">
        <v>90.048896789550781</v>
      </c>
      <c r="CO88">
        <v>99.774566650390625</v>
      </c>
      <c r="CP88">
        <v>88.806541442871094</v>
      </c>
      <c r="CQ88">
        <v>49.309844970703118</v>
      </c>
      <c r="CR88">
        <v>137.8805236816406</v>
      </c>
      <c r="CS88">
        <v>235.1511535644531</v>
      </c>
      <c r="CT88">
        <v>81.58551025390625</v>
      </c>
      <c r="CU88">
        <v>42.419384002685547</v>
      </c>
      <c r="CV88">
        <v>76.932083129882813</v>
      </c>
      <c r="CW88">
        <v>142.89764404296881</v>
      </c>
      <c r="CX88">
        <v>231.3634948730469</v>
      </c>
      <c r="CY88">
        <v>64.907455444335938</v>
      </c>
      <c r="CZ88">
        <v>134.6234130859375</v>
      </c>
      <c r="DA88">
        <v>83.138435363769531</v>
      </c>
      <c r="DB88">
        <v>19687.240234375</v>
      </c>
      <c r="DC88">
        <v>14.180000305175779</v>
      </c>
      <c r="DD88">
        <v>0.51923346993029296</v>
      </c>
      <c r="DE88">
        <v>0.7389487184109057</v>
      </c>
      <c r="DF88">
        <v>2.1258161954314914</v>
      </c>
      <c r="DG88">
        <v>1.7470151257417856</v>
      </c>
      <c r="DH88">
        <v>1.287843859367434</v>
      </c>
      <c r="DI88">
        <v>0.10115595027321708</v>
      </c>
      <c r="DJ88">
        <v>2.8358405083575415</v>
      </c>
      <c r="DK88">
        <v>2.8822661381001078</v>
      </c>
      <c r="DL88">
        <v>0.39312234266135093</v>
      </c>
      <c r="DM88">
        <v>2.7305586695408941</v>
      </c>
      <c r="DN88">
        <v>0.10700350284938358</v>
      </c>
      <c r="DO88">
        <v>301.41523742675787</v>
      </c>
      <c r="DP88">
        <v>743.75391387939453</v>
      </c>
    </row>
    <row r="89" spans="1:120" x14ac:dyDescent="0.25">
      <c r="A89" s="1">
        <v>45635</v>
      </c>
      <c r="B89">
        <v>40.238765716552727</v>
      </c>
      <c r="C89">
        <v>61.310001373291023</v>
      </c>
      <c r="D89">
        <v>43.544578552246087</v>
      </c>
      <c r="E89">
        <v>47.62677001953125</v>
      </c>
      <c r="F89">
        <v>64.475379943847656</v>
      </c>
      <c r="G89">
        <v>14.189999580383301</v>
      </c>
      <c r="H89">
        <v>42.971504211425781</v>
      </c>
      <c r="I89">
        <v>26.590000152587891</v>
      </c>
      <c r="J89">
        <v>20.998933792114261</v>
      </c>
      <c r="K89">
        <v>442.12576293945313</v>
      </c>
      <c r="L89">
        <v>86.5648193359375</v>
      </c>
      <c r="M89">
        <v>37.051998138427727</v>
      </c>
      <c r="N89">
        <v>24.399026870727539</v>
      </c>
      <c r="O89">
        <v>37.470100402832031</v>
      </c>
      <c r="P89">
        <v>60.876682281494141</v>
      </c>
      <c r="Q89">
        <v>245.36000061035159</v>
      </c>
      <c r="R89">
        <v>125.1258850097656</v>
      </c>
      <c r="S89">
        <v>149.8394775390625</v>
      </c>
      <c r="T89">
        <v>141.55000305175781</v>
      </c>
      <c r="U89">
        <v>30.646701812744141</v>
      </c>
      <c r="V89">
        <v>93.754936218261719</v>
      </c>
      <c r="W89">
        <v>107.76999664306641</v>
      </c>
      <c r="X89">
        <v>52.418067932128913</v>
      </c>
      <c r="Y89">
        <v>59.941867828369141</v>
      </c>
      <c r="Z89">
        <v>65.90887451171875</v>
      </c>
      <c r="AA89">
        <v>131.2264709472656</v>
      </c>
      <c r="AB89">
        <v>96.910217285156236</v>
      </c>
      <c r="AC89">
        <v>122.846794128418</v>
      </c>
      <c r="AD89">
        <v>46.784652709960938</v>
      </c>
      <c r="AE89">
        <v>119.0029983520508</v>
      </c>
      <c r="AF89">
        <v>198.9750671386719</v>
      </c>
      <c r="AG89">
        <v>103.1424102783203</v>
      </c>
      <c r="AH89">
        <v>192.87773132324219</v>
      </c>
      <c r="AI89">
        <v>409.23495483398438</v>
      </c>
      <c r="AJ89">
        <v>236.49554443359381</v>
      </c>
      <c r="AK89">
        <v>175.74029541015619</v>
      </c>
      <c r="AL89">
        <v>308.38296508789063</v>
      </c>
      <c r="AM89">
        <v>70.980361938476563</v>
      </c>
      <c r="AN89">
        <v>25.20999908447266</v>
      </c>
      <c r="AO89">
        <v>68.037528991699219</v>
      </c>
      <c r="AP89">
        <v>119.38514709472661</v>
      </c>
      <c r="AQ89">
        <v>64.34759521484375</v>
      </c>
      <c r="AR89">
        <v>58.665988922119141</v>
      </c>
      <c r="AS89">
        <v>64.607025146484375</v>
      </c>
      <c r="AT89">
        <v>349.69357299804688</v>
      </c>
      <c r="AU89">
        <v>128.60615539550781</v>
      </c>
      <c r="AV89">
        <v>211.70524597167969</v>
      </c>
      <c r="AW89">
        <v>86.711517333984375</v>
      </c>
      <c r="AX89">
        <v>293.19937133789063</v>
      </c>
      <c r="AY89">
        <v>280.224609375</v>
      </c>
      <c r="AZ89">
        <v>12.162845611572269</v>
      </c>
      <c r="BA89">
        <v>70.213951110839844</v>
      </c>
      <c r="BB89">
        <v>47.905635833740227</v>
      </c>
      <c r="BC89">
        <v>54.004203796386719</v>
      </c>
      <c r="BD89">
        <v>21.366024017333981</v>
      </c>
      <c r="BE89">
        <v>53.595134735107422</v>
      </c>
      <c r="BF89">
        <v>71.272537231445313</v>
      </c>
      <c r="BG89">
        <v>41.681102752685547</v>
      </c>
      <c r="BH89">
        <v>85.48431396484375</v>
      </c>
      <c r="BI89">
        <v>48.909999847412109</v>
      </c>
      <c r="BJ89">
        <v>117.56435394287109</v>
      </c>
      <c r="BK89">
        <v>59.114616394042969</v>
      </c>
      <c r="BL89">
        <v>69.357803344726563</v>
      </c>
      <c r="BM89">
        <v>30.188694000244141</v>
      </c>
      <c r="BN89">
        <v>28.143402099609379</v>
      </c>
      <c r="BO89">
        <v>520.76239013671875</v>
      </c>
      <c r="BP89">
        <v>94.96523284912108</v>
      </c>
      <c r="BQ89">
        <v>184.59913635253909</v>
      </c>
      <c r="BR89">
        <v>58.27398681640625</v>
      </c>
      <c r="BS89">
        <v>182.90419006347659</v>
      </c>
      <c r="BT89">
        <v>81.122406005859375</v>
      </c>
      <c r="BU89">
        <v>38.098735809326172</v>
      </c>
      <c r="BV89">
        <v>127.9899978637695</v>
      </c>
      <c r="BW89">
        <v>67.234413146972656</v>
      </c>
      <c r="BX89">
        <v>244.98419189453119</v>
      </c>
      <c r="BY89">
        <v>45.919998168945313</v>
      </c>
      <c r="BZ89">
        <v>94.504661560058594</v>
      </c>
      <c r="CA89">
        <v>72.055076599121094</v>
      </c>
      <c r="CB89">
        <v>600.84417724609375</v>
      </c>
      <c r="CC89">
        <v>36.609012603759773</v>
      </c>
      <c r="CD89">
        <v>92.204017639160156</v>
      </c>
      <c r="CE89">
        <v>29.56914138793945</v>
      </c>
      <c r="CF89">
        <v>91.963859558105483</v>
      </c>
      <c r="CG89">
        <v>71.169998168945313</v>
      </c>
      <c r="CH89">
        <v>28.685453414916989</v>
      </c>
      <c r="CI89">
        <v>77.427253723144531</v>
      </c>
      <c r="CJ89">
        <v>93.995658874511719</v>
      </c>
      <c r="CK89">
        <v>130.04888916015619</v>
      </c>
      <c r="CL89">
        <v>119.3527374267578</v>
      </c>
      <c r="CM89">
        <v>91.734321594238281</v>
      </c>
      <c r="CN89">
        <v>90.979583740234375</v>
      </c>
      <c r="CO89">
        <v>98.233146667480483</v>
      </c>
      <c r="CP89">
        <v>89.416633605957031</v>
      </c>
      <c r="CQ89">
        <v>49.31976318359375</v>
      </c>
      <c r="CR89">
        <v>138.21778869628909</v>
      </c>
      <c r="CS89">
        <v>238.4599304199219</v>
      </c>
      <c r="CT89">
        <v>81.200485229492188</v>
      </c>
      <c r="CU89">
        <v>43.117359161376953</v>
      </c>
      <c r="CV89">
        <v>77.493415832519531</v>
      </c>
      <c r="CW89">
        <v>143.49263000488281</v>
      </c>
      <c r="CX89">
        <v>230.9852600097656</v>
      </c>
      <c r="CY89">
        <v>65.805343627929688</v>
      </c>
      <c r="CZ89">
        <v>135.4433288574219</v>
      </c>
      <c r="DA89">
        <v>82.742256164550781</v>
      </c>
      <c r="DB89">
        <v>19736.689453125</v>
      </c>
      <c r="DC89">
        <v>14.189999580383301</v>
      </c>
      <c r="DD89">
        <v>0.51836851602335254</v>
      </c>
      <c r="DE89">
        <v>0.73849594967847909</v>
      </c>
      <c r="DF89">
        <v>2.1217325194900334</v>
      </c>
      <c r="DG89">
        <v>1.754765259544846</v>
      </c>
      <c r="DH89">
        <v>1.3115614613226478</v>
      </c>
      <c r="DI89">
        <v>0.10203976953608668</v>
      </c>
      <c r="DJ89">
        <v>2.8446290604907771</v>
      </c>
      <c r="DK89">
        <v>2.9366811016704708</v>
      </c>
      <c r="DL89">
        <v>0.39360545277736786</v>
      </c>
      <c r="DM89">
        <v>2.7191044777181919</v>
      </c>
      <c r="DN89">
        <v>0.10837137302919486</v>
      </c>
      <c r="DO89">
        <v>302.18653106689453</v>
      </c>
      <c r="DP89">
        <v>747.96232604980469</v>
      </c>
    </row>
    <row r="90" spans="1:120" x14ac:dyDescent="0.25">
      <c r="A90" s="1">
        <v>45632</v>
      </c>
      <c r="B90">
        <v>40.248760223388672</v>
      </c>
      <c r="C90">
        <v>62.900001525878913</v>
      </c>
      <c r="D90">
        <v>43.476509094238281</v>
      </c>
      <c r="E90">
        <v>50.159305572509773</v>
      </c>
      <c r="F90">
        <v>65.374198913574219</v>
      </c>
      <c r="G90">
        <v>14.060000419616699</v>
      </c>
      <c r="H90">
        <v>41.412849426269531</v>
      </c>
      <c r="I90">
        <v>26.14999961853027</v>
      </c>
      <c r="J90">
        <v>20.799575805664059</v>
      </c>
      <c r="K90">
        <v>444.18206787109381</v>
      </c>
      <c r="L90">
        <v>88.8150634765625</v>
      </c>
      <c r="M90">
        <v>37.453998565673828</v>
      </c>
      <c r="N90">
        <v>24.240913391113281</v>
      </c>
      <c r="O90">
        <v>36.392749786376953</v>
      </c>
      <c r="P90">
        <v>61.328708648681641</v>
      </c>
      <c r="Q90">
        <v>242.94999694824219</v>
      </c>
      <c r="R90">
        <v>126.39158630371089</v>
      </c>
      <c r="S90">
        <v>152.333984375</v>
      </c>
      <c r="T90">
        <v>141.110595703125</v>
      </c>
      <c r="U90">
        <v>29.738065719604489</v>
      </c>
      <c r="V90">
        <v>94.080810546875</v>
      </c>
      <c r="W90">
        <v>110.0500030517578</v>
      </c>
      <c r="X90">
        <v>51.84051513671875</v>
      </c>
      <c r="Y90">
        <v>60.061649322509773</v>
      </c>
      <c r="Z90">
        <v>66.216758728027344</v>
      </c>
      <c r="AA90">
        <v>131.56353759765619</v>
      </c>
      <c r="AB90">
        <v>97.488121032714844</v>
      </c>
      <c r="AC90">
        <v>122.9949569702148</v>
      </c>
      <c r="AD90">
        <v>46.824546813964837</v>
      </c>
      <c r="AE90">
        <v>118.04067230224609</v>
      </c>
      <c r="AF90">
        <v>200.03514099121091</v>
      </c>
      <c r="AG90">
        <v>103.740966796875</v>
      </c>
      <c r="AH90">
        <v>194.08631896972659</v>
      </c>
      <c r="AI90">
        <v>411.91934204101563</v>
      </c>
      <c r="AJ90">
        <v>237.6893310546875</v>
      </c>
      <c r="AK90">
        <v>175.83949279785159</v>
      </c>
      <c r="AL90">
        <v>311.48779296875</v>
      </c>
      <c r="AM90">
        <v>71.199134826660156</v>
      </c>
      <c r="AN90">
        <v>25.520000457763668</v>
      </c>
      <c r="AO90">
        <v>68.946540832519531</v>
      </c>
      <c r="AP90">
        <v>121.92421722412109</v>
      </c>
      <c r="AQ90">
        <v>65.048088073730469</v>
      </c>
      <c r="AR90">
        <v>59.734981536865227</v>
      </c>
      <c r="AS90">
        <v>65.672622680664063</v>
      </c>
      <c r="AT90">
        <v>351.82830810546881</v>
      </c>
      <c r="AU90">
        <v>129.4171142578125</v>
      </c>
      <c r="AV90">
        <v>216.23773193359381</v>
      </c>
      <c r="AW90">
        <v>86.562385559082031</v>
      </c>
      <c r="AX90">
        <v>294.56298828125</v>
      </c>
      <c r="AY90">
        <v>278.24609375</v>
      </c>
      <c r="AZ90">
        <v>11.965235710144039</v>
      </c>
      <c r="BA90">
        <v>70.273918151855469</v>
      </c>
      <c r="BB90">
        <v>48.183231353759773</v>
      </c>
      <c r="BC90">
        <v>54.251388549804688</v>
      </c>
      <c r="BD90">
        <v>20.82172966003418</v>
      </c>
      <c r="BE90">
        <v>55.254364013671882</v>
      </c>
      <c r="BF90">
        <v>71.013290405273438</v>
      </c>
      <c r="BG90">
        <v>41.681102752685547</v>
      </c>
      <c r="BH90">
        <v>86.100669860839844</v>
      </c>
      <c r="BI90">
        <v>49.299999237060547</v>
      </c>
      <c r="BJ90">
        <v>119.6478652954102</v>
      </c>
      <c r="BK90">
        <v>58.60491943359375</v>
      </c>
      <c r="BL90">
        <v>70.023582458496094</v>
      </c>
      <c r="BM90">
        <v>29.804059982299801</v>
      </c>
      <c r="BN90">
        <v>28.005155563354489</v>
      </c>
      <c r="BO90">
        <v>524.84967041015625</v>
      </c>
      <c r="BP90">
        <v>95.563247680664063</v>
      </c>
      <c r="BQ90">
        <v>185.48448181152341</v>
      </c>
      <c r="BR90">
        <v>58.094959259033203</v>
      </c>
      <c r="BS90">
        <v>183.65791320800781</v>
      </c>
      <c r="BT90">
        <v>81.152015686035156</v>
      </c>
      <c r="BU90">
        <v>37.512447357177727</v>
      </c>
      <c r="BV90">
        <v>130.46000671386719</v>
      </c>
      <c r="BW90">
        <v>66.171951293945313</v>
      </c>
      <c r="BX90">
        <v>247.5129699707031</v>
      </c>
      <c r="BY90">
        <v>44.729999542236328</v>
      </c>
      <c r="BZ90">
        <v>94.674125671386719</v>
      </c>
      <c r="CA90">
        <v>72.651641845703125</v>
      </c>
      <c r="CB90">
        <v>603.954345703125</v>
      </c>
      <c r="CC90">
        <v>35.146240234375</v>
      </c>
      <c r="CD90">
        <v>93.061775207519517</v>
      </c>
      <c r="CE90">
        <v>30.961429595947269</v>
      </c>
      <c r="CF90">
        <v>92.777252197265625</v>
      </c>
      <c r="CG90">
        <v>70.239997863769531</v>
      </c>
      <c r="CH90">
        <v>28.637613296508789</v>
      </c>
      <c r="CI90">
        <v>77.780845642089844</v>
      </c>
      <c r="CJ90">
        <v>93.730979919433594</v>
      </c>
      <c r="CK90">
        <v>130.92633056640619</v>
      </c>
      <c r="CL90">
        <v>118.50689697265619</v>
      </c>
      <c r="CM90">
        <v>91.304435729980483</v>
      </c>
      <c r="CN90">
        <v>90.9993896484375</v>
      </c>
      <c r="CO90">
        <v>100.37123870849609</v>
      </c>
      <c r="CP90">
        <v>89.564224243164063</v>
      </c>
      <c r="CQ90">
        <v>50.004352569580078</v>
      </c>
      <c r="CR90">
        <v>139.42796325683591</v>
      </c>
      <c r="CS90">
        <v>240.02459716796881</v>
      </c>
      <c r="CT90">
        <v>81.328826904296875</v>
      </c>
      <c r="CU90">
        <v>43.028881072998047</v>
      </c>
      <c r="CV90">
        <v>78.47821044921875</v>
      </c>
      <c r="CW90">
        <v>143.0761413574219</v>
      </c>
      <c r="CX90">
        <v>231.7218322753906</v>
      </c>
      <c r="CY90">
        <v>65.286567687988281</v>
      </c>
      <c r="CZ90">
        <v>134.16902160644531</v>
      </c>
      <c r="DA90">
        <v>82.821495056152344</v>
      </c>
      <c r="DB90">
        <v>19859.76953125</v>
      </c>
      <c r="DC90">
        <v>12.77000045776367</v>
      </c>
      <c r="DD90">
        <v>0.51861371098507714</v>
      </c>
      <c r="DE90">
        <v>0.74099650110390158</v>
      </c>
      <c r="DF90">
        <v>2.1223512518946088</v>
      </c>
      <c r="DG90">
        <v>1.771432503657425</v>
      </c>
      <c r="DH90">
        <v>1.303124379108386</v>
      </c>
      <c r="DI90">
        <v>0.10414694748599017</v>
      </c>
      <c r="DJ90">
        <v>2.8491967866211527</v>
      </c>
      <c r="DK90">
        <v>2.9512856179570384</v>
      </c>
      <c r="DL90">
        <v>0.39355513002885845</v>
      </c>
      <c r="DM90">
        <v>2.7185609115390243</v>
      </c>
      <c r="DN90">
        <v>0.10763531569050086</v>
      </c>
      <c r="DO90">
        <v>302.8831787109375</v>
      </c>
      <c r="DP90">
        <v>752.17813491821289</v>
      </c>
    </row>
    <row r="91" spans="1:120" x14ac:dyDescent="0.25">
      <c r="A91" s="1">
        <v>45631</v>
      </c>
      <c r="B91">
        <v>39.718910217285163</v>
      </c>
      <c r="C91">
        <v>60.380001068115227</v>
      </c>
      <c r="D91">
        <v>43.894645690917969</v>
      </c>
      <c r="E91">
        <v>48.590641021728523</v>
      </c>
      <c r="F91">
        <v>64.78497314453125</v>
      </c>
      <c r="G91">
        <v>13.659999847412109</v>
      </c>
      <c r="H91">
        <v>42.172447204589837</v>
      </c>
      <c r="I91">
        <v>26.190000534057621</v>
      </c>
      <c r="J91">
        <v>20.96096038818359</v>
      </c>
      <c r="K91">
        <v>445.69198608398438</v>
      </c>
      <c r="L91">
        <v>88.227607727050781</v>
      </c>
      <c r="M91">
        <v>37.313999176025391</v>
      </c>
      <c r="N91">
        <v>24.88325119018555</v>
      </c>
      <c r="O91">
        <v>37.094509124755859</v>
      </c>
      <c r="P91">
        <v>62.124679565429688</v>
      </c>
      <c r="Q91">
        <v>242.86000061035159</v>
      </c>
      <c r="R91">
        <v>126.29193115234381</v>
      </c>
      <c r="S91">
        <v>151.48921203613281</v>
      </c>
      <c r="T91">
        <v>139.76240539550781</v>
      </c>
      <c r="U91">
        <v>29.263994216918949</v>
      </c>
      <c r="V91">
        <v>93.784561157226563</v>
      </c>
      <c r="W91">
        <v>108.5500030517578</v>
      </c>
      <c r="X91">
        <v>52.647098541259773</v>
      </c>
      <c r="Y91">
        <v>60.061649322509773</v>
      </c>
      <c r="Z91">
        <v>66.206840515136719</v>
      </c>
      <c r="AA91">
        <v>131.44456481933591</v>
      </c>
      <c r="AB91">
        <v>97.448265075683594</v>
      </c>
      <c r="AC91">
        <v>122.98508453369141</v>
      </c>
      <c r="AD91">
        <v>46.206207275390618</v>
      </c>
      <c r="AE91">
        <v>118.02081298828119</v>
      </c>
      <c r="AF91">
        <v>200.60975646972659</v>
      </c>
      <c r="AG91">
        <v>103.1124801635742</v>
      </c>
      <c r="AH91">
        <v>194.75006103515619</v>
      </c>
      <c r="AI91">
        <v>408.8358154296875</v>
      </c>
      <c r="AJ91">
        <v>236.84375</v>
      </c>
      <c r="AK91">
        <v>175.75022888183591</v>
      </c>
      <c r="AL91">
        <v>308.88052368164063</v>
      </c>
      <c r="AM91">
        <v>71.477569580078125</v>
      </c>
      <c r="AN91">
        <v>25.739999771118161</v>
      </c>
      <c r="AO91">
        <v>68.916893005371094</v>
      </c>
      <c r="AP91">
        <v>123.3172302246094</v>
      </c>
      <c r="AQ91">
        <v>64.860633850097656</v>
      </c>
      <c r="AR91">
        <v>60.210090637207031</v>
      </c>
      <c r="AS91">
        <v>65.485160827636719</v>
      </c>
      <c r="AT91">
        <v>349.49407958984381</v>
      </c>
      <c r="AU91">
        <v>129.70390319824219</v>
      </c>
      <c r="AV91">
        <v>215.28352355957031</v>
      </c>
      <c r="AW91">
        <v>86.433151245117188</v>
      </c>
      <c r="AX91">
        <v>293.68707275390619</v>
      </c>
      <c r="AY91">
        <v>289.22589111328119</v>
      </c>
      <c r="AZ91">
        <v>11.88619232177734</v>
      </c>
      <c r="BA91">
        <v>70.133995056152344</v>
      </c>
      <c r="BB91">
        <v>48.460834503173828</v>
      </c>
      <c r="BC91">
        <v>54.024196624755859</v>
      </c>
      <c r="BD91">
        <v>20.584218978881839</v>
      </c>
      <c r="BE91">
        <v>55.004478454589837</v>
      </c>
      <c r="BF91">
        <v>71.112998962402344</v>
      </c>
      <c r="BG91">
        <v>41.780838012695313</v>
      </c>
      <c r="BH91">
        <v>86.060905456542969</v>
      </c>
      <c r="BI91">
        <v>48.569999694824219</v>
      </c>
      <c r="BJ91">
        <v>119.7974014282227</v>
      </c>
      <c r="BK91">
        <v>57.605518341064453</v>
      </c>
      <c r="BL91">
        <v>70.033370971679688</v>
      </c>
      <c r="BM91">
        <v>30.464839935302731</v>
      </c>
      <c r="BN91">
        <v>29.121013641357418</v>
      </c>
      <c r="BO91">
        <v>520.19415283203125</v>
      </c>
      <c r="BP91">
        <v>94.835662841796875</v>
      </c>
      <c r="BQ91">
        <v>185.0865783691406</v>
      </c>
      <c r="BR91">
        <v>57.776683807373047</v>
      </c>
      <c r="BS91">
        <v>183.86616516113281</v>
      </c>
      <c r="BT91">
        <v>81.07305908203125</v>
      </c>
      <c r="BU91">
        <v>39.056331634521477</v>
      </c>
      <c r="BV91">
        <v>126.879997253418</v>
      </c>
      <c r="BW91">
        <v>67.504852294921875</v>
      </c>
      <c r="BX91">
        <v>247.204345703125</v>
      </c>
      <c r="BY91">
        <v>44.299999237060547</v>
      </c>
      <c r="BZ91">
        <v>93.547645568847656</v>
      </c>
      <c r="CA91">
        <v>73.059295654296875</v>
      </c>
      <c r="CB91">
        <v>602.8116455078125</v>
      </c>
      <c r="CC91">
        <v>35.255702972412109</v>
      </c>
      <c r="CD91">
        <v>92.923744201660156</v>
      </c>
      <c r="CE91">
        <v>31.107475280761719</v>
      </c>
      <c r="CF91">
        <v>93.114524841308594</v>
      </c>
      <c r="CG91">
        <v>71.470001220703125</v>
      </c>
      <c r="CH91">
        <v>28.561067581176761</v>
      </c>
      <c r="CI91">
        <v>77.653152465820313</v>
      </c>
      <c r="CJ91">
        <v>93.868225097656236</v>
      </c>
      <c r="CK91">
        <v>131.05450439453119</v>
      </c>
      <c r="CL91">
        <v>118.12876129150391</v>
      </c>
      <c r="CM91">
        <v>91.444396972656236</v>
      </c>
      <c r="CN91">
        <v>91.355819702148438</v>
      </c>
      <c r="CO91">
        <v>99.456336975097656</v>
      </c>
      <c r="CP91">
        <v>91.109115600585938</v>
      </c>
      <c r="CQ91">
        <v>50.014266967773438</v>
      </c>
      <c r="CR91">
        <v>139.7850646972656</v>
      </c>
      <c r="CS91">
        <v>239.0977478027344</v>
      </c>
      <c r="CT91">
        <v>81.733596801757813</v>
      </c>
      <c r="CU91">
        <v>43.087867736816413</v>
      </c>
      <c r="CV91">
        <v>79.462997436523438</v>
      </c>
      <c r="CW91">
        <v>143.8893127441406</v>
      </c>
      <c r="CX91">
        <v>226.9440612792969</v>
      </c>
      <c r="CY91">
        <v>66.962631225585938</v>
      </c>
      <c r="CZ91">
        <v>137.29060363769531</v>
      </c>
      <c r="DA91">
        <v>81.76171875</v>
      </c>
      <c r="DB91">
        <v>19700.259765625</v>
      </c>
      <c r="DC91">
        <v>13.539999961853029</v>
      </c>
      <c r="DD91">
        <v>0.51399534089526999</v>
      </c>
      <c r="DE91">
        <v>0.74136397506904483</v>
      </c>
      <c r="DF91">
        <v>2.0992846587908622</v>
      </c>
      <c r="DG91">
        <v>1.7574971346939963</v>
      </c>
      <c r="DH91">
        <v>1.280434539247379</v>
      </c>
      <c r="DI91">
        <v>0.10016395920362606</v>
      </c>
      <c r="DJ91">
        <v>2.7766312772181356</v>
      </c>
      <c r="DK91">
        <v>2.9253300620387259</v>
      </c>
      <c r="DL91">
        <v>0.39289843148348813</v>
      </c>
      <c r="DM91">
        <v>2.6945532938640224</v>
      </c>
      <c r="DN91">
        <v>0.1078399096938045</v>
      </c>
      <c r="DO91">
        <v>305.08590698242188</v>
      </c>
      <c r="DP91">
        <v>747.19696044921875</v>
      </c>
    </row>
    <row r="92" spans="1:120" x14ac:dyDescent="0.25">
      <c r="A92" s="1">
        <v>45630</v>
      </c>
      <c r="B92">
        <v>39.858871459960938</v>
      </c>
      <c r="C92">
        <v>60.830001831054688</v>
      </c>
      <c r="D92">
        <v>43.602924346923828</v>
      </c>
      <c r="E92">
        <v>48.713489532470703</v>
      </c>
      <c r="F92">
        <v>65.104560852050781</v>
      </c>
      <c r="G92">
        <v>13.960000038146971</v>
      </c>
      <c r="H92">
        <v>41.925823211669922</v>
      </c>
      <c r="I92">
        <v>26.180000305175781</v>
      </c>
      <c r="J92">
        <v>20.989439010620121</v>
      </c>
      <c r="K92">
        <v>447.9468994140625</v>
      </c>
      <c r="L92">
        <v>87.31158447265625</v>
      </c>
      <c r="M92">
        <v>37.804000854492188</v>
      </c>
      <c r="N92">
        <v>24.873369216918949</v>
      </c>
      <c r="O92">
        <v>37.1636962890625</v>
      </c>
      <c r="P92">
        <v>61.279579162597663</v>
      </c>
      <c r="Q92">
        <v>244.66999816894531</v>
      </c>
      <c r="R92">
        <v>126.531120300293</v>
      </c>
      <c r="S92">
        <v>152.34391784667969</v>
      </c>
      <c r="T92">
        <v>140.77107238769531</v>
      </c>
      <c r="U92">
        <v>29.165229797363281</v>
      </c>
      <c r="V92">
        <v>93.794425964355483</v>
      </c>
      <c r="W92">
        <v>109.879997253418</v>
      </c>
      <c r="X92">
        <v>54.051151275634773</v>
      </c>
      <c r="Y92">
        <v>60.880176544189453</v>
      </c>
      <c r="Z92">
        <v>66.753089904785156</v>
      </c>
      <c r="AA92">
        <v>132.2872314453125</v>
      </c>
      <c r="AB92">
        <v>98.504455566406236</v>
      </c>
      <c r="AC92">
        <v>124.7827987670898</v>
      </c>
      <c r="AD92">
        <v>46.465507507324219</v>
      </c>
      <c r="AE92">
        <v>119.51889801025391</v>
      </c>
      <c r="AF92">
        <v>201.0852966308594</v>
      </c>
      <c r="AG92">
        <v>103.2222213745117</v>
      </c>
      <c r="AH92">
        <v>195.52275085449219</v>
      </c>
      <c r="AI92">
        <v>409.08526611328119</v>
      </c>
      <c r="AJ92">
        <v>239.63914489746091</v>
      </c>
      <c r="AK92">
        <v>177.54551696777341</v>
      </c>
      <c r="AL92">
        <v>313.30889892578119</v>
      </c>
      <c r="AM92">
        <v>72.810066223144531</v>
      </c>
      <c r="AN92">
        <v>25</v>
      </c>
      <c r="AO92">
        <v>68.521675109863281</v>
      </c>
      <c r="AP92">
        <v>122.8825302124023</v>
      </c>
      <c r="AQ92">
        <v>65.373680114746094</v>
      </c>
      <c r="AR92">
        <v>60.338764190673828</v>
      </c>
      <c r="AS92">
        <v>65.820625305175781</v>
      </c>
      <c r="AT92">
        <v>349.79336547851563</v>
      </c>
      <c r="AU92">
        <v>130.05006408691409</v>
      </c>
      <c r="AV92">
        <v>215.35310363769531</v>
      </c>
      <c r="AW92">
        <v>86.393379211425781</v>
      </c>
      <c r="AX92">
        <v>293.42828369140619</v>
      </c>
      <c r="AY92">
        <v>291.12606811523438</v>
      </c>
      <c r="AZ92">
        <v>11.88619232177734</v>
      </c>
      <c r="BA92">
        <v>70.573768615722656</v>
      </c>
      <c r="BB92">
        <v>48.401348114013672</v>
      </c>
      <c r="BC92">
        <v>54.175624847412109</v>
      </c>
      <c r="BD92">
        <v>20.633701324462891</v>
      </c>
      <c r="BE92">
        <v>54.89453125</v>
      </c>
      <c r="BF92">
        <v>71.930618286132813</v>
      </c>
      <c r="BG92">
        <v>41.970344543457031</v>
      </c>
      <c r="BH92">
        <v>86.4486083984375</v>
      </c>
      <c r="BI92">
        <v>48.830001831054688</v>
      </c>
      <c r="BJ92">
        <v>121.3525695800781</v>
      </c>
      <c r="BK92">
        <v>59.384452819824219</v>
      </c>
      <c r="BL92">
        <v>69.729866027832031</v>
      </c>
      <c r="BM92">
        <v>30.524015426635739</v>
      </c>
      <c r="BN92">
        <v>29.200014114379879</v>
      </c>
      <c r="BO92">
        <v>521.63970947265625</v>
      </c>
      <c r="BP92">
        <v>95.922058105468764</v>
      </c>
      <c r="BQ92">
        <v>185.87245178222659</v>
      </c>
      <c r="BR92">
        <v>57.985549926757813</v>
      </c>
      <c r="BS92">
        <v>184.7884826660156</v>
      </c>
      <c r="BT92">
        <v>81.07305908203125</v>
      </c>
      <c r="BU92">
        <v>37.756732940673828</v>
      </c>
      <c r="BV92">
        <v>127.620002746582</v>
      </c>
      <c r="BW92">
        <v>67.804275512695313</v>
      </c>
      <c r="BX92">
        <v>251.51524353027341</v>
      </c>
      <c r="BY92">
        <v>44.5</v>
      </c>
      <c r="BZ92">
        <v>94.714004516601563</v>
      </c>
      <c r="CA92">
        <v>73.1090087890625</v>
      </c>
      <c r="CB92">
        <v>603.8052978515625</v>
      </c>
      <c r="CC92">
        <v>35.842800140380859</v>
      </c>
      <c r="CD92">
        <v>92.736412048339844</v>
      </c>
      <c r="CE92">
        <v>30.844594955444339</v>
      </c>
      <c r="CF92">
        <v>93.312911987304673</v>
      </c>
      <c r="CG92">
        <v>71.879997253417969</v>
      </c>
      <c r="CH92">
        <v>28.714157104492191</v>
      </c>
      <c r="CI92">
        <v>77.613861083984375</v>
      </c>
      <c r="CJ92">
        <v>94.093704223632798</v>
      </c>
      <c r="CK92">
        <v>130.98548889160159</v>
      </c>
      <c r="CL92">
        <v>119.9099960327148</v>
      </c>
      <c r="CM92">
        <v>93.51381683349608</v>
      </c>
      <c r="CN92">
        <v>92.573638916015625</v>
      </c>
      <c r="CO92">
        <v>99.685050964355483</v>
      </c>
      <c r="CP92">
        <v>90.7548828125</v>
      </c>
      <c r="CQ92">
        <v>49.865444183349609</v>
      </c>
      <c r="CR92">
        <v>141.5011291503906</v>
      </c>
      <c r="CS92">
        <v>240.31361389160159</v>
      </c>
      <c r="CT92">
        <v>81.407798767089844</v>
      </c>
      <c r="CU92">
        <v>43.195999145507813</v>
      </c>
      <c r="CV92">
        <v>79.216804504394531</v>
      </c>
      <c r="CW92">
        <v>145.515625</v>
      </c>
      <c r="CX92">
        <v>225.10261535644531</v>
      </c>
      <c r="CY92">
        <v>67.311798095703125</v>
      </c>
      <c r="CZ92">
        <v>137.71539306640619</v>
      </c>
      <c r="DA92">
        <v>83.128532409667969</v>
      </c>
      <c r="DB92">
        <v>19735.119140625</v>
      </c>
      <c r="DC92">
        <v>13.44999980926514</v>
      </c>
      <c r="DD92">
        <v>0.51332555439894245</v>
      </c>
      <c r="DE92">
        <v>0.74462557338444235</v>
      </c>
      <c r="DF92">
        <v>2.0922642727020651</v>
      </c>
      <c r="DG92">
        <v>1.7646680371132684</v>
      </c>
      <c r="DH92">
        <v>1.2955175577591922</v>
      </c>
      <c r="DI92">
        <v>0.10074439897678561</v>
      </c>
      <c r="DJ92">
        <v>2.7651234742321269</v>
      </c>
      <c r="DK92">
        <v>2.9519728764457329</v>
      </c>
      <c r="DL92">
        <v>0.3968814877082662</v>
      </c>
      <c r="DM92">
        <v>2.689682376817164</v>
      </c>
      <c r="DN92">
        <v>0.10700126906077966</v>
      </c>
      <c r="DO92">
        <v>306.14022827148438</v>
      </c>
      <c r="DP92">
        <v>749.35644149780273</v>
      </c>
    </row>
    <row r="93" spans="1:120" x14ac:dyDescent="0.25">
      <c r="A93" s="1">
        <v>45629</v>
      </c>
      <c r="B93">
        <v>39.139072418212891</v>
      </c>
      <c r="C93">
        <v>58.990001678466797</v>
      </c>
      <c r="D93">
        <v>43.661270141601563</v>
      </c>
      <c r="E93">
        <v>46.955833435058587</v>
      </c>
      <c r="F93">
        <v>63.766311645507813</v>
      </c>
      <c r="G93">
        <v>14.14999961853027</v>
      </c>
      <c r="H93">
        <v>42.162582397460938</v>
      </c>
      <c r="I93">
        <v>26.20000076293945</v>
      </c>
      <c r="J93">
        <v>21.10335731506348</v>
      </c>
      <c r="K93">
        <v>444.91717529296881</v>
      </c>
      <c r="L93">
        <v>86.096847534179688</v>
      </c>
      <c r="M93">
        <v>37.9739990234375</v>
      </c>
      <c r="N93">
        <v>25.505826950073239</v>
      </c>
      <c r="O93">
        <v>37.262538909912109</v>
      </c>
      <c r="P93">
        <v>61.181308746337891</v>
      </c>
      <c r="Q93">
        <v>243.92999267578119</v>
      </c>
      <c r="R93">
        <v>125.3750381469727</v>
      </c>
      <c r="S93">
        <v>151.28053283691409</v>
      </c>
      <c r="T93">
        <v>139.8123474121094</v>
      </c>
      <c r="U93">
        <v>29.06448936462402</v>
      </c>
      <c r="V93">
        <v>93.438934326171875</v>
      </c>
      <c r="W93">
        <v>105.76999664306641</v>
      </c>
      <c r="X93">
        <v>54.041194915771477</v>
      </c>
      <c r="Y93">
        <v>60.5906982421875</v>
      </c>
      <c r="Z93">
        <v>66.564384460449219</v>
      </c>
      <c r="AA93">
        <v>132.0691223144531</v>
      </c>
      <c r="AB93">
        <v>98.046112060546875</v>
      </c>
      <c r="AC93">
        <v>124.3481750488281</v>
      </c>
      <c r="AD93">
        <v>45.787326812744141</v>
      </c>
      <c r="AE93">
        <v>122.1479797363281</v>
      </c>
      <c r="AF93">
        <v>201.69953918457031</v>
      </c>
      <c r="AG93">
        <v>101.89540100097661</v>
      </c>
      <c r="AH93">
        <v>195.7506103515625</v>
      </c>
      <c r="AI93">
        <v>403.35723876953119</v>
      </c>
      <c r="AJ93">
        <v>238.78361511230469</v>
      </c>
      <c r="AK93">
        <v>177.31739807128909</v>
      </c>
      <c r="AL93">
        <v>311.18923950195313</v>
      </c>
      <c r="AM93">
        <v>72.71063232421875</v>
      </c>
      <c r="AN93">
        <v>24.409999847412109</v>
      </c>
      <c r="AO93">
        <v>68.916893005371094</v>
      </c>
      <c r="AP93">
        <v>122.8034973144531</v>
      </c>
      <c r="AQ93">
        <v>65.225692749023438</v>
      </c>
      <c r="AR93">
        <v>60.546623229980469</v>
      </c>
      <c r="AS93">
        <v>65.613426208496094</v>
      </c>
      <c r="AT93">
        <v>344.13735961914063</v>
      </c>
      <c r="AU93">
        <v>130.4555358886719</v>
      </c>
      <c r="AV93">
        <v>213.97148132324219</v>
      </c>
      <c r="AW93">
        <v>85.826698303222656</v>
      </c>
      <c r="AX93">
        <v>291.01956176757813</v>
      </c>
      <c r="AY93">
        <v>296.92446899414063</v>
      </c>
      <c r="AZ93">
        <v>11.965235710144039</v>
      </c>
      <c r="BA93">
        <v>69.73419189453125</v>
      </c>
      <c r="BB93">
        <v>48.510402679443359</v>
      </c>
      <c r="BC93">
        <v>53.475643157958977</v>
      </c>
      <c r="BD93">
        <v>20.940485000610352</v>
      </c>
      <c r="BE93">
        <v>54.194858551025391</v>
      </c>
      <c r="BF93">
        <v>71.930618286132813</v>
      </c>
      <c r="BG93">
        <v>41.940422058105469</v>
      </c>
      <c r="BH93">
        <v>86.21002197265625</v>
      </c>
      <c r="BI93">
        <v>47.939998626708977</v>
      </c>
      <c r="BJ93">
        <v>120.285888671875</v>
      </c>
      <c r="BK93">
        <v>58.674880981445313</v>
      </c>
      <c r="BL93">
        <v>69.592788696289063</v>
      </c>
      <c r="BM93">
        <v>31.431352615356449</v>
      </c>
      <c r="BN93">
        <v>29.832004547119141</v>
      </c>
      <c r="BO93">
        <v>515.26947021484375</v>
      </c>
      <c r="BP93">
        <v>94.905433654785156</v>
      </c>
      <c r="BQ93">
        <v>185.0467834472656</v>
      </c>
      <c r="BR93">
        <v>57.488246917724609</v>
      </c>
      <c r="BS93">
        <v>184.77857971191409</v>
      </c>
      <c r="BT93">
        <v>80.984237670898438</v>
      </c>
      <c r="BU93">
        <v>37.209537506103523</v>
      </c>
      <c r="BV93">
        <v>123.3300018310547</v>
      </c>
      <c r="BW93">
        <v>68.345169067382813</v>
      </c>
      <c r="BX93">
        <v>247.32380676269531</v>
      </c>
      <c r="BY93">
        <v>44.330001831054688</v>
      </c>
      <c r="BZ93">
        <v>94.036125183105483</v>
      </c>
      <c r="CA93">
        <v>73.307868957519531</v>
      </c>
      <c r="CB93">
        <v>600.07904052734375</v>
      </c>
      <c r="CC93">
        <v>36.688617706298828</v>
      </c>
      <c r="CD93">
        <v>91.750495910644517</v>
      </c>
      <c r="CE93">
        <v>31.049057006835941</v>
      </c>
      <c r="CF93">
        <v>93.064918518066406</v>
      </c>
      <c r="CG93">
        <v>73.040000915527344</v>
      </c>
      <c r="CH93">
        <v>28.723726272583011</v>
      </c>
      <c r="CI93">
        <v>77.044189453125</v>
      </c>
      <c r="CJ93">
        <v>94.348587036132798</v>
      </c>
      <c r="CK93">
        <v>131.53758239746091</v>
      </c>
      <c r="CL93">
        <v>121.681282043457</v>
      </c>
      <c r="CM93">
        <v>93.5338134765625</v>
      </c>
      <c r="CN93">
        <v>93.48451995849608</v>
      </c>
      <c r="CO93">
        <v>99.456336975097656</v>
      </c>
      <c r="CP93">
        <v>92.998405456542955</v>
      </c>
      <c r="CQ93">
        <v>50.053955078125</v>
      </c>
      <c r="CR93">
        <v>140.88612365722659</v>
      </c>
      <c r="CS93">
        <v>235.99827575683591</v>
      </c>
      <c r="CT93">
        <v>81.634880065917969</v>
      </c>
      <c r="CU93">
        <v>43.313972473144531</v>
      </c>
      <c r="CV93">
        <v>79.226646423339844</v>
      </c>
      <c r="CW93">
        <v>145.5949401855469</v>
      </c>
      <c r="CX93">
        <v>223.0322570800781</v>
      </c>
      <c r="CY93">
        <v>68.299484252929688</v>
      </c>
      <c r="CZ93">
        <v>142.19032287597659</v>
      </c>
      <c r="DA93">
        <v>82.455024719238281</v>
      </c>
      <c r="DB93">
        <v>19480.91015625</v>
      </c>
      <c r="DC93">
        <v>13.30000019073486</v>
      </c>
      <c r="DD93">
        <v>0.50518410410315617</v>
      </c>
      <c r="DE93">
        <v>0.74238482351008339</v>
      </c>
      <c r="DF93">
        <v>2.0605669532529842</v>
      </c>
      <c r="DG93">
        <v>1.7549842423067921</v>
      </c>
      <c r="DH93">
        <v>1.2827562241319217</v>
      </c>
      <c r="DI93">
        <v>9.8303719501062634E-2</v>
      </c>
      <c r="DJ93">
        <v>2.7320706161384147</v>
      </c>
      <c r="DK93">
        <v>2.8909000119345265</v>
      </c>
      <c r="DL93">
        <v>0.3979202721402566</v>
      </c>
      <c r="DM93">
        <v>2.6379667008751584</v>
      </c>
      <c r="DN93">
        <v>0.1074078692642077</v>
      </c>
      <c r="DO93">
        <v>306.45646667480469</v>
      </c>
      <c r="DP93">
        <v>743.45513153076172</v>
      </c>
    </row>
    <row r="94" spans="1:120" x14ac:dyDescent="0.25">
      <c r="A94" s="1">
        <v>45628</v>
      </c>
      <c r="B94">
        <v>39.109081268310547</v>
      </c>
      <c r="C94">
        <v>59.470001220703118</v>
      </c>
      <c r="D94">
        <v>43.709888458251953</v>
      </c>
      <c r="E94">
        <v>46.738491058349609</v>
      </c>
      <c r="F94">
        <v>63.676429748535163</v>
      </c>
      <c r="G94">
        <v>14.38000011444092</v>
      </c>
      <c r="H94">
        <v>41.767986297607422</v>
      </c>
      <c r="I94">
        <v>25.870000839233398</v>
      </c>
      <c r="J94">
        <v>20.86602783203125</v>
      </c>
      <c r="K94">
        <v>445.76150512695313</v>
      </c>
      <c r="L94">
        <v>84.653099060058594</v>
      </c>
      <c r="M94">
        <v>38.222000122070313</v>
      </c>
      <c r="N94">
        <v>25.33782958984375</v>
      </c>
      <c r="O94">
        <v>36.402633666992188</v>
      </c>
      <c r="P94">
        <v>61.259922027587891</v>
      </c>
      <c r="Q94">
        <v>243.44000244140619</v>
      </c>
      <c r="R94">
        <v>125.6441192626953</v>
      </c>
      <c r="S94">
        <v>151.43952941894531</v>
      </c>
      <c r="T94">
        <v>141.54002380371091</v>
      </c>
      <c r="U94">
        <v>29.194858551025391</v>
      </c>
      <c r="V94">
        <v>93.705551147460938</v>
      </c>
      <c r="W94">
        <v>104.86000061035161</v>
      </c>
      <c r="X94">
        <v>54.2403564453125</v>
      </c>
      <c r="Y94">
        <v>60.770374298095703</v>
      </c>
      <c r="Z94">
        <v>66.733238220214844</v>
      </c>
      <c r="AA94">
        <v>132.80274963378909</v>
      </c>
      <c r="AB94">
        <v>98.095932006835938</v>
      </c>
      <c r="AC94">
        <v>125.27667236328119</v>
      </c>
      <c r="AD94">
        <v>45.827220916748047</v>
      </c>
      <c r="AE94">
        <v>122.3662414550781</v>
      </c>
      <c r="AF94">
        <v>202.8289489746094</v>
      </c>
      <c r="AG94">
        <v>101.4065780639648</v>
      </c>
      <c r="AH94">
        <v>196.75115966796881</v>
      </c>
      <c r="AI94">
        <v>401.00216674804688</v>
      </c>
      <c r="AJ94">
        <v>240.49468994140619</v>
      </c>
      <c r="AK94">
        <v>178.9638977050781</v>
      </c>
      <c r="AL94">
        <v>312.96060180664063</v>
      </c>
      <c r="AM94">
        <v>74.092849731445313</v>
      </c>
      <c r="AN94">
        <v>24.680000305175781</v>
      </c>
      <c r="AO94">
        <v>69.37139892578125</v>
      </c>
      <c r="AP94">
        <v>123.5345840454102</v>
      </c>
      <c r="AQ94">
        <v>65.788055419921875</v>
      </c>
      <c r="AR94">
        <v>60.873264312744141</v>
      </c>
      <c r="AS94">
        <v>66.195556640625</v>
      </c>
      <c r="AT94">
        <v>342.60116577148438</v>
      </c>
      <c r="AU94">
        <v>131.19728088378909</v>
      </c>
      <c r="AV94">
        <v>213.49436950683591</v>
      </c>
      <c r="AW94">
        <v>85.856529235839844</v>
      </c>
      <c r="AX94">
        <v>290.3128662109375</v>
      </c>
      <c r="AY94">
        <v>296.18988037109381</v>
      </c>
      <c r="AZ94">
        <v>12.10356330871582</v>
      </c>
      <c r="BA94">
        <v>70.793655395507813</v>
      </c>
      <c r="BB94">
        <v>48.520317077636719</v>
      </c>
      <c r="BC94">
        <v>52.905902862548828</v>
      </c>
      <c r="BD94">
        <v>21.276958465576168</v>
      </c>
      <c r="BE94">
        <v>54.294811248779297</v>
      </c>
      <c r="BF94">
        <v>71.412132263183594</v>
      </c>
      <c r="BG94">
        <v>41.541465759277337</v>
      </c>
      <c r="BH94">
        <v>87.055023193359375</v>
      </c>
      <c r="BI94">
        <v>47.740001678466797</v>
      </c>
      <c r="BJ94">
        <v>119.98681640625</v>
      </c>
      <c r="BK94">
        <v>57.805400848388672</v>
      </c>
      <c r="BL94">
        <v>69.759231567382813</v>
      </c>
      <c r="BM94">
        <v>31.539836883544918</v>
      </c>
      <c r="BN94">
        <v>29.65425872802734</v>
      </c>
      <c r="BO94">
        <v>513.6943359375</v>
      </c>
      <c r="BP94">
        <v>95.064903259277344</v>
      </c>
      <c r="BQ94">
        <v>185.00697326660159</v>
      </c>
      <c r="BR94">
        <v>57.35894775390625</v>
      </c>
      <c r="BS94">
        <v>185.60169982910159</v>
      </c>
      <c r="BT94">
        <v>80.974372863769531</v>
      </c>
      <c r="BU94">
        <v>35.607021331787109</v>
      </c>
      <c r="BV94">
        <v>122.5400009155273</v>
      </c>
      <c r="BW94">
        <v>69.001960754394531</v>
      </c>
      <c r="BX94">
        <v>246.77622985839841</v>
      </c>
      <c r="BY94">
        <v>43.590000152587891</v>
      </c>
      <c r="BZ94">
        <v>94.514617919921875</v>
      </c>
      <c r="CA94">
        <v>73.685691833496094</v>
      </c>
      <c r="CB94">
        <v>599.8009033203125</v>
      </c>
      <c r="CC94">
        <v>37.285667419433587</v>
      </c>
      <c r="CD94">
        <v>92.549095153808594</v>
      </c>
      <c r="CE94">
        <v>31.06852912902832</v>
      </c>
      <c r="CF94">
        <v>93.402191162109375</v>
      </c>
      <c r="CG94">
        <v>71.040000915527344</v>
      </c>
      <c r="CH94">
        <v>28.733295440673832</v>
      </c>
      <c r="CI94">
        <v>77.54510498046875</v>
      </c>
      <c r="CJ94">
        <v>94.828964233398438</v>
      </c>
      <c r="CK94">
        <v>132.1291198730469</v>
      </c>
      <c r="CL94">
        <v>121.9400100708008</v>
      </c>
      <c r="CM94">
        <v>94.313591003417955</v>
      </c>
      <c r="CN94">
        <v>93.781547546386719</v>
      </c>
      <c r="CO94">
        <v>98.6607666015625</v>
      </c>
      <c r="CP94">
        <v>93.008239746093764</v>
      </c>
      <c r="CQ94">
        <v>50.430973052978523</v>
      </c>
      <c r="CR94">
        <v>141.77886962890619</v>
      </c>
      <c r="CS94">
        <v>235.1511535644531</v>
      </c>
      <c r="CT94">
        <v>82.05938720703125</v>
      </c>
      <c r="CU94">
        <v>43.569568634033203</v>
      </c>
      <c r="CV94">
        <v>79.916000366210938</v>
      </c>
      <c r="CW94">
        <v>145.92218017578119</v>
      </c>
      <c r="CX94">
        <v>223.20147705078119</v>
      </c>
      <c r="CY94">
        <v>68.099952697753906</v>
      </c>
      <c r="CZ94">
        <v>142.08164978027341</v>
      </c>
      <c r="DA94">
        <v>82.712547302246094</v>
      </c>
      <c r="DB94">
        <v>19403.94921875</v>
      </c>
      <c r="DC94">
        <v>13.340000152587891</v>
      </c>
      <c r="DD94">
        <v>0.49996106855860656</v>
      </c>
      <c r="DE94">
        <v>0.73865889281163888</v>
      </c>
      <c r="DF94">
        <v>2.0381184406982187</v>
      </c>
      <c r="DG94">
        <v>1.7487359507691387</v>
      </c>
      <c r="DH94">
        <v>1.2826725999057167</v>
      </c>
      <c r="DI94">
        <v>9.9149569284566863E-2</v>
      </c>
      <c r="DJ94">
        <v>2.719999315710905</v>
      </c>
      <c r="DK94">
        <v>2.8656216134198012</v>
      </c>
      <c r="DL94">
        <v>0.40095753209123541</v>
      </c>
      <c r="DM94">
        <v>2.6113434932767468</v>
      </c>
      <c r="DN94">
        <v>0.10626848742930026</v>
      </c>
      <c r="DO94">
        <v>307.89756774902338</v>
      </c>
      <c r="DP94">
        <v>744.34402084350563</v>
      </c>
    </row>
    <row r="95" spans="1:120" x14ac:dyDescent="0.25">
      <c r="A95" s="1">
        <v>45625</v>
      </c>
      <c r="B95">
        <v>38.809162139892578</v>
      </c>
      <c r="C95">
        <v>57.979999542236328</v>
      </c>
      <c r="D95">
        <v>43.661270141601563</v>
      </c>
      <c r="E95">
        <v>47.485023498535163</v>
      </c>
      <c r="F95">
        <v>63.087203979492188</v>
      </c>
      <c r="G95">
        <v>14.35000038146973</v>
      </c>
      <c r="H95">
        <v>42.054069519042969</v>
      </c>
      <c r="I95">
        <v>25.79999923706055</v>
      </c>
      <c r="J95">
        <v>21.017917633056641</v>
      </c>
      <c r="K95">
        <v>447.1025390625</v>
      </c>
      <c r="L95">
        <v>84.374305725097656</v>
      </c>
      <c r="M95">
        <v>38.380001068115227</v>
      </c>
      <c r="N95">
        <v>25.802291870117191</v>
      </c>
      <c r="O95">
        <v>37.223003387451172</v>
      </c>
      <c r="P95">
        <v>62.183635711669922</v>
      </c>
      <c r="Q95">
        <v>245.5899963378906</v>
      </c>
      <c r="R95">
        <v>125.6042556762695</v>
      </c>
      <c r="S95">
        <v>152.46318054199219</v>
      </c>
      <c r="T95">
        <v>141.36027526855469</v>
      </c>
      <c r="U95">
        <v>29.125722885131839</v>
      </c>
      <c r="V95">
        <v>93.713462829589844</v>
      </c>
      <c r="W95">
        <v>104.7600021362305</v>
      </c>
      <c r="X95">
        <v>54.419597625732422</v>
      </c>
      <c r="Y95">
        <v>60.999958038330078</v>
      </c>
      <c r="Z95">
        <v>66.941802978515625</v>
      </c>
      <c r="AA95">
        <v>133.46696472167969</v>
      </c>
      <c r="AB95">
        <v>98.404815673828125</v>
      </c>
      <c r="AC95">
        <v>124.980339050293</v>
      </c>
      <c r="AD95">
        <v>45.946895599365227</v>
      </c>
      <c r="AE95">
        <v>122.8424530029297</v>
      </c>
      <c r="AF95">
        <v>204.2555847167969</v>
      </c>
      <c r="AG95">
        <v>100.7182235717773</v>
      </c>
      <c r="AH95">
        <v>197.92010498046881</v>
      </c>
      <c r="AI95">
        <v>397.54937744140619</v>
      </c>
      <c r="AJ95">
        <v>240.6140441894531</v>
      </c>
      <c r="AK95">
        <v>178.8647155761719</v>
      </c>
      <c r="AL95">
        <v>313.82632446289063</v>
      </c>
      <c r="AM95">
        <v>74.301673889160156</v>
      </c>
      <c r="AN95">
        <v>24.54999923706055</v>
      </c>
      <c r="AO95">
        <v>70.181610107421875</v>
      </c>
      <c r="AP95">
        <v>124.8584442138672</v>
      </c>
      <c r="AQ95">
        <v>66.172843933105469</v>
      </c>
      <c r="AR95">
        <v>61.338474273681641</v>
      </c>
      <c r="AS95">
        <v>66.827033996582031</v>
      </c>
      <c r="AT95">
        <v>339.17962646484381</v>
      </c>
      <c r="AU95">
        <v>132.00822448730469</v>
      </c>
      <c r="AV95">
        <v>215.2139587402344</v>
      </c>
      <c r="AW95">
        <v>85.230201721191406</v>
      </c>
      <c r="AX95">
        <v>288.7999267578125</v>
      </c>
      <c r="AY95">
        <v>297.07138061523438</v>
      </c>
      <c r="AZ95">
        <v>12.202366828918461</v>
      </c>
      <c r="BA95">
        <v>70.463821411132813</v>
      </c>
      <c r="BB95">
        <v>48.669033050537109</v>
      </c>
      <c r="BC95">
        <v>51.762523651123047</v>
      </c>
      <c r="BD95">
        <v>21.41550445556641</v>
      </c>
      <c r="BE95">
        <v>54.364776611328118</v>
      </c>
      <c r="BF95">
        <v>71.551727294921875</v>
      </c>
      <c r="BG95">
        <v>41.501571655273438</v>
      </c>
      <c r="BH95">
        <v>86.548019409179688</v>
      </c>
      <c r="BI95">
        <v>47.409999847412109</v>
      </c>
      <c r="BJ95">
        <v>121.0136184692383</v>
      </c>
      <c r="BK95">
        <v>56.7860107421875</v>
      </c>
      <c r="BL95">
        <v>70.150863647460938</v>
      </c>
      <c r="BM95">
        <v>31.72722053527832</v>
      </c>
      <c r="BN95">
        <v>29.703632354736332</v>
      </c>
      <c r="BO95">
        <v>508.16152954101563</v>
      </c>
      <c r="BP95">
        <v>94.3173828125</v>
      </c>
      <c r="BQ95">
        <v>184.32060241699219</v>
      </c>
      <c r="BR95">
        <v>57.289325714111328</v>
      </c>
      <c r="BS95">
        <v>186.06781005859381</v>
      </c>
      <c r="BT95">
        <v>80.97930908203125</v>
      </c>
      <c r="BU95">
        <v>35.499538421630859</v>
      </c>
      <c r="BV95">
        <v>121.98000335693359</v>
      </c>
      <c r="BW95">
        <v>68.876396179199219</v>
      </c>
      <c r="BX95">
        <v>241.06156921386719</v>
      </c>
      <c r="BY95">
        <v>43.319999694824219</v>
      </c>
      <c r="BZ95">
        <v>92.799980163574219</v>
      </c>
      <c r="CA95">
        <v>74.421455383300781</v>
      </c>
      <c r="CB95">
        <v>598.72772216796875</v>
      </c>
      <c r="CC95">
        <v>36.648815155029297</v>
      </c>
      <c r="CD95">
        <v>92.327255249023438</v>
      </c>
      <c r="CE95">
        <v>31.49692535400391</v>
      </c>
      <c r="CF95">
        <v>93.789047241210938</v>
      </c>
      <c r="CG95">
        <v>71.610000610351563</v>
      </c>
      <c r="CH95">
        <v>28.561067581176761</v>
      </c>
      <c r="CI95">
        <v>77.263214111328125</v>
      </c>
      <c r="CJ95">
        <v>96.230865478515625</v>
      </c>
      <c r="CK95">
        <v>132.83897399902341</v>
      </c>
      <c r="CL95">
        <v>122.2882995605469</v>
      </c>
      <c r="CM95">
        <v>93.883720397949219</v>
      </c>
      <c r="CN95">
        <v>93.840950012207045</v>
      </c>
      <c r="CO95">
        <v>97.855247497558594</v>
      </c>
      <c r="CP95">
        <v>94.002090454101563</v>
      </c>
      <c r="CQ95">
        <v>50.936969757080078</v>
      </c>
      <c r="CR95">
        <v>142.8303527832031</v>
      </c>
      <c r="CS95">
        <v>232.93867492675781</v>
      </c>
      <c r="CT95">
        <v>82.158111572265625</v>
      </c>
      <c r="CU95">
        <v>44.238056182861328</v>
      </c>
      <c r="CV95">
        <v>81.668937683105469</v>
      </c>
      <c r="CW95">
        <v>146.1800231933594</v>
      </c>
      <c r="CX95">
        <v>221.27046203613281</v>
      </c>
      <c r="CY95">
        <v>68.588798522949219</v>
      </c>
      <c r="CZ95">
        <v>143.71159362792969</v>
      </c>
      <c r="DA95">
        <v>82.029136657714844</v>
      </c>
      <c r="DB95">
        <v>19218.169921875</v>
      </c>
      <c r="DC95">
        <v>13.510000228881839</v>
      </c>
      <c r="DD95">
        <v>0.49309899512135474</v>
      </c>
      <c r="DE95">
        <v>0.73729717221810587</v>
      </c>
      <c r="DF95">
        <v>2.0086356435625237</v>
      </c>
      <c r="DG95">
        <v>1.7545457383921175</v>
      </c>
      <c r="DH95">
        <v>1.246951966816781</v>
      </c>
      <c r="DI95">
        <v>9.683867540372626E-2</v>
      </c>
      <c r="DJ95">
        <v>2.6932272152032737</v>
      </c>
      <c r="DK95">
        <v>2.8352486500601564</v>
      </c>
      <c r="DL95">
        <v>0.40187556927913648</v>
      </c>
      <c r="DM95">
        <v>2.5693825349303361</v>
      </c>
      <c r="DN95">
        <v>0.10505313580266552</v>
      </c>
      <c r="DO95">
        <v>310.00707244873047</v>
      </c>
      <c r="DP95">
        <v>741.81740951538086</v>
      </c>
    </row>
    <row r="96" spans="1:120" x14ac:dyDescent="0.25">
      <c r="A96" s="1">
        <v>45623</v>
      </c>
      <c r="B96">
        <v>38.569232940673828</v>
      </c>
      <c r="C96">
        <v>57.150001525878913</v>
      </c>
      <c r="D96">
        <v>43.262580871582031</v>
      </c>
      <c r="E96">
        <v>46.927486419677727</v>
      </c>
      <c r="F96">
        <v>62.917427062988281</v>
      </c>
      <c r="G96">
        <v>14.185000419616699</v>
      </c>
      <c r="H96">
        <v>41.610145568847663</v>
      </c>
      <c r="I96">
        <v>25.79000091552734</v>
      </c>
      <c r="J96">
        <v>20.998933792114261</v>
      </c>
      <c r="K96">
        <v>444.76812744140619</v>
      </c>
      <c r="L96">
        <v>83.089874267578125</v>
      </c>
      <c r="M96">
        <v>38.195999145507813</v>
      </c>
      <c r="N96">
        <v>25.62441253662109</v>
      </c>
      <c r="O96">
        <v>37.015438079833977</v>
      </c>
      <c r="P96">
        <v>62.095195770263672</v>
      </c>
      <c r="Q96">
        <v>243.49000549316409</v>
      </c>
      <c r="R96">
        <v>124.796989440918</v>
      </c>
      <c r="S96">
        <v>152.63212585449219</v>
      </c>
      <c r="T96">
        <v>141.40020751953119</v>
      </c>
      <c r="U96">
        <v>28.819553375244141</v>
      </c>
      <c r="V96">
        <v>93.319656372070327</v>
      </c>
      <c r="W96">
        <v>104.3000030517578</v>
      </c>
      <c r="X96">
        <v>54.170650482177727</v>
      </c>
      <c r="Y96">
        <v>60.840248107910163</v>
      </c>
      <c r="Z96">
        <v>66.862350463867188</v>
      </c>
      <c r="AA96">
        <v>133.19927978515619</v>
      </c>
      <c r="AB96">
        <v>98.215492248535156</v>
      </c>
      <c r="AC96">
        <v>124.6741409301758</v>
      </c>
      <c r="AD96">
        <v>46.206207275390618</v>
      </c>
      <c r="AE96">
        <v>122.8027648925781</v>
      </c>
      <c r="AF96">
        <v>203.591796875</v>
      </c>
      <c r="AG96">
        <v>99.700675964355483</v>
      </c>
      <c r="AH96">
        <v>197.45451354980469</v>
      </c>
      <c r="AI96">
        <v>394.51568603515619</v>
      </c>
      <c r="AJ96">
        <v>239.69883728027341</v>
      </c>
      <c r="AK96">
        <v>178.67625427246091</v>
      </c>
      <c r="AL96">
        <v>311.527587890625</v>
      </c>
      <c r="AM96">
        <v>74.053070068359375</v>
      </c>
      <c r="AN96">
        <v>24.489999771118161</v>
      </c>
      <c r="AO96">
        <v>70.201370239257813</v>
      </c>
      <c r="AP96">
        <v>124.8782119750977</v>
      </c>
      <c r="AQ96">
        <v>66.47869873046875</v>
      </c>
      <c r="AR96">
        <v>61.397857666015618</v>
      </c>
      <c r="AS96">
        <v>67.034233093261719</v>
      </c>
      <c r="AT96">
        <v>336.14715576171881</v>
      </c>
      <c r="AU96">
        <v>131.5829772949219</v>
      </c>
      <c r="AV96">
        <v>213.95161437988281</v>
      </c>
      <c r="AW96">
        <v>84.782821655273438</v>
      </c>
      <c r="AX96">
        <v>287.1177978515625</v>
      </c>
      <c r="AY96">
        <v>295.05368041992188</v>
      </c>
      <c r="AZ96">
        <v>12.04427909851074</v>
      </c>
      <c r="BA96">
        <v>70.523788452148438</v>
      </c>
      <c r="BB96">
        <v>48.401348114013672</v>
      </c>
      <c r="BC96">
        <v>51.762523651123047</v>
      </c>
      <c r="BD96">
        <v>20.950380325317379</v>
      </c>
      <c r="BE96">
        <v>54.134883880615227</v>
      </c>
      <c r="BF96">
        <v>71.332366943359375</v>
      </c>
      <c r="BG96">
        <v>41.401828765869141</v>
      </c>
      <c r="BH96">
        <v>86.876083374023438</v>
      </c>
      <c r="BI96">
        <v>47.270000457763672</v>
      </c>
      <c r="BJ96">
        <v>119.9967880249023</v>
      </c>
      <c r="BK96">
        <v>55.656684875488281</v>
      </c>
      <c r="BL96">
        <v>69.710273742675781</v>
      </c>
      <c r="BM96">
        <v>31.58914756774902</v>
      </c>
      <c r="BN96">
        <v>29.60488319396973</v>
      </c>
      <c r="BO96">
        <v>503.73529052734381</v>
      </c>
      <c r="BP96">
        <v>93.759231567382798</v>
      </c>
      <c r="BQ96">
        <v>183.2860412597656</v>
      </c>
      <c r="BR96">
        <v>56.583156585693359</v>
      </c>
      <c r="BS96">
        <v>185.50251770019531</v>
      </c>
      <c r="BT96">
        <v>80.880943298339844</v>
      </c>
      <c r="BU96">
        <v>34.620109558105469</v>
      </c>
      <c r="BV96">
        <v>121.4700012207031</v>
      </c>
      <c r="BW96">
        <v>68.557662963867188</v>
      </c>
      <c r="BX96">
        <v>237.19868469238281</v>
      </c>
      <c r="BY96">
        <v>42.680000305175781</v>
      </c>
      <c r="BZ96">
        <v>92.33144378662108</v>
      </c>
      <c r="CA96">
        <v>74.341903686523438</v>
      </c>
      <c r="CB96">
        <v>595.03131103515625</v>
      </c>
      <c r="CC96">
        <v>36.360240936279297</v>
      </c>
      <c r="CD96">
        <v>91.384048461914063</v>
      </c>
      <c r="CE96">
        <v>30.951694488525391</v>
      </c>
      <c r="CF96">
        <v>93.679931640625</v>
      </c>
      <c r="CG96">
        <v>71.720001220703125</v>
      </c>
      <c r="CH96">
        <v>28.608907699584961</v>
      </c>
      <c r="CI96">
        <v>76.63720703125</v>
      </c>
      <c r="CJ96">
        <v>96.66220855712892</v>
      </c>
      <c r="CK96">
        <v>132.38545227050781</v>
      </c>
      <c r="CL96">
        <v>121.96986389160161</v>
      </c>
      <c r="CM96">
        <v>93.753746032714844</v>
      </c>
      <c r="CN96">
        <v>93.365715026855483</v>
      </c>
      <c r="CO96">
        <v>97.328186035156236</v>
      </c>
      <c r="CP96">
        <v>93.598655700683594</v>
      </c>
      <c r="CQ96">
        <v>50.857593536376953</v>
      </c>
      <c r="CR96">
        <v>142.02685546875</v>
      </c>
      <c r="CS96">
        <v>230.79594421386719</v>
      </c>
      <c r="CT96">
        <v>81.743476867675781</v>
      </c>
      <c r="CU96">
        <v>44.444499969482422</v>
      </c>
      <c r="CV96">
        <v>81.639396667480469</v>
      </c>
      <c r="CW96">
        <v>145.72386169433591</v>
      </c>
      <c r="CX96">
        <v>219.02091979980469</v>
      </c>
      <c r="CY96">
        <v>68.269546508789063</v>
      </c>
      <c r="CZ96">
        <v>143.2374267578125</v>
      </c>
      <c r="DA96">
        <v>82.118278503417969</v>
      </c>
      <c r="DB96">
        <v>19060.48046875</v>
      </c>
      <c r="DC96">
        <v>14.10000038146973</v>
      </c>
      <c r="DD96">
        <v>0.48970870877262829</v>
      </c>
      <c r="DE96">
        <v>0.73735753231512857</v>
      </c>
      <c r="DF96">
        <v>1.9980079408802476</v>
      </c>
      <c r="DG96">
        <v>1.7435309977764641</v>
      </c>
      <c r="DH96">
        <v>1.2419838503995528</v>
      </c>
      <c r="DI96">
        <v>9.6045368480621549E-2</v>
      </c>
      <c r="DJ96">
        <v>2.6793687789222629</v>
      </c>
      <c r="DK96">
        <v>2.8234172689702648</v>
      </c>
      <c r="DL96">
        <v>0.40283399013621196</v>
      </c>
      <c r="DM96">
        <v>2.5546401416978086</v>
      </c>
      <c r="DN96">
        <v>0.10591810889031085</v>
      </c>
      <c r="DO96">
        <v>309.10673522949219</v>
      </c>
      <c r="DP96">
        <v>736.0670280456543</v>
      </c>
    </row>
    <row r="97" spans="1:120" x14ac:dyDescent="0.25">
      <c r="A97" s="1">
        <v>45622</v>
      </c>
      <c r="B97">
        <v>38.909133911132813</v>
      </c>
      <c r="C97">
        <v>56.200000762939453</v>
      </c>
      <c r="D97">
        <v>43.145889282226563</v>
      </c>
      <c r="E97">
        <v>45.632869720458977</v>
      </c>
      <c r="F97">
        <v>64.015983581542969</v>
      </c>
      <c r="G97">
        <v>13.814999580383301</v>
      </c>
      <c r="H97">
        <v>41.294471740722663</v>
      </c>
      <c r="I97">
        <v>25.690000534057621</v>
      </c>
      <c r="J97">
        <v>21.112850189208981</v>
      </c>
      <c r="K97">
        <v>445.90057373046881</v>
      </c>
      <c r="L97">
        <v>82.930564880371094</v>
      </c>
      <c r="M97">
        <v>38.222000122070313</v>
      </c>
      <c r="N97">
        <v>25.59476470947266</v>
      </c>
      <c r="O97">
        <v>36.857295989990227</v>
      </c>
      <c r="P97">
        <v>61.888835906982422</v>
      </c>
      <c r="Q97">
        <v>242.94999694824219</v>
      </c>
      <c r="R97">
        <v>125.3152313232422</v>
      </c>
      <c r="S97">
        <v>151.73768615722659</v>
      </c>
      <c r="T97">
        <v>140.0420227050781</v>
      </c>
      <c r="U97">
        <v>28.62202262878418</v>
      </c>
      <c r="V97">
        <v>92.945549011230483</v>
      </c>
      <c r="W97">
        <v>106.19000244140619</v>
      </c>
      <c r="X97">
        <v>54.061115264892578</v>
      </c>
      <c r="Y97">
        <v>60.580711364746087</v>
      </c>
      <c r="Z97">
        <v>67.090782165527344</v>
      </c>
      <c r="AA97">
        <v>133.6057434082031</v>
      </c>
      <c r="AB97">
        <v>98.584167480468764</v>
      </c>
      <c r="AC97">
        <v>124.60500335693359</v>
      </c>
      <c r="AD97">
        <v>46.515377044677727</v>
      </c>
      <c r="AE97">
        <v>122.7829284667969</v>
      </c>
      <c r="AF97">
        <v>203.33421325683591</v>
      </c>
      <c r="AG97">
        <v>100.4189529418945</v>
      </c>
      <c r="AH97">
        <v>197.2563781738281</v>
      </c>
      <c r="AI97">
        <v>397.14022827148438</v>
      </c>
      <c r="AJ97">
        <v>239.37054443359381</v>
      </c>
      <c r="AK97">
        <v>178.2894287109375</v>
      </c>
      <c r="AL97">
        <v>311.21908569335938</v>
      </c>
      <c r="AM97">
        <v>74.222114562988281</v>
      </c>
      <c r="AN97">
        <v>24.389999389648441</v>
      </c>
      <c r="AO97">
        <v>70.250770568847656</v>
      </c>
      <c r="AP97">
        <v>124.1471252441406</v>
      </c>
      <c r="AQ97">
        <v>66.676025390625</v>
      </c>
      <c r="AR97">
        <v>61.229595184326172</v>
      </c>
      <c r="AS97">
        <v>67.251296997070313</v>
      </c>
      <c r="AT97">
        <v>338.56118774414063</v>
      </c>
      <c r="AU97">
        <v>131.57307434082031</v>
      </c>
      <c r="AV97">
        <v>214.95552062988281</v>
      </c>
      <c r="AW97">
        <v>85.100959777832031</v>
      </c>
      <c r="AX97">
        <v>287.874267578125</v>
      </c>
      <c r="AY97">
        <v>294.16238403320313</v>
      </c>
      <c r="AZ97">
        <v>11.87631320953369</v>
      </c>
      <c r="BA97">
        <v>70.233940124511719</v>
      </c>
      <c r="BB97">
        <v>48.520317077636719</v>
      </c>
      <c r="BC97">
        <v>51.762523651123047</v>
      </c>
      <c r="BD97">
        <v>20.584218978881839</v>
      </c>
      <c r="BE97">
        <v>54.034931182861328</v>
      </c>
      <c r="BF97">
        <v>71.222679138183594</v>
      </c>
      <c r="BG97">
        <v>41.351959228515618</v>
      </c>
      <c r="BH97">
        <v>86.2000732421875</v>
      </c>
      <c r="BI97">
        <v>47.409999847412109</v>
      </c>
      <c r="BJ97">
        <v>120.5251388549805</v>
      </c>
      <c r="BK97">
        <v>56.656085968017578</v>
      </c>
      <c r="BL97">
        <v>69.51446533203125</v>
      </c>
      <c r="BM97">
        <v>31.60887336730957</v>
      </c>
      <c r="BN97">
        <v>29.446884155273441</v>
      </c>
      <c r="BO97">
        <v>507.73287963867188</v>
      </c>
      <c r="BP97">
        <v>94.367210388183594</v>
      </c>
      <c r="BQ97">
        <v>183.58447265625</v>
      </c>
      <c r="BR97">
        <v>57.309219360351563</v>
      </c>
      <c r="BS97">
        <v>185.6810302734375</v>
      </c>
      <c r="BT97">
        <v>80.831748962402344</v>
      </c>
      <c r="BU97">
        <v>34.239025115966797</v>
      </c>
      <c r="BV97">
        <v>123.9300003051758</v>
      </c>
      <c r="BW97">
        <v>68.209945678710938</v>
      </c>
      <c r="BX97">
        <v>240.35469055175781</v>
      </c>
      <c r="BY97">
        <v>42.290000915527337</v>
      </c>
      <c r="BZ97">
        <v>93.228645324707045</v>
      </c>
      <c r="CA97">
        <v>74.133102416992188</v>
      </c>
      <c r="CB97">
        <v>596.83978271484375</v>
      </c>
      <c r="CC97">
        <v>35.793045043945313</v>
      </c>
      <c r="CD97">
        <v>90.755241394042955</v>
      </c>
      <c r="CE97">
        <v>30.9224853515625</v>
      </c>
      <c r="CF97">
        <v>93.808883666992202</v>
      </c>
      <c r="CG97">
        <v>71.610000610351563</v>
      </c>
      <c r="CH97">
        <v>28.857681274414059</v>
      </c>
      <c r="CI97">
        <v>76.216606140136719</v>
      </c>
      <c r="CJ97">
        <v>96.044586181640625</v>
      </c>
      <c r="CK97">
        <v>132.56291198730469</v>
      </c>
      <c r="CL97">
        <v>122.1688766479492</v>
      </c>
      <c r="CM97">
        <v>92.144203186035156</v>
      </c>
      <c r="CN97">
        <v>93.415214538574219</v>
      </c>
      <c r="CO97">
        <v>97.198898315429673</v>
      </c>
      <c r="CP97">
        <v>93.697052001953125</v>
      </c>
      <c r="CQ97">
        <v>50.758384704589837</v>
      </c>
      <c r="CR97">
        <v>142.55259704589841</v>
      </c>
      <c r="CS97">
        <v>233.9651794433594</v>
      </c>
      <c r="CT97">
        <v>81.575630187988281</v>
      </c>
      <c r="CU97">
        <v>44.139751434326172</v>
      </c>
      <c r="CV97">
        <v>81.639396667480469</v>
      </c>
      <c r="CW97">
        <v>144.95037841796881</v>
      </c>
      <c r="CX97">
        <v>220.10588073730469</v>
      </c>
      <c r="CY97">
        <v>68.119903564453125</v>
      </c>
      <c r="CZ97">
        <v>143.22755432128909</v>
      </c>
      <c r="DA97">
        <v>81.930091857910156</v>
      </c>
      <c r="DB97">
        <v>19174.30078125</v>
      </c>
      <c r="DC97">
        <v>14.10000038146973</v>
      </c>
      <c r="DD97">
        <v>0.49386156581063473</v>
      </c>
      <c r="DE97">
        <v>0.73787372432984721</v>
      </c>
      <c r="DF97">
        <v>2.0133200860126954</v>
      </c>
      <c r="DG97">
        <v>1.7455835039885741</v>
      </c>
      <c r="DH97">
        <v>1.2575845645890293</v>
      </c>
      <c r="DI97">
        <v>9.416262519784227E-2</v>
      </c>
      <c r="DJ97">
        <v>2.6981818004970126</v>
      </c>
      <c r="DK97">
        <v>2.8680768864940984</v>
      </c>
      <c r="DL97">
        <v>0.4010633194469202</v>
      </c>
      <c r="DM97">
        <v>2.5731798807645756</v>
      </c>
      <c r="DN97">
        <v>0.10574192573268726</v>
      </c>
      <c r="DO97">
        <v>308.16540527343756</v>
      </c>
      <c r="DP97">
        <v>740.79725646972656</v>
      </c>
    </row>
    <row r="98" spans="1:120" x14ac:dyDescent="0.25">
      <c r="A98" s="1">
        <v>45621</v>
      </c>
      <c r="B98">
        <v>38.829158782958977</v>
      </c>
      <c r="C98">
        <v>57.029998779296882</v>
      </c>
      <c r="D98">
        <v>43.058372497558587</v>
      </c>
      <c r="E98">
        <v>47.371623992919922</v>
      </c>
      <c r="F98">
        <v>63.566577911376953</v>
      </c>
      <c r="G98">
        <v>13.789999961853029</v>
      </c>
      <c r="H98">
        <v>41.896228790283203</v>
      </c>
      <c r="I98">
        <v>25.940000534057621</v>
      </c>
      <c r="J98">
        <v>21.112850189208981</v>
      </c>
      <c r="K98">
        <v>444.58932495117188</v>
      </c>
      <c r="L98">
        <v>82.522331237792969</v>
      </c>
      <c r="M98">
        <v>38.222000122070313</v>
      </c>
      <c r="N98">
        <v>25.742998123168949</v>
      </c>
      <c r="O98">
        <v>36.709033966064453</v>
      </c>
      <c r="P98">
        <v>61.721782684326172</v>
      </c>
      <c r="Q98">
        <v>242.47999572753909</v>
      </c>
      <c r="R98">
        <v>125.66404724121089</v>
      </c>
      <c r="S98">
        <v>152.1849060058594</v>
      </c>
      <c r="T98">
        <v>139.72247314453119</v>
      </c>
      <c r="U98">
        <v>29.254119873046879</v>
      </c>
      <c r="V98">
        <v>93.1424560546875</v>
      </c>
      <c r="W98">
        <v>105.7900009155273</v>
      </c>
      <c r="X98">
        <v>54.200519561767578</v>
      </c>
      <c r="Y98">
        <v>60.540786743164063</v>
      </c>
      <c r="Z98">
        <v>67.408607482910156</v>
      </c>
      <c r="AA98">
        <v>134.34925842285159</v>
      </c>
      <c r="AB98">
        <v>99.102294921875</v>
      </c>
      <c r="AC98">
        <v>125.81992340087891</v>
      </c>
      <c r="AD98">
        <v>46.874412536621087</v>
      </c>
      <c r="AE98">
        <v>125.4318466186523</v>
      </c>
      <c r="AF98">
        <v>203.2945861816406</v>
      </c>
      <c r="AG98">
        <v>99.45127105712892</v>
      </c>
      <c r="AH98">
        <v>197.305908203125</v>
      </c>
      <c r="AI98">
        <v>393.48788452148438</v>
      </c>
      <c r="AJ98">
        <v>241.14129638671881</v>
      </c>
      <c r="AK98">
        <v>179.8764343261719</v>
      </c>
      <c r="AL98">
        <v>313.03024291992188</v>
      </c>
      <c r="AM98">
        <v>74.977867126464844</v>
      </c>
      <c r="AN98">
        <v>24.659999847412109</v>
      </c>
      <c r="AO98">
        <v>70.47802734375</v>
      </c>
      <c r="AP98">
        <v>123.3271102905273</v>
      </c>
      <c r="AQ98">
        <v>67.37652587890625</v>
      </c>
      <c r="AR98">
        <v>60.922748565673828</v>
      </c>
      <c r="AS98">
        <v>67.981430053710938</v>
      </c>
      <c r="AT98">
        <v>335.06982421875</v>
      </c>
      <c r="AU98">
        <v>131.47418212890619</v>
      </c>
      <c r="AV98">
        <v>213.1663818359375</v>
      </c>
      <c r="AW98">
        <v>85.061195373535156</v>
      </c>
      <c r="AX98">
        <v>286.01296997070313</v>
      </c>
      <c r="AY98">
        <v>297.54153442382813</v>
      </c>
      <c r="AZ98">
        <v>12.13320350646973</v>
      </c>
      <c r="BA98">
        <v>70.293914794921875</v>
      </c>
      <c r="BB98">
        <v>48.470745086669922</v>
      </c>
      <c r="BC98">
        <v>51.813404083251953</v>
      </c>
      <c r="BD98">
        <v>21.276958465576168</v>
      </c>
      <c r="BE98">
        <v>54.104900360107422</v>
      </c>
      <c r="BF98">
        <v>71.751144409179688</v>
      </c>
      <c r="BG98">
        <v>41.421775817871087</v>
      </c>
      <c r="BH98">
        <v>86.438667297363281</v>
      </c>
      <c r="BI98">
        <v>47.130001068115227</v>
      </c>
      <c r="BJ98">
        <v>119.6578369140625</v>
      </c>
      <c r="BK98">
        <v>57.125804901123047</v>
      </c>
      <c r="BL98">
        <v>69.964836120605469</v>
      </c>
      <c r="BM98">
        <v>31.825845718383789</v>
      </c>
      <c r="BN98">
        <v>29.753005981445309</v>
      </c>
      <c r="BO98">
        <v>505.02130126953119</v>
      </c>
      <c r="BP98">
        <v>94.706085205078125</v>
      </c>
      <c r="BQ98">
        <v>182.7886657714844</v>
      </c>
      <c r="BR98">
        <v>57.826412200927727</v>
      </c>
      <c r="BS98">
        <v>185.66120910644531</v>
      </c>
      <c r="BT98">
        <v>80.831748962402344</v>
      </c>
      <c r="BU98">
        <v>34.12176513671875</v>
      </c>
      <c r="BV98">
        <v>123.6600036621094</v>
      </c>
      <c r="BW98">
        <v>69.108207702636719</v>
      </c>
      <c r="BX98">
        <v>242.58482360839841</v>
      </c>
      <c r="BY98">
        <v>42.099998474121087</v>
      </c>
      <c r="BZ98">
        <v>94.105903625488281</v>
      </c>
      <c r="CA98">
        <v>73.685691833496094</v>
      </c>
      <c r="CB98">
        <v>593.7396240234375</v>
      </c>
      <c r="CC98">
        <v>35.872650146484382</v>
      </c>
      <c r="CD98">
        <v>91.108940124511719</v>
      </c>
      <c r="CE98">
        <v>31.224309921264648</v>
      </c>
      <c r="CF98">
        <v>93.124435424804673</v>
      </c>
      <c r="CG98">
        <v>72.099998474121094</v>
      </c>
      <c r="CH98">
        <v>28.81940841674805</v>
      </c>
      <c r="CI98">
        <v>76.510055541992188</v>
      </c>
      <c r="CJ98">
        <v>95.66225433349608</v>
      </c>
      <c r="CK98">
        <v>132.5234680175781</v>
      </c>
      <c r="CL98">
        <v>124.5471878051758</v>
      </c>
      <c r="CM98">
        <v>93.113929748535156</v>
      </c>
      <c r="CN98">
        <v>94.118179321289063</v>
      </c>
      <c r="CO98">
        <v>96.840888977050781</v>
      </c>
      <c r="CP98">
        <v>93.824966430664063</v>
      </c>
      <c r="CQ98">
        <v>50.659168243408203</v>
      </c>
      <c r="CR98">
        <v>142.38395690917969</v>
      </c>
      <c r="CS98">
        <v>232.79914855957031</v>
      </c>
      <c r="CT98">
        <v>81.239974975585938</v>
      </c>
      <c r="CU98">
        <v>43.923473358154297</v>
      </c>
      <c r="CV98">
        <v>80.359161376953125</v>
      </c>
      <c r="CW98">
        <v>144.1768798828125</v>
      </c>
      <c r="CX98">
        <v>219.30958557128909</v>
      </c>
      <c r="CY98">
        <v>68.728469848632813</v>
      </c>
      <c r="CZ98">
        <v>144.26478576660159</v>
      </c>
      <c r="DA98">
        <v>83.207771301269531</v>
      </c>
      <c r="DB98">
        <v>19054.83984375</v>
      </c>
      <c r="DC98">
        <v>14.60000038146973</v>
      </c>
      <c r="DD98">
        <v>0.48919783317924032</v>
      </c>
      <c r="DE98">
        <v>0.73764675804878577</v>
      </c>
      <c r="DF98">
        <v>1.9943036075553877</v>
      </c>
      <c r="DG98">
        <v>1.7402515459712788</v>
      </c>
      <c r="DH98">
        <v>1.2771258745610305</v>
      </c>
      <c r="DI98">
        <v>9.6052202803708547E-2</v>
      </c>
      <c r="DJ98">
        <v>2.699527980371677</v>
      </c>
      <c r="DK98">
        <v>2.8655738585533861</v>
      </c>
      <c r="DL98">
        <v>0.40613980713067571</v>
      </c>
      <c r="DM98">
        <v>2.548559867748216</v>
      </c>
      <c r="DN98">
        <v>0.10697789917154617</v>
      </c>
      <c r="DO98">
        <v>305.77601623535156</v>
      </c>
      <c r="DP98">
        <v>739.27003860473633</v>
      </c>
    </row>
    <row r="99" spans="1:120" x14ac:dyDescent="0.25">
      <c r="A99" s="1">
        <v>45618</v>
      </c>
      <c r="B99">
        <v>38.67919921875</v>
      </c>
      <c r="C99">
        <v>56.209999084472663</v>
      </c>
      <c r="D99">
        <v>42.786098480224609</v>
      </c>
      <c r="E99">
        <v>47.617317199707031</v>
      </c>
      <c r="F99">
        <v>63.526630401611328</v>
      </c>
      <c r="G99">
        <v>13.560000419616699</v>
      </c>
      <c r="H99">
        <v>42.014606475830078</v>
      </c>
      <c r="I99">
        <v>25.670000076293949</v>
      </c>
      <c r="J99">
        <v>21.416631698608398</v>
      </c>
      <c r="K99">
        <v>440.21856689453119</v>
      </c>
      <c r="L99">
        <v>82.512382507324219</v>
      </c>
      <c r="M99">
        <v>37.717998504638672</v>
      </c>
      <c r="N99">
        <v>26.16793060302734</v>
      </c>
      <c r="O99">
        <v>37.835807800292969</v>
      </c>
      <c r="P99">
        <v>61.682472229003913</v>
      </c>
      <c r="Q99">
        <v>249.8399963378906</v>
      </c>
      <c r="R99">
        <v>125.0361785888672</v>
      </c>
      <c r="S99">
        <v>151.06187438964841</v>
      </c>
      <c r="T99">
        <v>137.77508544921881</v>
      </c>
      <c r="U99">
        <v>28.97757720947266</v>
      </c>
      <c r="V99">
        <v>92.148109436035156</v>
      </c>
      <c r="W99">
        <v>106.0400009155273</v>
      </c>
      <c r="X99">
        <v>53.075286865234382</v>
      </c>
      <c r="Y99">
        <v>60.241325378417969</v>
      </c>
      <c r="Z99">
        <v>66.385604858398438</v>
      </c>
      <c r="AA99">
        <v>132.2079162597656</v>
      </c>
      <c r="AB99">
        <v>97.577796936035156</v>
      </c>
      <c r="AC99">
        <v>123.5184707641602</v>
      </c>
      <c r="AD99">
        <v>45.996761322021477</v>
      </c>
      <c r="AE99">
        <v>119.3601608276367</v>
      </c>
      <c r="AF99">
        <v>201.84814453125</v>
      </c>
      <c r="AG99">
        <v>99.381439208984375</v>
      </c>
      <c r="AH99">
        <v>195.85957336425781</v>
      </c>
      <c r="AI99">
        <v>393.29824829101563</v>
      </c>
      <c r="AJ99">
        <v>237.53016662597659</v>
      </c>
      <c r="AK99">
        <v>177.09918212890619</v>
      </c>
      <c r="AL99">
        <v>308.73123168945313</v>
      </c>
      <c r="AM99">
        <v>73.168052673339844</v>
      </c>
      <c r="AN99">
        <v>24.180000305175781</v>
      </c>
      <c r="AO99">
        <v>69.766624450683594</v>
      </c>
      <c r="AP99">
        <v>122.69482421875</v>
      </c>
      <c r="AQ99">
        <v>66.14324951171875</v>
      </c>
      <c r="AR99">
        <v>60.388252258300781</v>
      </c>
      <c r="AS99">
        <v>66.88623046875</v>
      </c>
      <c r="AT99">
        <v>335.05987548828119</v>
      </c>
      <c r="AU99">
        <v>130.8016662597656</v>
      </c>
      <c r="AV99">
        <v>213.61366271972659</v>
      </c>
      <c r="AW99">
        <v>84.653579711914063</v>
      </c>
      <c r="AX99">
        <v>285.54513549804688</v>
      </c>
      <c r="AY99">
        <v>300.9500732421875</v>
      </c>
      <c r="AZ99">
        <v>11.728104591369631</v>
      </c>
      <c r="BA99">
        <v>69.524307250976563</v>
      </c>
      <c r="BB99">
        <v>47.905635833740227</v>
      </c>
      <c r="BC99">
        <v>51.496543884277337</v>
      </c>
      <c r="BD99">
        <v>20.415981292724609</v>
      </c>
      <c r="BE99">
        <v>53.575141906738281</v>
      </c>
      <c r="BF99">
        <v>70.913581848144531</v>
      </c>
      <c r="BG99">
        <v>41.172428131103523</v>
      </c>
      <c r="BH99">
        <v>86.150375366210938</v>
      </c>
      <c r="BI99">
        <v>46.639999389648438</v>
      </c>
      <c r="BJ99">
        <v>120.6647033691406</v>
      </c>
      <c r="BK99">
        <v>56.366264343261719</v>
      </c>
      <c r="BL99">
        <v>69.4459228515625</v>
      </c>
      <c r="BM99">
        <v>32.249927520751953</v>
      </c>
      <c r="BN99">
        <v>30.17762565612793</v>
      </c>
      <c r="BO99">
        <v>504.22381591796881</v>
      </c>
      <c r="BP99">
        <v>93.699432373046875</v>
      </c>
      <c r="BQ99">
        <v>181.79389953613281</v>
      </c>
      <c r="BR99">
        <v>57.299274444580078</v>
      </c>
      <c r="BS99">
        <v>183.99510192871091</v>
      </c>
      <c r="BT99">
        <v>80.674362182617188</v>
      </c>
      <c r="BU99">
        <v>35.225936889648438</v>
      </c>
      <c r="BV99">
        <v>122.9499969482422</v>
      </c>
      <c r="BW99">
        <v>68.470726013183594</v>
      </c>
      <c r="BX99">
        <v>243.54057312011719</v>
      </c>
      <c r="BY99">
        <v>41.669998168945313</v>
      </c>
      <c r="BZ99">
        <v>92.431137084960938</v>
      </c>
      <c r="CA99">
        <v>73.536544799804688</v>
      </c>
      <c r="CB99">
        <v>591.732421875</v>
      </c>
      <c r="CC99">
        <v>34.469585418701172</v>
      </c>
      <c r="CD99">
        <v>88.809837341308594</v>
      </c>
      <c r="CE99">
        <v>32.246620178222663</v>
      </c>
      <c r="CF99">
        <v>92.707817077636719</v>
      </c>
      <c r="CG99">
        <v>74.25</v>
      </c>
      <c r="CH99">
        <v>29.020339965820309</v>
      </c>
      <c r="CI99">
        <v>75.033058166503906</v>
      </c>
      <c r="CJ99">
        <v>94.348587036132798</v>
      </c>
      <c r="CK99">
        <v>131.73475646972659</v>
      </c>
      <c r="CL99">
        <v>119.3527374267578</v>
      </c>
      <c r="CM99">
        <v>91.41440582275392</v>
      </c>
      <c r="CN99">
        <v>93.157783508300781</v>
      </c>
      <c r="CO99">
        <v>96.343658447265625</v>
      </c>
      <c r="CP99">
        <v>95.714263916015625</v>
      </c>
      <c r="CQ99">
        <v>50.331756591796882</v>
      </c>
      <c r="CR99">
        <v>141.5011291503906</v>
      </c>
      <c r="CS99">
        <v>232.8091125488281</v>
      </c>
      <c r="CT99">
        <v>80.79571533203125</v>
      </c>
      <c r="CU99">
        <v>43.343463897705078</v>
      </c>
      <c r="CV99">
        <v>80.211433410644531</v>
      </c>
      <c r="CW99">
        <v>142.95713806152341</v>
      </c>
      <c r="CX99">
        <v>217.08990478515619</v>
      </c>
      <c r="CY99">
        <v>68.489036560058594</v>
      </c>
      <c r="CZ99">
        <v>146.8628234863281</v>
      </c>
      <c r="DA99">
        <v>80.276039123535156</v>
      </c>
      <c r="DB99">
        <v>19003.650390625</v>
      </c>
      <c r="DC99">
        <v>15.239999771118161</v>
      </c>
      <c r="DD99">
        <v>0.4923574573339623</v>
      </c>
      <c r="DE99">
        <v>0.73806319391882502</v>
      </c>
      <c r="DF99">
        <v>2.008062417043885</v>
      </c>
      <c r="DG99">
        <v>1.7432674051805341</v>
      </c>
      <c r="DH99">
        <v>1.2569415293660415</v>
      </c>
      <c r="DI99">
        <v>9.499225833589138E-2</v>
      </c>
      <c r="DJ99">
        <v>2.6868987283919927</v>
      </c>
      <c r="DK99">
        <v>2.8814536958067074</v>
      </c>
      <c r="DL99">
        <v>0.40141482508821097</v>
      </c>
      <c r="DM99">
        <v>2.5615872111511866</v>
      </c>
      <c r="DN99">
        <v>0.10274575909606212</v>
      </c>
      <c r="DO99">
        <v>303.96428680419922</v>
      </c>
      <c r="DP99">
        <v>734.88968658447254</v>
      </c>
    </row>
    <row r="100" spans="1:120" x14ac:dyDescent="0.25">
      <c r="A100" s="1">
        <v>45617</v>
      </c>
      <c r="B100">
        <v>38.489253997802727</v>
      </c>
      <c r="C100">
        <v>54.770000457763672</v>
      </c>
      <c r="D100">
        <v>42.786098480224609</v>
      </c>
      <c r="E100">
        <v>45.755714416503913</v>
      </c>
      <c r="F100">
        <v>63.127151489257813</v>
      </c>
      <c r="G100">
        <v>13.22000026702881</v>
      </c>
      <c r="H100">
        <v>42.211906433105469</v>
      </c>
      <c r="I100">
        <v>25.89999961853027</v>
      </c>
      <c r="J100">
        <v>21.397647857666019</v>
      </c>
      <c r="K100">
        <v>436.05636596679688</v>
      </c>
      <c r="L100">
        <v>81.984664916992188</v>
      </c>
      <c r="M100">
        <v>37.521999359130859</v>
      </c>
      <c r="N100">
        <v>26.019699096679691</v>
      </c>
      <c r="O100">
        <v>37.697429656982422</v>
      </c>
      <c r="P100">
        <v>61.721782684326172</v>
      </c>
      <c r="Q100">
        <v>246.6600036621094</v>
      </c>
      <c r="R100">
        <v>124.13922119140619</v>
      </c>
      <c r="S100">
        <v>149.8394775390625</v>
      </c>
      <c r="T100">
        <v>135.9175720214844</v>
      </c>
      <c r="U100">
        <v>28.928195953369141</v>
      </c>
      <c r="V100">
        <v>92.089050292968764</v>
      </c>
      <c r="W100">
        <v>104.5400009155273</v>
      </c>
      <c r="X100">
        <v>53.194778442382813</v>
      </c>
      <c r="Y100">
        <v>60.291236877441413</v>
      </c>
      <c r="Z100">
        <v>65.283157348632813</v>
      </c>
      <c r="AA100">
        <v>130.16571044921881</v>
      </c>
      <c r="AB100">
        <v>95.903839111328125</v>
      </c>
      <c r="AC100">
        <v>121.4738235473633</v>
      </c>
      <c r="AD100">
        <v>45.438262939453118</v>
      </c>
      <c r="AE100">
        <v>117.5148391723633</v>
      </c>
      <c r="AF100">
        <v>200.35215759277341</v>
      </c>
      <c r="AG100">
        <v>99.391410827636719</v>
      </c>
      <c r="AH100">
        <v>194.2745361328125</v>
      </c>
      <c r="AI100">
        <v>392.89907836914063</v>
      </c>
      <c r="AJ100">
        <v>233.22264099121091</v>
      </c>
      <c r="AK100">
        <v>173.83589172363281</v>
      </c>
      <c r="AL100">
        <v>303.36746215820313</v>
      </c>
      <c r="AM100">
        <v>72.203483581542969</v>
      </c>
      <c r="AN100">
        <v>23.969999313354489</v>
      </c>
      <c r="AO100">
        <v>68.70941162109375</v>
      </c>
      <c r="AP100">
        <v>121.8451766967773</v>
      </c>
      <c r="AQ100">
        <v>64.653450012207031</v>
      </c>
      <c r="AR100">
        <v>59.744880676269531</v>
      </c>
      <c r="AS100">
        <v>65.248359680175781</v>
      </c>
      <c r="AT100">
        <v>335.0299072265625</v>
      </c>
      <c r="AU100">
        <v>129.8028259277344</v>
      </c>
      <c r="AV100">
        <v>212.5202941894531</v>
      </c>
      <c r="AW100">
        <v>84.007369995117188</v>
      </c>
      <c r="AX100">
        <v>285.13702392578119</v>
      </c>
      <c r="AY100">
        <v>297.619873046875</v>
      </c>
      <c r="AZ100">
        <v>11.64906215667725</v>
      </c>
      <c r="BA100">
        <v>68.524818420410156</v>
      </c>
      <c r="BB100">
        <v>47.588382720947273</v>
      </c>
      <c r="BC100">
        <v>51.744533538818359</v>
      </c>
      <c r="BD100">
        <v>19.950859069824219</v>
      </c>
      <c r="BE100">
        <v>53.275283813476563</v>
      </c>
      <c r="BF100">
        <v>70.17572021484375</v>
      </c>
      <c r="BG100">
        <v>40.813365936279297</v>
      </c>
      <c r="BH100">
        <v>85.106552124023438</v>
      </c>
      <c r="BI100">
        <v>46.340000152587891</v>
      </c>
      <c r="BJ100">
        <v>119.179328918457</v>
      </c>
      <c r="BK100">
        <v>56.346271514892578</v>
      </c>
      <c r="BL100">
        <v>68.878059387207031</v>
      </c>
      <c r="BM100">
        <v>31.99350547790527</v>
      </c>
      <c r="BN100">
        <v>29.78263092041016</v>
      </c>
      <c r="BO100">
        <v>503.41629028320313</v>
      </c>
      <c r="BP100">
        <v>92.951904296875</v>
      </c>
      <c r="BQ100">
        <v>181.12739562988281</v>
      </c>
      <c r="BR100">
        <v>56.612991333007813</v>
      </c>
      <c r="BS100">
        <v>182.5570983886719</v>
      </c>
      <c r="BT100">
        <v>80.684196472167969</v>
      </c>
      <c r="BU100">
        <v>35.460453033447273</v>
      </c>
      <c r="BV100">
        <v>120.94000244140619</v>
      </c>
      <c r="BW100">
        <v>68.02642822265625</v>
      </c>
      <c r="BX100">
        <v>245.01405334472659</v>
      </c>
      <c r="BY100">
        <v>41.669998168945313</v>
      </c>
      <c r="BZ100">
        <v>91.324600219726563</v>
      </c>
      <c r="CA100">
        <v>73.248199462890625</v>
      </c>
      <c r="CB100">
        <v>589.904052734375</v>
      </c>
      <c r="CC100">
        <v>34.161113739013672</v>
      </c>
      <c r="CD100">
        <v>88.760711669921875</v>
      </c>
      <c r="CE100">
        <v>32.227146148681641</v>
      </c>
      <c r="CF100">
        <v>92.211837768554673</v>
      </c>
      <c r="CG100">
        <v>73.199996948242188</v>
      </c>
      <c r="CH100">
        <v>28.86724853515625</v>
      </c>
      <c r="CI100">
        <v>74.925468444824219</v>
      </c>
      <c r="CJ100">
        <v>93.642738342285156</v>
      </c>
      <c r="CK100">
        <v>130.63056945800781</v>
      </c>
      <c r="CL100">
        <v>117.3326797485352</v>
      </c>
      <c r="CM100">
        <v>90.754592895507798</v>
      </c>
      <c r="CN100">
        <v>92.642936706542955</v>
      </c>
      <c r="CO100">
        <v>96.552497863769517</v>
      </c>
      <c r="CP100">
        <v>95.566665649414063</v>
      </c>
      <c r="CQ100">
        <v>49.776153564453118</v>
      </c>
      <c r="CR100">
        <v>139.55693054199219</v>
      </c>
      <c r="CS100">
        <v>232.68951416015619</v>
      </c>
      <c r="CT100">
        <v>80.055282592773438</v>
      </c>
      <c r="CU100">
        <v>43.019050598144531</v>
      </c>
      <c r="CV100">
        <v>80.644752502441406</v>
      </c>
      <c r="CW100">
        <v>142.8282165527344</v>
      </c>
      <c r="CX100">
        <v>214.0042724609375</v>
      </c>
      <c r="CY100">
        <v>68.319435119628906</v>
      </c>
      <c r="CZ100">
        <v>145.12420654296881</v>
      </c>
      <c r="DA100">
        <v>78.166366577148438</v>
      </c>
      <c r="DB100">
        <v>18972.419921875</v>
      </c>
      <c r="DC100">
        <v>16.870000839233398</v>
      </c>
      <c r="DD100">
        <v>0.49608355618338351</v>
      </c>
      <c r="DE100">
        <v>0.73678266557568417</v>
      </c>
      <c r="DF100">
        <v>2.0223910255564417</v>
      </c>
      <c r="DG100">
        <v>1.7451370896437299</v>
      </c>
      <c r="DH100">
        <v>1.2467828682395654</v>
      </c>
      <c r="DI100">
        <v>9.2845608033864088E-2</v>
      </c>
      <c r="DJ100">
        <v>2.673206133685619</v>
      </c>
      <c r="DK100">
        <v>2.9066103650374346</v>
      </c>
      <c r="DL100">
        <v>0.39535690577163674</v>
      </c>
      <c r="DM100">
        <v>2.5810678991926177</v>
      </c>
      <c r="DN100">
        <v>0.10500283480904241</v>
      </c>
      <c r="DO100">
        <v>303.52825164794922</v>
      </c>
      <c r="DP100">
        <v>728.66980743408203</v>
      </c>
    </row>
    <row r="101" spans="1:120" x14ac:dyDescent="0.25">
      <c r="A101" s="1">
        <v>45616</v>
      </c>
      <c r="B101">
        <v>38.179340362548828</v>
      </c>
      <c r="C101">
        <v>55.279998779296882</v>
      </c>
      <c r="D101">
        <v>42.387409210205078</v>
      </c>
      <c r="E101">
        <v>46.398300170898438</v>
      </c>
      <c r="F101">
        <v>62.038578033447273</v>
      </c>
      <c r="G101">
        <v>13.420000076293951</v>
      </c>
      <c r="H101">
        <v>41.955417633056641</v>
      </c>
      <c r="I101">
        <v>26.04000091552734</v>
      </c>
      <c r="J101">
        <v>21.245754241943359</v>
      </c>
      <c r="K101">
        <v>431.40744018554688</v>
      </c>
      <c r="L101">
        <v>81.974708557128906</v>
      </c>
      <c r="M101">
        <v>37.051998138427727</v>
      </c>
      <c r="N101">
        <v>25.654058456420898</v>
      </c>
      <c r="O101">
        <v>37.282306671142578</v>
      </c>
      <c r="P101">
        <v>61.132175445556641</v>
      </c>
      <c r="Q101">
        <v>244.6199951171875</v>
      </c>
      <c r="R101">
        <v>123.0728378295898</v>
      </c>
      <c r="S101">
        <v>148.71644592285159</v>
      </c>
      <c r="T101">
        <v>134.65925598144531</v>
      </c>
      <c r="U101">
        <v>28.888689041137699</v>
      </c>
      <c r="V101">
        <v>92.138267517089844</v>
      </c>
      <c r="W101">
        <v>103.30999755859381</v>
      </c>
      <c r="X101">
        <v>52.786502838134773</v>
      </c>
      <c r="Y101">
        <v>59.842048645019531</v>
      </c>
      <c r="Z101">
        <v>64.270088195800781</v>
      </c>
      <c r="AA101">
        <v>128.1334228515625</v>
      </c>
      <c r="AB101">
        <v>94.379348754882798</v>
      </c>
      <c r="AC101">
        <v>119.53781890869141</v>
      </c>
      <c r="AD101">
        <v>44.530693054199219</v>
      </c>
      <c r="AE101">
        <v>116.5723495483398</v>
      </c>
      <c r="AF101">
        <v>198.11314392089841</v>
      </c>
      <c r="AG101">
        <v>99.3016357421875</v>
      </c>
      <c r="AH101">
        <v>192.10504150390619</v>
      </c>
      <c r="AI101">
        <v>391.94110107421881</v>
      </c>
      <c r="AJ101">
        <v>229.7308654785156</v>
      </c>
      <c r="AK101">
        <v>171.4752502441406</v>
      </c>
      <c r="AL101">
        <v>297.93402099609381</v>
      </c>
      <c r="AM101">
        <v>71.596893310546875</v>
      </c>
      <c r="AN101">
        <v>23.940000534057621</v>
      </c>
      <c r="AO101">
        <v>67.642303466796875</v>
      </c>
      <c r="AP101">
        <v>119.78033447265619</v>
      </c>
      <c r="AQ101">
        <v>63.607627868652337</v>
      </c>
      <c r="AR101">
        <v>58.883747100830078</v>
      </c>
      <c r="AS101">
        <v>64.291290283203125</v>
      </c>
      <c r="AT101">
        <v>334.60098266601563</v>
      </c>
      <c r="AU101">
        <v>128.28968811035159</v>
      </c>
      <c r="AV101">
        <v>210.33357238769531</v>
      </c>
      <c r="AW101">
        <v>83.589820861816406</v>
      </c>
      <c r="AX101">
        <v>284.6990966796875</v>
      </c>
      <c r="AY101">
        <v>291.53741455078119</v>
      </c>
      <c r="AZ101">
        <v>11.579898834228519</v>
      </c>
      <c r="BA101">
        <v>67.605293273925781</v>
      </c>
      <c r="BB101">
        <v>47.003437042236328</v>
      </c>
      <c r="BC101">
        <v>51.315128326416023</v>
      </c>
      <c r="BD101">
        <v>19.406564712524411</v>
      </c>
      <c r="BE101">
        <v>52.485649108886719</v>
      </c>
      <c r="BF101">
        <v>69.288307189941406</v>
      </c>
      <c r="BG101">
        <v>40.554042816162109</v>
      </c>
      <c r="BH101">
        <v>84.182022094726563</v>
      </c>
      <c r="BI101">
        <v>46.349998474121087</v>
      </c>
      <c r="BJ101">
        <v>118.1226119995117</v>
      </c>
      <c r="BK101">
        <v>54.497379302978523</v>
      </c>
      <c r="BL101">
        <v>67.99688720703125</v>
      </c>
      <c r="BM101">
        <v>31.58914756774902</v>
      </c>
      <c r="BN101">
        <v>29.130889892578121</v>
      </c>
      <c r="BO101">
        <v>501.61190795898438</v>
      </c>
      <c r="BP101">
        <v>91.626296997070327</v>
      </c>
      <c r="BQ101">
        <v>179.94361877441409</v>
      </c>
      <c r="BR101">
        <v>55.906822204589837</v>
      </c>
      <c r="BS101">
        <v>180.28602600097659</v>
      </c>
      <c r="BT101">
        <v>80.703865051269531</v>
      </c>
      <c r="BU101">
        <v>35.313880920410163</v>
      </c>
      <c r="BV101">
        <v>117.620002746582</v>
      </c>
      <c r="BW101">
        <v>67.524177551269531</v>
      </c>
      <c r="BX101">
        <v>241.46974182128909</v>
      </c>
      <c r="BY101">
        <v>42.119998931884773</v>
      </c>
      <c r="BZ101">
        <v>89.400604248046875</v>
      </c>
      <c r="CA101">
        <v>72.482620239257813</v>
      </c>
      <c r="CB101">
        <v>586.754150390625</v>
      </c>
      <c r="CC101">
        <v>34.479537963867188</v>
      </c>
      <c r="CD101">
        <v>88.829490661621094</v>
      </c>
      <c r="CE101">
        <v>31.126947402954102</v>
      </c>
      <c r="CF101">
        <v>91.229820251464844</v>
      </c>
      <c r="CG101">
        <v>72.019996643066406</v>
      </c>
      <c r="CH101">
        <v>28.771566390991211</v>
      </c>
      <c r="CI101">
        <v>75.033058166503906</v>
      </c>
      <c r="CJ101">
        <v>92.956497192382798</v>
      </c>
      <c r="CK101">
        <v>129.0137023925781</v>
      </c>
      <c r="CL101">
        <v>115.9793395996094</v>
      </c>
      <c r="CM101">
        <v>89.614906311035156</v>
      </c>
      <c r="CN101">
        <v>91.524131774902344</v>
      </c>
      <c r="CO101">
        <v>96.801109313964844</v>
      </c>
      <c r="CP101">
        <v>94.799133300781236</v>
      </c>
      <c r="CQ101">
        <v>49.151100158691413</v>
      </c>
      <c r="CR101">
        <v>137.8309326171875</v>
      </c>
      <c r="CS101">
        <v>230.34747314453119</v>
      </c>
      <c r="CT101">
        <v>79.196388244628906</v>
      </c>
      <c r="CU101">
        <v>42.733963012695313</v>
      </c>
      <c r="CV101">
        <v>79.266036987304688</v>
      </c>
      <c r="CW101">
        <v>141.6878356933594</v>
      </c>
      <c r="CX101">
        <v>213.62602233886719</v>
      </c>
      <c r="CY101">
        <v>66.952644348144531</v>
      </c>
      <c r="CZ101">
        <v>143.29669189453119</v>
      </c>
      <c r="DA101">
        <v>76.878791809082031</v>
      </c>
      <c r="DB101">
        <v>18966.140625</v>
      </c>
      <c r="DC101">
        <v>17.159999847412109</v>
      </c>
      <c r="DD101">
        <v>0.50123698900985658</v>
      </c>
      <c r="DE101">
        <v>0.73657088567919982</v>
      </c>
      <c r="DF101">
        <v>2.0402437021219417</v>
      </c>
      <c r="DG101">
        <v>1.7374753532763798</v>
      </c>
      <c r="DH101">
        <v>1.2334074562004589</v>
      </c>
      <c r="DI101">
        <v>9.4213221572433434E-2</v>
      </c>
      <c r="DJ101">
        <v>2.6974212722807507</v>
      </c>
      <c r="DK101">
        <v>2.908560330213712</v>
      </c>
      <c r="DL101">
        <v>0.39152831782369985</v>
      </c>
      <c r="DM101">
        <v>2.6081674029653903</v>
      </c>
      <c r="DN101">
        <v>0.10645082755010535</v>
      </c>
      <c r="DO101">
        <v>300.15026092529297</v>
      </c>
      <c r="DP101">
        <v>722.47966003417969</v>
      </c>
    </row>
    <row r="102" spans="1:120" x14ac:dyDescent="0.25">
      <c r="A102" s="1">
        <v>45615</v>
      </c>
      <c r="B102">
        <v>38.139350891113281</v>
      </c>
      <c r="C102">
        <v>55.919998168945313</v>
      </c>
      <c r="D102">
        <v>42.504096984863281</v>
      </c>
      <c r="E102">
        <v>46.209304809570313</v>
      </c>
      <c r="F102">
        <v>61.738971710205078</v>
      </c>
      <c r="G102">
        <v>13.430000305175779</v>
      </c>
      <c r="H102">
        <v>42.320419311523438</v>
      </c>
      <c r="I102">
        <v>26.14999961853027</v>
      </c>
      <c r="J102">
        <v>21.255247116088871</v>
      </c>
      <c r="K102">
        <v>429.96707153320313</v>
      </c>
      <c r="L102">
        <v>80.809761047363281</v>
      </c>
      <c r="M102">
        <v>36.813999176025391</v>
      </c>
      <c r="N102">
        <v>25.2093620300293</v>
      </c>
      <c r="O102">
        <v>37.440448760986328</v>
      </c>
      <c r="P102">
        <v>61.309055328369141</v>
      </c>
      <c r="Q102">
        <v>243.25</v>
      </c>
      <c r="R102">
        <v>123.7007141113281</v>
      </c>
      <c r="S102">
        <v>148.8058776855469</v>
      </c>
      <c r="T102">
        <v>133.21119689941409</v>
      </c>
      <c r="U102">
        <v>29.026958465576168</v>
      </c>
      <c r="V102">
        <v>92.276100158691406</v>
      </c>
      <c r="W102">
        <v>102.51999664306641</v>
      </c>
      <c r="X102">
        <v>51.850471496582031</v>
      </c>
      <c r="Y102">
        <v>59.852027893066413</v>
      </c>
      <c r="Z102">
        <v>63.882747650146477</v>
      </c>
      <c r="AA102">
        <v>127.65756988525391</v>
      </c>
      <c r="AB102">
        <v>93.492546081542955</v>
      </c>
      <c r="AC102">
        <v>119.3797912597656</v>
      </c>
      <c r="AD102">
        <v>44.580558776855469</v>
      </c>
      <c r="AE102">
        <v>116.3540802001953</v>
      </c>
      <c r="AF102">
        <v>197.67723083496091</v>
      </c>
      <c r="AG102">
        <v>99.411361694335938</v>
      </c>
      <c r="AH102">
        <v>191.45121765136719</v>
      </c>
      <c r="AI102">
        <v>392.57974243164063</v>
      </c>
      <c r="AJ102">
        <v>229.43243408203119</v>
      </c>
      <c r="AK102">
        <v>171.5347595214844</v>
      </c>
      <c r="AL102">
        <v>297.33694458007813</v>
      </c>
      <c r="AM102">
        <v>71.567062377929688</v>
      </c>
      <c r="AN102">
        <v>23.920000076293949</v>
      </c>
      <c r="AO102">
        <v>67.800399780273438</v>
      </c>
      <c r="AP102">
        <v>119.3950271606445</v>
      </c>
      <c r="AQ102">
        <v>63.844409942626953</v>
      </c>
      <c r="AR102">
        <v>58.685783386230469</v>
      </c>
      <c r="AS102">
        <v>64.468894958496094</v>
      </c>
      <c r="AT102">
        <v>335.04986572265619</v>
      </c>
      <c r="AU102">
        <v>128.08198547363281</v>
      </c>
      <c r="AV102">
        <v>209.7173156738281</v>
      </c>
      <c r="AW102">
        <v>83.430747985839844</v>
      </c>
      <c r="AX102">
        <v>284.93795776367188</v>
      </c>
      <c r="AY102">
        <v>287.77627563476563</v>
      </c>
      <c r="AZ102">
        <v>11.64906215667725</v>
      </c>
      <c r="BA102">
        <v>66.555824279785156</v>
      </c>
      <c r="BB102">
        <v>46.795238494873047</v>
      </c>
      <c r="BC102">
        <v>51.286640167236328</v>
      </c>
      <c r="BD102">
        <v>19.3372917175293</v>
      </c>
      <c r="BE102">
        <v>52.125820159912109</v>
      </c>
      <c r="BF102">
        <v>69.088890075683594</v>
      </c>
      <c r="BG102">
        <v>40.623863220214837</v>
      </c>
      <c r="BH102">
        <v>83.426490783691406</v>
      </c>
      <c r="BI102">
        <v>46.209999084472663</v>
      </c>
      <c r="BJ102">
        <v>117.4048385620117</v>
      </c>
      <c r="BK102">
        <v>54.497379302978523</v>
      </c>
      <c r="BL102">
        <v>67.947944641113281</v>
      </c>
      <c r="BM102">
        <v>31.155204772949219</v>
      </c>
      <c r="BN102">
        <v>28.82476806640625</v>
      </c>
      <c r="BO102">
        <v>501.9010009765625</v>
      </c>
      <c r="BP102">
        <v>91.446891784667955</v>
      </c>
      <c r="BQ102">
        <v>179.4561767578125</v>
      </c>
      <c r="BR102">
        <v>56.135581970214837</v>
      </c>
      <c r="BS102">
        <v>179.68107604980469</v>
      </c>
      <c r="BT102">
        <v>80.743217468261719</v>
      </c>
      <c r="BU102">
        <v>35.773136138916023</v>
      </c>
      <c r="BV102">
        <v>116.9700012207031</v>
      </c>
      <c r="BW102">
        <v>67.079872131347656</v>
      </c>
      <c r="BX102">
        <v>243.1025085449219</v>
      </c>
      <c r="BY102">
        <v>42</v>
      </c>
      <c r="BZ102">
        <v>89.599983215332031</v>
      </c>
      <c r="CA102">
        <v>72.353347778320313</v>
      </c>
      <c r="CB102">
        <v>586.555419921875</v>
      </c>
      <c r="CC102">
        <v>33.842685699462891</v>
      </c>
      <c r="CD102">
        <v>89.114425659179688</v>
      </c>
      <c r="CE102">
        <v>31.652706146240231</v>
      </c>
      <c r="CF102">
        <v>90.6346435546875</v>
      </c>
      <c r="CG102">
        <v>72.30999755859375</v>
      </c>
      <c r="CH102">
        <v>28.628044128417969</v>
      </c>
      <c r="CI102">
        <v>75.316719055175781</v>
      </c>
      <c r="CJ102">
        <v>93.074142456054673</v>
      </c>
      <c r="CK102">
        <v>128.93482971191409</v>
      </c>
      <c r="CL102">
        <v>114.8349685668945</v>
      </c>
      <c r="CM102">
        <v>89.474945068359375</v>
      </c>
      <c r="CN102">
        <v>90.781562805175781</v>
      </c>
      <c r="CO102">
        <v>96.184547424316406</v>
      </c>
      <c r="CP102">
        <v>93.8544921875</v>
      </c>
      <c r="CQ102">
        <v>49.299919128417969</v>
      </c>
      <c r="CR102">
        <v>137.68214416503909</v>
      </c>
      <c r="CS102">
        <v>230.54679870605469</v>
      </c>
      <c r="CT102">
        <v>79.601150512695313</v>
      </c>
      <c r="CU102">
        <v>42.802776336669922</v>
      </c>
      <c r="CV102">
        <v>79.226646423339844</v>
      </c>
      <c r="CW102">
        <v>140.03175354003909</v>
      </c>
      <c r="CX102">
        <v>214.5716247558594</v>
      </c>
      <c r="CY102">
        <v>66.832923889160156</v>
      </c>
      <c r="CZ102">
        <v>140.9851379394531</v>
      </c>
      <c r="DA102">
        <v>77.562202453613281</v>
      </c>
      <c r="DB102">
        <v>18987.470703125</v>
      </c>
      <c r="DC102">
        <v>16.35000038146973</v>
      </c>
      <c r="DD102">
        <v>0.50289738112192428</v>
      </c>
      <c r="DE102">
        <v>0.73236977772316625</v>
      </c>
      <c r="DF102">
        <v>2.0505471171592577</v>
      </c>
      <c r="DG102">
        <v>1.7333917942318695</v>
      </c>
      <c r="DH102">
        <v>1.2383667925063093</v>
      </c>
      <c r="DI102">
        <v>9.5336256847466272E-2</v>
      </c>
      <c r="DJ102">
        <v>2.6955844654737513</v>
      </c>
      <c r="DK102">
        <v>2.8962747048396689</v>
      </c>
      <c r="DL102">
        <v>0.39115218492498111</v>
      </c>
      <c r="DM102">
        <v>2.6159015608922629</v>
      </c>
      <c r="DN102">
        <v>0.10750256780485208</v>
      </c>
      <c r="DO102">
        <v>298.85955047607422</v>
      </c>
      <c r="DP102">
        <v>722.88204956054688</v>
      </c>
    </row>
    <row r="103" spans="1:120" x14ac:dyDescent="0.25">
      <c r="A103" s="1">
        <v>45614</v>
      </c>
      <c r="B103">
        <v>37.869426727294922</v>
      </c>
      <c r="C103">
        <v>55.110000610351563</v>
      </c>
      <c r="D103">
        <v>42.338790893554688</v>
      </c>
      <c r="E103">
        <v>45.217079162597663</v>
      </c>
      <c r="F103">
        <v>61.239627838134773</v>
      </c>
      <c r="G103">
        <v>13.35000038146973</v>
      </c>
      <c r="H103">
        <v>41.610145568847663</v>
      </c>
      <c r="I103">
        <v>25.989999771118161</v>
      </c>
      <c r="J103">
        <v>21.18879508972168</v>
      </c>
      <c r="K103">
        <v>431.30807495117188</v>
      </c>
      <c r="L103">
        <v>79.644805908203125</v>
      </c>
      <c r="M103">
        <v>36.672000885009773</v>
      </c>
      <c r="N103">
        <v>25.387241363525391</v>
      </c>
      <c r="O103">
        <v>36.590427398681641</v>
      </c>
      <c r="P103">
        <v>60.778411865234382</v>
      </c>
      <c r="Q103">
        <v>241.0899963378906</v>
      </c>
      <c r="R103">
        <v>122.9034118652344</v>
      </c>
      <c r="S103">
        <v>149.15373229980469</v>
      </c>
      <c r="T103">
        <v>132.8616638183594</v>
      </c>
      <c r="U103">
        <v>29.115846633911129</v>
      </c>
      <c r="V103">
        <v>92.07920074462892</v>
      </c>
      <c r="W103">
        <v>101.120002746582</v>
      </c>
      <c r="X103">
        <v>52.288612365722663</v>
      </c>
      <c r="Y103">
        <v>59.961830139160163</v>
      </c>
      <c r="Z103">
        <v>63.852947235107422</v>
      </c>
      <c r="AA103">
        <v>127.81618499755859</v>
      </c>
      <c r="AB103">
        <v>93.452690124511719</v>
      </c>
      <c r="AC103">
        <v>119.1130828857422</v>
      </c>
      <c r="AD103">
        <v>44.181625366210938</v>
      </c>
      <c r="AE103">
        <v>116.55251312255859</v>
      </c>
      <c r="AF103">
        <v>198.60850524902341</v>
      </c>
      <c r="AG103">
        <v>98.473617553710938</v>
      </c>
      <c r="AH103">
        <v>192.11494445800781</v>
      </c>
      <c r="AI103">
        <v>388.248779296875</v>
      </c>
      <c r="AJ103">
        <v>227.74125671386719</v>
      </c>
      <c r="AK103">
        <v>171.34629821777341</v>
      </c>
      <c r="AL103">
        <v>292.95834350585938</v>
      </c>
      <c r="AM103">
        <v>71.746055603027344</v>
      </c>
      <c r="AN103">
        <v>23.989999771118161</v>
      </c>
      <c r="AO103">
        <v>68.412986755371094</v>
      </c>
      <c r="AP103">
        <v>120.48178863525391</v>
      </c>
      <c r="AQ103">
        <v>64.239067077636719</v>
      </c>
      <c r="AR103">
        <v>59.022319793701172</v>
      </c>
      <c r="AS103">
        <v>64.843826293945313</v>
      </c>
      <c r="AT103">
        <v>331.7181396484375</v>
      </c>
      <c r="AU103">
        <v>128.7050476074219</v>
      </c>
      <c r="AV103">
        <v>208.14683532714841</v>
      </c>
      <c r="AW103">
        <v>83.351219177246094</v>
      </c>
      <c r="AX103">
        <v>283.28567504882813</v>
      </c>
      <c r="AY103">
        <v>289.4119873046875</v>
      </c>
      <c r="AZ103">
        <v>11.60953903198242</v>
      </c>
      <c r="BA103">
        <v>65.896171569824219</v>
      </c>
      <c r="BB103">
        <v>46.666355133056641</v>
      </c>
      <c r="BC103">
        <v>49.737342834472663</v>
      </c>
      <c r="BD103">
        <v>19.010713577270511</v>
      </c>
      <c r="BE103">
        <v>51.745994567871087</v>
      </c>
      <c r="BF103">
        <v>69.29827880859375</v>
      </c>
      <c r="BG103">
        <v>40.573993682861328</v>
      </c>
      <c r="BH103">
        <v>83.1580810546875</v>
      </c>
      <c r="BI103">
        <v>45.939998626708977</v>
      </c>
      <c r="BJ103">
        <v>116.7568664550781</v>
      </c>
      <c r="BK103">
        <v>54.027664184570313</v>
      </c>
      <c r="BL103">
        <v>67.477981567382813</v>
      </c>
      <c r="BM103">
        <v>31.44121170043945</v>
      </c>
      <c r="BN103">
        <v>28.82476806640625</v>
      </c>
      <c r="BO103">
        <v>498.47164916992188</v>
      </c>
      <c r="BP103">
        <v>91.2176513671875</v>
      </c>
      <c r="BQ103">
        <v>179.03837585449219</v>
      </c>
      <c r="BR103">
        <v>55.349845886230469</v>
      </c>
      <c r="BS103">
        <v>180.16703796386719</v>
      </c>
      <c r="BT103">
        <v>80.743217468261719</v>
      </c>
      <c r="BU103">
        <v>35.401824951171882</v>
      </c>
      <c r="BV103">
        <v>115.55999755859381</v>
      </c>
      <c r="BW103">
        <v>66.963966369628906</v>
      </c>
      <c r="BX103">
        <v>240.47416687011719</v>
      </c>
      <c r="BY103">
        <v>41.560001373291023</v>
      </c>
      <c r="BZ103">
        <v>88.722724914550781</v>
      </c>
      <c r="CA103">
        <v>72.452781677246094</v>
      </c>
      <c r="CB103">
        <v>584.4190673828125</v>
      </c>
      <c r="CC103">
        <v>34.350177764892578</v>
      </c>
      <c r="CD103">
        <v>88.662452697753906</v>
      </c>
      <c r="CE103">
        <v>31.049057006835941</v>
      </c>
      <c r="CF103">
        <v>90.753677368164063</v>
      </c>
      <c r="CG103">
        <v>72.069999694824219</v>
      </c>
      <c r="CH103">
        <v>28.637613296508789</v>
      </c>
      <c r="CI103">
        <v>75.072181701660156</v>
      </c>
      <c r="CJ103">
        <v>92.623184204101563</v>
      </c>
      <c r="CK103">
        <v>129.50663757324219</v>
      </c>
      <c r="CL103">
        <v>114.89467620849609</v>
      </c>
      <c r="CM103">
        <v>89.1650390625</v>
      </c>
      <c r="CN103">
        <v>91.078590393066406</v>
      </c>
      <c r="CO103">
        <v>95.558029174804673</v>
      </c>
      <c r="CP103">
        <v>94.454727172851563</v>
      </c>
      <c r="CQ103">
        <v>49.627334594726563</v>
      </c>
      <c r="CR103">
        <v>137.80116271972659</v>
      </c>
      <c r="CS103">
        <v>228.67315673828119</v>
      </c>
      <c r="CT103">
        <v>79.4925537109375</v>
      </c>
      <c r="CU103">
        <v>42.625823974609382</v>
      </c>
      <c r="CV103">
        <v>78.724403381347656</v>
      </c>
      <c r="CW103">
        <v>140.75566101074219</v>
      </c>
      <c r="CX103">
        <v>214.41236877441409</v>
      </c>
      <c r="CY103">
        <v>66.244316101074219</v>
      </c>
      <c r="CZ103">
        <v>141.89396667480469</v>
      </c>
      <c r="DA103">
        <v>77.928665161132813</v>
      </c>
      <c r="DB103">
        <v>18791.810546875</v>
      </c>
      <c r="DC103">
        <v>15.579999923706049</v>
      </c>
      <c r="DD103">
        <v>0.49581772658849993</v>
      </c>
      <c r="DE103">
        <v>0.73114911172084152</v>
      </c>
      <c r="DF103">
        <v>2.0209191970577689</v>
      </c>
      <c r="DG103">
        <v>1.7097442229742399</v>
      </c>
      <c r="DH103">
        <v>1.2245592627455226</v>
      </c>
      <c r="DI103">
        <v>9.4298772381176968E-2</v>
      </c>
      <c r="DJ103">
        <v>2.6972635645106062</v>
      </c>
      <c r="DK103">
        <v>2.8766613483045984</v>
      </c>
      <c r="DL103">
        <v>0.38968827237919268</v>
      </c>
      <c r="DM103">
        <v>2.5773514389291803</v>
      </c>
      <c r="DN103">
        <v>0.10780206630677805</v>
      </c>
      <c r="DO103">
        <v>298.97261810302734</v>
      </c>
      <c r="DP103">
        <v>721.59261322021484</v>
      </c>
    </row>
    <row r="104" spans="1:120" x14ac:dyDescent="0.25">
      <c r="A104" s="1">
        <v>45611</v>
      </c>
      <c r="B104">
        <v>37.719467163085938</v>
      </c>
      <c r="C104">
        <v>53.459999084472663</v>
      </c>
      <c r="D104">
        <v>42.056789398193359</v>
      </c>
      <c r="E104">
        <v>44.479999542236328</v>
      </c>
      <c r="F104">
        <v>61.349483489990227</v>
      </c>
      <c r="G104">
        <v>13.39000034332275</v>
      </c>
      <c r="H104">
        <v>40.544734954833977</v>
      </c>
      <c r="I104">
        <v>25.60000038146973</v>
      </c>
      <c r="J104">
        <v>20.71413612365723</v>
      </c>
      <c r="K104">
        <v>431.62594604492188</v>
      </c>
      <c r="L104">
        <v>78.619255065917969</v>
      </c>
      <c r="M104">
        <v>36.703998565673828</v>
      </c>
      <c r="N104">
        <v>24.863485336303711</v>
      </c>
      <c r="O104">
        <v>35.097949981689453</v>
      </c>
      <c r="P104">
        <v>60.247768402099609</v>
      </c>
      <c r="Q104">
        <v>236.5899963378906</v>
      </c>
      <c r="R104">
        <v>122.70408630371089</v>
      </c>
      <c r="S104">
        <v>147.79219055175781</v>
      </c>
      <c r="T104">
        <v>133.20123291015619</v>
      </c>
      <c r="U104">
        <v>28.67831993103027</v>
      </c>
      <c r="V104">
        <v>91.87245941162108</v>
      </c>
      <c r="W104">
        <v>101.129997253418</v>
      </c>
      <c r="X104">
        <v>52.169124603271477</v>
      </c>
      <c r="Y104">
        <v>59.432785034179688</v>
      </c>
      <c r="Z104">
        <v>63.733760833740227</v>
      </c>
      <c r="AA104">
        <v>127.38990783691411</v>
      </c>
      <c r="AB104">
        <v>93.223518371582045</v>
      </c>
      <c r="AC104">
        <v>119.053825378418</v>
      </c>
      <c r="AD104">
        <v>44.191600799560547</v>
      </c>
      <c r="AE104">
        <v>116.7906112670898</v>
      </c>
      <c r="AF104">
        <v>197.65740966796881</v>
      </c>
      <c r="AG104">
        <v>98.094528198242202</v>
      </c>
      <c r="AH104">
        <v>191.2431945800781</v>
      </c>
      <c r="AI104">
        <v>386.741943359375</v>
      </c>
      <c r="AJ104">
        <v>227.2935791015625</v>
      </c>
      <c r="AK104">
        <v>171.11817932128909</v>
      </c>
      <c r="AL104">
        <v>292.5205078125</v>
      </c>
      <c r="AM104">
        <v>72.5714111328125</v>
      </c>
      <c r="AN104">
        <v>24.489999771118161</v>
      </c>
      <c r="AO104">
        <v>68.432754516601563</v>
      </c>
      <c r="AP104">
        <v>120.007568359375</v>
      </c>
      <c r="AQ104">
        <v>64.377189636230469</v>
      </c>
      <c r="AR104">
        <v>58.794662475585938</v>
      </c>
      <c r="AS104">
        <v>64.96221923828125</v>
      </c>
      <c r="AT104">
        <v>330.3814697265625</v>
      </c>
      <c r="AU104">
        <v>128.16111755371091</v>
      </c>
      <c r="AV104">
        <v>207.15287780761719</v>
      </c>
      <c r="AW104">
        <v>82.724891662597656</v>
      </c>
      <c r="AX104">
        <v>282.2406005859375</v>
      </c>
      <c r="AY104">
        <v>286.10140991210938</v>
      </c>
      <c r="AZ104">
        <v>11.55025672912598</v>
      </c>
      <c r="BA104">
        <v>66.046096801757813</v>
      </c>
      <c r="BB104">
        <v>46.418498992919922</v>
      </c>
      <c r="BC104">
        <v>49.737342834472663</v>
      </c>
      <c r="BD104">
        <v>18.822685241699219</v>
      </c>
      <c r="BE104">
        <v>51.576068878173828</v>
      </c>
      <c r="BF104">
        <v>68.979209899902344</v>
      </c>
      <c r="BG104">
        <v>40.544075012207031</v>
      </c>
      <c r="BH104">
        <v>83.267433166503906</v>
      </c>
      <c r="BI104">
        <v>45.810001373291023</v>
      </c>
      <c r="BJ104">
        <v>117.30515289306641</v>
      </c>
      <c r="BK104">
        <v>53.228137969970703</v>
      </c>
      <c r="BL104">
        <v>67.096145629882813</v>
      </c>
      <c r="BM104">
        <v>30.770572662353519</v>
      </c>
      <c r="BN104">
        <v>28.301399230957031</v>
      </c>
      <c r="BO104">
        <v>495.0323486328125</v>
      </c>
      <c r="BP104">
        <v>90.549865722656236</v>
      </c>
      <c r="BQ104">
        <v>178.6205749511719</v>
      </c>
      <c r="BR104">
        <v>55.200653076171882</v>
      </c>
      <c r="BS104">
        <v>179.4430847167969</v>
      </c>
      <c r="BT104">
        <v>80.684196472167969</v>
      </c>
      <c r="BU104">
        <v>34.326969146728523</v>
      </c>
      <c r="BV104">
        <v>115.5800018310547</v>
      </c>
      <c r="BW104">
        <v>65.785606384277344</v>
      </c>
      <c r="BX104">
        <v>238.89117431640619</v>
      </c>
      <c r="BY104">
        <v>41.240001678466797</v>
      </c>
      <c r="BZ104">
        <v>87.955123901367188</v>
      </c>
      <c r="CA104">
        <v>72.182342529296875</v>
      </c>
      <c r="CB104">
        <v>582.0343017578125</v>
      </c>
      <c r="CC104">
        <v>34.141212463378913</v>
      </c>
      <c r="CD104">
        <v>88.505264282226563</v>
      </c>
      <c r="CE104">
        <v>29.500984191894531</v>
      </c>
      <c r="CF104">
        <v>90.416412353515625</v>
      </c>
      <c r="CG104">
        <v>69.75</v>
      </c>
      <c r="CH104">
        <v>28.781135559082031</v>
      </c>
      <c r="CI104">
        <v>74.945030212402344</v>
      </c>
      <c r="CJ104">
        <v>91.956550598144517</v>
      </c>
      <c r="CK104">
        <v>128.85595703125</v>
      </c>
      <c r="CL104">
        <v>115.1135940551758</v>
      </c>
      <c r="CM104">
        <v>88.915107727050781</v>
      </c>
      <c r="CN104">
        <v>90.375625610351563</v>
      </c>
      <c r="CO104">
        <v>94.623237609863281</v>
      </c>
      <c r="CP104">
        <v>93.214889526367202</v>
      </c>
      <c r="CQ104">
        <v>49.478507995605469</v>
      </c>
      <c r="CR104">
        <v>137.98963928222659</v>
      </c>
      <c r="CS104">
        <v>227.93568420410159</v>
      </c>
      <c r="CT104">
        <v>78.939704895019531</v>
      </c>
      <c r="CU104">
        <v>42.25225830078125</v>
      </c>
      <c r="CV104">
        <v>78.044891357421875</v>
      </c>
      <c r="CW104">
        <v>140.656494140625</v>
      </c>
      <c r="CX104">
        <v>212.45149230957031</v>
      </c>
      <c r="CY104">
        <v>64.897476196289063</v>
      </c>
      <c r="CZ104">
        <v>139.13789367675781</v>
      </c>
      <c r="DA104">
        <v>77.839523315429688</v>
      </c>
      <c r="DB104">
        <v>18680.119140625</v>
      </c>
      <c r="DC104">
        <v>16.139999389648441</v>
      </c>
      <c r="DD104">
        <v>0.49628561035492924</v>
      </c>
      <c r="DE104">
        <v>0.73179673299495407</v>
      </c>
      <c r="DF104">
        <v>2.0222520556015753</v>
      </c>
      <c r="DG104">
        <v>1.7094648211705643</v>
      </c>
      <c r="DH104">
        <v>1.2185130160560882</v>
      </c>
      <c r="DI104">
        <v>9.1850255084652457E-2</v>
      </c>
      <c r="DJ104">
        <v>2.6913134853000233</v>
      </c>
      <c r="DK104">
        <v>2.8874656233796299</v>
      </c>
      <c r="DL104">
        <v>0.39051577959427647</v>
      </c>
      <c r="DM104">
        <v>2.5778603997277356</v>
      </c>
      <c r="DN104">
        <v>0.10820406939314793</v>
      </c>
      <c r="DO104">
        <v>297.64109039306641</v>
      </c>
      <c r="DP104">
        <v>718.23094940185547</v>
      </c>
    </row>
    <row r="105" spans="1:120" x14ac:dyDescent="0.25">
      <c r="A105" s="1">
        <v>45610</v>
      </c>
      <c r="B105">
        <v>38.359287261962891</v>
      </c>
      <c r="C105">
        <v>53.849998474121087</v>
      </c>
      <c r="D105">
        <v>41.881755828857422</v>
      </c>
      <c r="E105">
        <v>43.903564453125</v>
      </c>
      <c r="F105">
        <v>62.587860107421882</v>
      </c>
      <c r="G105">
        <v>14.2519998550415</v>
      </c>
      <c r="H105">
        <v>40.820953369140618</v>
      </c>
      <c r="I105">
        <v>25.729999542236332</v>
      </c>
      <c r="J105">
        <v>20.818561553955082</v>
      </c>
      <c r="K105">
        <v>434.53054809570313</v>
      </c>
      <c r="L105">
        <v>79.316238403320313</v>
      </c>
      <c r="M105">
        <v>36.928001403808587</v>
      </c>
      <c r="N105">
        <v>25.12042236328125</v>
      </c>
      <c r="O105">
        <v>35.305515289306641</v>
      </c>
      <c r="P105">
        <v>59.618854522705078</v>
      </c>
      <c r="Q105">
        <v>237.00999450683591</v>
      </c>
      <c r="R105">
        <v>123.6409072875977</v>
      </c>
      <c r="S105">
        <v>146.867919921875</v>
      </c>
      <c r="T105">
        <v>139.9022216796875</v>
      </c>
      <c r="U105">
        <v>28.908441543579102</v>
      </c>
      <c r="V105">
        <v>91.833076477050781</v>
      </c>
      <c r="W105">
        <v>103.0500030517578</v>
      </c>
      <c r="X105">
        <v>53.035453796386719</v>
      </c>
      <c r="Y105">
        <v>59.332965850830078</v>
      </c>
      <c r="Z105">
        <v>64.419075012207031</v>
      </c>
      <c r="AA105">
        <v>128.3515319824219</v>
      </c>
      <c r="AB105">
        <v>94.598556518554673</v>
      </c>
      <c r="AC105">
        <v>120.1897354125977</v>
      </c>
      <c r="AD105">
        <v>45.168983459472663</v>
      </c>
      <c r="AE105">
        <v>117.9811325073242</v>
      </c>
      <c r="AF105">
        <v>198.27166748046881</v>
      </c>
      <c r="AG105">
        <v>100.09971618652339</v>
      </c>
      <c r="AH105">
        <v>192.00599670410159</v>
      </c>
      <c r="AI105">
        <v>394.9747314453125</v>
      </c>
      <c r="AJ105">
        <v>230.7356262207031</v>
      </c>
      <c r="AK105">
        <v>172.90354919433591</v>
      </c>
      <c r="AL105">
        <v>298.14303588867188</v>
      </c>
      <c r="AM105">
        <v>72.680793762207031</v>
      </c>
      <c r="AN105">
        <v>24.569999694824219</v>
      </c>
      <c r="AO105">
        <v>67.85968017578125</v>
      </c>
      <c r="AP105">
        <v>119.09864807128911</v>
      </c>
      <c r="AQ105">
        <v>64.367324829101563</v>
      </c>
      <c r="AR105">
        <v>58.567005157470703</v>
      </c>
      <c r="AS105">
        <v>64.952362060546875</v>
      </c>
      <c r="AT105">
        <v>337.67340087890619</v>
      </c>
      <c r="AU105">
        <v>128.6556091308594</v>
      </c>
      <c r="AV105">
        <v>208.51460266113281</v>
      </c>
      <c r="AW105">
        <v>83.500343322753906</v>
      </c>
      <c r="AX105">
        <v>286.38125610351563</v>
      </c>
      <c r="AY105">
        <v>290.76364135742188</v>
      </c>
      <c r="AZ105">
        <v>11.64906215667725</v>
      </c>
      <c r="BA105">
        <v>68.824668884277344</v>
      </c>
      <c r="BB105">
        <v>46.844810485839837</v>
      </c>
      <c r="BC105">
        <v>51.291740417480469</v>
      </c>
      <c r="BD105">
        <v>19.1987419128418</v>
      </c>
      <c r="BE105">
        <v>52.355712890625</v>
      </c>
      <c r="BF105">
        <v>69.537582397460938</v>
      </c>
      <c r="BG105">
        <v>40.83331298828125</v>
      </c>
      <c r="BH105">
        <v>85.305374145507813</v>
      </c>
      <c r="BI105">
        <v>46.520000457763672</v>
      </c>
      <c r="BJ105">
        <v>118.2422409057617</v>
      </c>
      <c r="BK105">
        <v>55.386844635009773</v>
      </c>
      <c r="BL105">
        <v>67.468193054199219</v>
      </c>
      <c r="BM105">
        <v>31.0763053894043</v>
      </c>
      <c r="BN105">
        <v>28.83464241027832</v>
      </c>
      <c r="BO105">
        <v>507.11480712890619</v>
      </c>
      <c r="BP105">
        <v>92.742607116699219</v>
      </c>
      <c r="BQ105">
        <v>181.5949401855469</v>
      </c>
      <c r="BR105">
        <v>55.906822204589837</v>
      </c>
      <c r="BS105">
        <v>180.73231506347659</v>
      </c>
      <c r="BT105">
        <v>80.595664978027344</v>
      </c>
      <c r="BU105">
        <v>34.4246826171875</v>
      </c>
      <c r="BV105">
        <v>118.19000244140619</v>
      </c>
      <c r="BW105">
        <v>65.640716552734375</v>
      </c>
      <c r="BX105">
        <v>247.08485412597659</v>
      </c>
      <c r="BY105">
        <v>41.450000762939453</v>
      </c>
      <c r="BZ105">
        <v>89.679733276367188</v>
      </c>
      <c r="CA105">
        <v>72.241912841796875</v>
      </c>
      <c r="CB105">
        <v>589.5860595703125</v>
      </c>
      <c r="CC105">
        <v>35.395011901855469</v>
      </c>
      <c r="CD105">
        <v>88.741065979003906</v>
      </c>
      <c r="CE105">
        <v>29.598348617553711</v>
      </c>
      <c r="CF105">
        <v>91.38852691650392</v>
      </c>
      <c r="CG105">
        <v>71.290000915527344</v>
      </c>
      <c r="CH105">
        <v>28.809841156005859</v>
      </c>
      <c r="CI105">
        <v>74.964584350585938</v>
      </c>
      <c r="CJ105">
        <v>91.907531738281236</v>
      </c>
      <c r="CK105">
        <v>129.27989196777341</v>
      </c>
      <c r="CL105">
        <v>116.1485061645508</v>
      </c>
      <c r="CM105">
        <v>89.175025939941406</v>
      </c>
      <c r="CN105">
        <v>91.009284973144517</v>
      </c>
      <c r="CO105">
        <v>96.552497863769517</v>
      </c>
      <c r="CP105">
        <v>93.352653503417955</v>
      </c>
      <c r="CQ105">
        <v>49.250316619873047</v>
      </c>
      <c r="CR105">
        <v>138.73359680175781</v>
      </c>
      <c r="CS105">
        <v>233.7359619140625</v>
      </c>
      <c r="CT105">
        <v>79.640647888183594</v>
      </c>
      <c r="CU105">
        <v>42.203102111816413</v>
      </c>
      <c r="CV105">
        <v>76.892684936523438</v>
      </c>
      <c r="CW105">
        <v>143.31413269042969</v>
      </c>
      <c r="CX105">
        <v>214.28297424316409</v>
      </c>
      <c r="CY105">
        <v>64.947357177734375</v>
      </c>
      <c r="CZ105">
        <v>140.4714660644531</v>
      </c>
      <c r="DA105">
        <v>78.681411743164063</v>
      </c>
      <c r="DB105">
        <v>19107.650390625</v>
      </c>
      <c r="DC105">
        <v>14.310000419616699</v>
      </c>
      <c r="DD105">
        <v>0.50486142300883174</v>
      </c>
      <c r="DE105">
        <v>0.73702709315156612</v>
      </c>
      <c r="DF105">
        <v>2.0570958106793085</v>
      </c>
      <c r="DG105">
        <v>1.7243314974036326</v>
      </c>
      <c r="DH105">
        <v>1.2413809345380642</v>
      </c>
      <c r="DI105">
        <v>9.1335264123047127E-2</v>
      </c>
      <c r="DJ105">
        <v>2.6906231921169188</v>
      </c>
      <c r="DK105">
        <v>2.9348827277526741</v>
      </c>
      <c r="DL105">
        <v>0.39135190270418219</v>
      </c>
      <c r="DM105">
        <v>2.6246302291837789</v>
      </c>
      <c r="DN105">
        <v>0.10856082080325191</v>
      </c>
      <c r="DO105">
        <v>299.84746551513672</v>
      </c>
      <c r="DP105">
        <v>727.01213455200195</v>
      </c>
    </row>
    <row r="106" spans="1:120" x14ac:dyDescent="0.25">
      <c r="A106" s="1">
        <v>45609</v>
      </c>
      <c r="B106">
        <v>38.739185333251953</v>
      </c>
      <c r="C106">
        <v>55.840000152587891</v>
      </c>
      <c r="D106">
        <v>42.183204650878913</v>
      </c>
      <c r="E106">
        <v>44.867439270019531</v>
      </c>
      <c r="F106">
        <v>64.285629272460938</v>
      </c>
      <c r="G106">
        <v>14.80000019073486</v>
      </c>
      <c r="H106">
        <v>40.317844390869141</v>
      </c>
      <c r="I106">
        <v>25.639999389648441</v>
      </c>
      <c r="J106">
        <v>20.83754920959473</v>
      </c>
      <c r="K106">
        <v>436.62527465820313</v>
      </c>
      <c r="L106">
        <v>77.792831420898438</v>
      </c>
      <c r="M106">
        <v>37.937999725341797</v>
      </c>
      <c r="N106">
        <v>24.88325119018555</v>
      </c>
      <c r="O106">
        <v>35.147369384765618</v>
      </c>
      <c r="P106">
        <v>59.520587921142578</v>
      </c>
      <c r="Q106">
        <v>237.6300048828125</v>
      </c>
      <c r="R106">
        <v>124.3584823608398</v>
      </c>
      <c r="S106">
        <v>147.5635986328125</v>
      </c>
      <c r="T106">
        <v>143.60725402832031</v>
      </c>
      <c r="U106">
        <v>29.501029968261719</v>
      </c>
      <c r="V106">
        <v>91.842926025390625</v>
      </c>
      <c r="W106">
        <v>104.4199981689453</v>
      </c>
      <c r="X106">
        <v>53.991409301757813</v>
      </c>
      <c r="Y106">
        <v>59.941867828369141</v>
      </c>
      <c r="Z106">
        <v>64.995132446289063</v>
      </c>
      <c r="AA106">
        <v>129.4717712402344</v>
      </c>
      <c r="AB106">
        <v>95.555107116699219</v>
      </c>
      <c r="AC106">
        <v>121.7602615356445</v>
      </c>
      <c r="AD106">
        <v>46.026683807373047</v>
      </c>
      <c r="AE106">
        <v>117.14776611328119</v>
      </c>
      <c r="AF106">
        <v>199.5992126464844</v>
      </c>
      <c r="AG106">
        <v>100.74815368652339</v>
      </c>
      <c r="AH106">
        <v>193.3136291503906</v>
      </c>
      <c r="AI106">
        <v>397.53936767578119</v>
      </c>
      <c r="AJ106">
        <v>233.88916015625</v>
      </c>
      <c r="AK106">
        <v>174.56990051269531</v>
      </c>
      <c r="AL106">
        <v>303.417236328125</v>
      </c>
      <c r="AM106">
        <v>73.028839111328125</v>
      </c>
      <c r="AN106">
        <v>24.389999389648441</v>
      </c>
      <c r="AO106">
        <v>68.047409057617188</v>
      </c>
      <c r="AP106">
        <v>119.58274841308589</v>
      </c>
      <c r="AQ106">
        <v>64.870498657226563</v>
      </c>
      <c r="AR106">
        <v>58.626392364501953</v>
      </c>
      <c r="AS106">
        <v>65.307563781738281</v>
      </c>
      <c r="AT106">
        <v>339.49884033203119</v>
      </c>
      <c r="AU106">
        <v>129.5456848144531</v>
      </c>
      <c r="AV106">
        <v>210.69139099121091</v>
      </c>
      <c r="AW106">
        <v>83.778709411621094</v>
      </c>
      <c r="AX106">
        <v>288.18280029296881</v>
      </c>
      <c r="AY106">
        <v>291.57659912109381</v>
      </c>
      <c r="AZ106">
        <v>11.65894222259521</v>
      </c>
      <c r="BA106">
        <v>71.163459777832031</v>
      </c>
      <c r="BB106">
        <v>47.241386413574219</v>
      </c>
      <c r="BC106">
        <v>51.243362426757813</v>
      </c>
      <c r="BD106">
        <v>19.555007934570309</v>
      </c>
      <c r="BE106">
        <v>52.655570983886719</v>
      </c>
      <c r="BF106">
        <v>70.664306640625</v>
      </c>
      <c r="BG106">
        <v>41.032791137695313</v>
      </c>
      <c r="BH106">
        <v>86.965553283691406</v>
      </c>
      <c r="BI106">
        <v>46.840000152587891</v>
      </c>
      <c r="BJ106">
        <v>122.59869384765619</v>
      </c>
      <c r="BK106">
        <v>55.506778717041023</v>
      </c>
      <c r="BL106">
        <v>66.870956420898438</v>
      </c>
      <c r="BM106">
        <v>30.839609146118161</v>
      </c>
      <c r="BN106">
        <v>29.02226448059082</v>
      </c>
      <c r="BO106">
        <v>510.66378784179688</v>
      </c>
      <c r="BP106">
        <v>93.470184326171875</v>
      </c>
      <c r="BQ106">
        <v>182.6593322753906</v>
      </c>
      <c r="BR106">
        <v>56.563262939453118</v>
      </c>
      <c r="BS106">
        <v>182.19017028808591</v>
      </c>
      <c r="BT106">
        <v>80.713714599609375</v>
      </c>
      <c r="BU106">
        <v>33.80908203125</v>
      </c>
      <c r="BV106">
        <v>119.94000244140619</v>
      </c>
      <c r="BW106">
        <v>66.481033325195313</v>
      </c>
      <c r="BX106">
        <v>246.53729248046881</v>
      </c>
      <c r="BY106">
        <v>41.450000762939453</v>
      </c>
      <c r="BZ106">
        <v>90.457305908203125</v>
      </c>
      <c r="CA106">
        <v>72.847572326660156</v>
      </c>
      <c r="CB106">
        <v>593.4017333984375</v>
      </c>
      <c r="CC106">
        <v>34.668601989746087</v>
      </c>
      <c r="CD106">
        <v>88.230155944824219</v>
      </c>
      <c r="CE106">
        <v>29.364677429199219</v>
      </c>
      <c r="CF106">
        <v>92.390396118164063</v>
      </c>
      <c r="CG106">
        <v>70.730003356933594</v>
      </c>
      <c r="CH106">
        <v>28.69502067565918</v>
      </c>
      <c r="CI106">
        <v>74.837432861328125</v>
      </c>
      <c r="CJ106">
        <v>92.74082183837892</v>
      </c>
      <c r="CK106">
        <v>129.98974609375</v>
      </c>
      <c r="CL106">
        <v>115.8798294067383</v>
      </c>
      <c r="CM106">
        <v>90.954536437988281</v>
      </c>
      <c r="CN106">
        <v>91.761756896972656</v>
      </c>
      <c r="CO106">
        <v>96.661888122558594</v>
      </c>
      <c r="CP106">
        <v>92.998405456542955</v>
      </c>
      <c r="CQ106">
        <v>49.379295349121087</v>
      </c>
      <c r="CR106">
        <v>141.1142578125</v>
      </c>
      <c r="CS106">
        <v>234.53324890136719</v>
      </c>
      <c r="CT106">
        <v>79.838096618652344</v>
      </c>
      <c r="CU106">
        <v>42.586502075195313</v>
      </c>
      <c r="CV106">
        <v>77.158584594726563</v>
      </c>
      <c r="CW106">
        <v>145.60487365722659</v>
      </c>
      <c r="CX106">
        <v>217.3686218261719</v>
      </c>
      <c r="CY106">
        <v>65.675651550292969</v>
      </c>
      <c r="CZ106">
        <v>139.6219177246094</v>
      </c>
      <c r="DA106">
        <v>78.849784851074219</v>
      </c>
      <c r="DB106">
        <v>19230.720703125</v>
      </c>
      <c r="DC106">
        <v>14.02000045776367</v>
      </c>
      <c r="DD106">
        <v>0.50475226004503926</v>
      </c>
      <c r="DE106">
        <v>0.73803815458272415</v>
      </c>
      <c r="DF106">
        <v>2.0564476980901891</v>
      </c>
      <c r="DG106">
        <v>1.7380844890042169</v>
      </c>
      <c r="DH106">
        <v>1.2417339798583555</v>
      </c>
      <c r="DI106">
        <v>9.4101511690553696E-2</v>
      </c>
      <c r="DJ106">
        <v>2.7226177856473184</v>
      </c>
      <c r="DK106">
        <v>2.9376107251356225</v>
      </c>
      <c r="DL106">
        <v>0.39414977576279836</v>
      </c>
      <c r="DM106">
        <v>2.6206881442503605</v>
      </c>
      <c r="DN106">
        <v>0.10789882953666914</v>
      </c>
      <c r="DO106">
        <v>302.60155487060547</v>
      </c>
      <c r="DP106">
        <v>734.15718078613281</v>
      </c>
    </row>
    <row r="107" spans="1:120" x14ac:dyDescent="0.25">
      <c r="A107" s="1">
        <v>45608</v>
      </c>
      <c r="B107">
        <v>38.759178161621087</v>
      </c>
      <c r="C107">
        <v>56.810001373291023</v>
      </c>
      <c r="D107">
        <v>42.027618408203118</v>
      </c>
      <c r="E107">
        <v>46.568393707275391</v>
      </c>
      <c r="F107">
        <v>64.525314331054688</v>
      </c>
      <c r="G107">
        <v>15.090999603271481</v>
      </c>
      <c r="H107">
        <v>41.363525390625</v>
      </c>
      <c r="I107">
        <v>26.059999465942379</v>
      </c>
      <c r="J107">
        <v>20.904001235961911</v>
      </c>
      <c r="K107">
        <v>436.20831298828119</v>
      </c>
      <c r="L107">
        <v>79.097183227539063</v>
      </c>
      <c r="M107">
        <v>38.11199951171875</v>
      </c>
      <c r="N107">
        <v>24.804195404052731</v>
      </c>
      <c r="O107">
        <v>35.690986633300781</v>
      </c>
      <c r="P107">
        <v>59.854698181152337</v>
      </c>
      <c r="Q107">
        <v>240.05000305175781</v>
      </c>
      <c r="R107">
        <v>124.4681091308594</v>
      </c>
      <c r="S107">
        <v>148.47792053222659</v>
      </c>
      <c r="T107">
        <v>144.16650390625</v>
      </c>
      <c r="U107">
        <v>29.540534973144531</v>
      </c>
      <c r="V107">
        <v>91.901985168457045</v>
      </c>
      <c r="W107">
        <v>104.0899963378906</v>
      </c>
      <c r="X107">
        <v>54.539089202880859</v>
      </c>
      <c r="Y107">
        <v>60.331161499023438</v>
      </c>
      <c r="Z107">
        <v>65.36260986328125</v>
      </c>
      <c r="AA107">
        <v>129.9971923828125</v>
      </c>
      <c r="AB107">
        <v>96.113082885742202</v>
      </c>
      <c r="AC107">
        <v>122.7974090576172</v>
      </c>
      <c r="AD107">
        <v>46.166313171386719</v>
      </c>
      <c r="AE107">
        <v>117.167610168457</v>
      </c>
      <c r="AF107">
        <v>199.1930236816406</v>
      </c>
      <c r="AG107">
        <v>100.8379364013672</v>
      </c>
      <c r="AH107">
        <v>193.16502380371091</v>
      </c>
      <c r="AI107">
        <v>397.95852661132813</v>
      </c>
      <c r="AJ107">
        <v>236.22697448730469</v>
      </c>
      <c r="AK107">
        <v>176.1370544433594</v>
      </c>
      <c r="AL107">
        <v>306.65139770507813</v>
      </c>
      <c r="AM107">
        <v>72.720565795898438</v>
      </c>
      <c r="AN107">
        <v>24.719999313354489</v>
      </c>
      <c r="AO107">
        <v>68.057289123535156</v>
      </c>
      <c r="AP107">
        <v>119.53334045410161</v>
      </c>
      <c r="AQ107">
        <v>65.363815307617188</v>
      </c>
      <c r="AR107">
        <v>58.745166778564453</v>
      </c>
      <c r="AS107">
        <v>65.712089538574219</v>
      </c>
      <c r="AT107">
        <v>339.71829223632813</v>
      </c>
      <c r="AU107">
        <v>129.2687683105469</v>
      </c>
      <c r="AV107">
        <v>211.22813415527341</v>
      </c>
      <c r="AW107">
        <v>84.136611938476563</v>
      </c>
      <c r="AX107">
        <v>287.84439086914063</v>
      </c>
      <c r="AY107">
        <v>295.86666870117188</v>
      </c>
      <c r="AZ107">
        <v>11.629300117492679</v>
      </c>
      <c r="BA107">
        <v>70.953567504882813</v>
      </c>
      <c r="BB107">
        <v>47.419841766357422</v>
      </c>
      <c r="BC107">
        <v>51.313526153564453</v>
      </c>
      <c r="BD107">
        <v>19.545112609863281</v>
      </c>
      <c r="BE107">
        <v>52.785511016845703</v>
      </c>
      <c r="BF107">
        <v>70.674270629882813</v>
      </c>
      <c r="BG107">
        <v>41.042770385742188</v>
      </c>
      <c r="BH107">
        <v>87.492439270019531</v>
      </c>
      <c r="BI107">
        <v>46.639999389648438</v>
      </c>
      <c r="BJ107">
        <v>123.05726623535161</v>
      </c>
      <c r="BK107">
        <v>56.726047515869141</v>
      </c>
      <c r="BL107">
        <v>68.1143798828125</v>
      </c>
      <c r="BM107">
        <v>30.583187103271481</v>
      </c>
      <c r="BN107">
        <v>29.288888931274411</v>
      </c>
      <c r="BO107">
        <v>511.32171630859381</v>
      </c>
      <c r="BP107">
        <v>93.400421142578125</v>
      </c>
      <c r="BQ107">
        <v>183.10697937011719</v>
      </c>
      <c r="BR107">
        <v>56.911376953125</v>
      </c>
      <c r="BS107">
        <v>182.09098815917969</v>
      </c>
      <c r="BT107">
        <v>80.595664978027344</v>
      </c>
      <c r="BU107">
        <v>34.747138977050781</v>
      </c>
      <c r="BV107">
        <v>119.3300018310547</v>
      </c>
      <c r="BW107">
        <v>67.572463989257813</v>
      </c>
      <c r="BX107">
        <v>250.7486267089844</v>
      </c>
      <c r="BY107">
        <v>41.75</v>
      </c>
      <c r="BZ107">
        <v>90.836120605468764</v>
      </c>
      <c r="CA107">
        <v>72.728424072265625</v>
      </c>
      <c r="CB107">
        <v>593.1136474609375</v>
      </c>
      <c r="CC107">
        <v>34.5491943359375</v>
      </c>
      <c r="CD107">
        <v>89.075126647949219</v>
      </c>
      <c r="CE107">
        <v>29.909910202026371</v>
      </c>
      <c r="CF107">
        <v>92.390396118164063</v>
      </c>
      <c r="CG107">
        <v>70.69000244140625</v>
      </c>
      <c r="CH107">
        <v>28.53236198425293</v>
      </c>
      <c r="CI107">
        <v>75.434104919433594</v>
      </c>
      <c r="CJ107">
        <v>92.231040954589844</v>
      </c>
      <c r="CK107">
        <v>129.8911437988281</v>
      </c>
      <c r="CL107">
        <v>115.5912551879883</v>
      </c>
      <c r="CM107">
        <v>92.504096984863281</v>
      </c>
      <c r="CN107">
        <v>91.543937683105483</v>
      </c>
      <c r="CO107">
        <v>96.622116088867202</v>
      </c>
      <c r="CP107">
        <v>92.280082702636719</v>
      </c>
      <c r="CQ107">
        <v>49.349529266357422</v>
      </c>
      <c r="CR107">
        <v>140.81669616699219</v>
      </c>
      <c r="CS107">
        <v>235.3504638671875</v>
      </c>
      <c r="CT107">
        <v>79.601150512695313</v>
      </c>
      <c r="CU107">
        <v>42.25225830078125</v>
      </c>
      <c r="CV107">
        <v>77.29644775390625</v>
      </c>
      <c r="CW107">
        <v>145.9916076660156</v>
      </c>
      <c r="CX107">
        <v>215.52717590332031</v>
      </c>
      <c r="CY107">
        <v>66.723182678222656</v>
      </c>
      <c r="CZ107">
        <v>139.0390930175781</v>
      </c>
      <c r="DA107">
        <v>78.820068359375</v>
      </c>
      <c r="DB107">
        <v>19281.400390625</v>
      </c>
      <c r="DC107">
        <v>14.710000038146971</v>
      </c>
      <c r="DD107">
        <v>0.50623226927129239</v>
      </c>
      <c r="DE107">
        <v>0.7393473745395267</v>
      </c>
      <c r="DF107">
        <v>2.0601997130480663</v>
      </c>
      <c r="DG107">
        <v>1.7409817523869651</v>
      </c>
      <c r="DH107">
        <v>1.2489768857800445</v>
      </c>
      <c r="DI107">
        <v>9.5782657533660165E-2</v>
      </c>
      <c r="DJ107">
        <v>2.7075887033686357</v>
      </c>
      <c r="DK107">
        <v>2.956621384883781</v>
      </c>
      <c r="DL107">
        <v>0.39828281729575715</v>
      </c>
      <c r="DM107">
        <v>2.6279997610885482</v>
      </c>
      <c r="DN107">
        <v>0.1085607129124823</v>
      </c>
      <c r="DO107">
        <v>302.88920593261719</v>
      </c>
      <c r="DP107">
        <v>732.58780288696289</v>
      </c>
    </row>
    <row r="108" spans="1:120" x14ac:dyDescent="0.25">
      <c r="A108" s="1">
        <v>45607</v>
      </c>
      <c r="B108">
        <v>38.939128875732422</v>
      </c>
      <c r="C108">
        <v>57.849998474121087</v>
      </c>
      <c r="D108">
        <v>42.980583190917969</v>
      </c>
      <c r="E108">
        <v>46.832988739013672</v>
      </c>
      <c r="F108">
        <v>64.465400695800781</v>
      </c>
      <c r="G108">
        <v>15.739999771118161</v>
      </c>
      <c r="H108">
        <v>42.705150604248047</v>
      </c>
      <c r="I108">
        <v>26.680000305175781</v>
      </c>
      <c r="J108">
        <v>21.017917633056641</v>
      </c>
      <c r="K108">
        <v>439.80209350585938</v>
      </c>
      <c r="L108">
        <v>80.521011352539063</v>
      </c>
      <c r="M108">
        <v>38.298000335693359</v>
      </c>
      <c r="N108">
        <v>25.071014404296879</v>
      </c>
      <c r="O108">
        <v>36.303794860839837</v>
      </c>
      <c r="P108">
        <v>60.689971923828118</v>
      </c>
      <c r="Q108">
        <v>242.13999938964841</v>
      </c>
      <c r="R108">
        <v>127.3483428955078</v>
      </c>
      <c r="S108">
        <v>149.58106994628909</v>
      </c>
      <c r="T108">
        <v>147.5220031738281</v>
      </c>
      <c r="U108">
        <v>30.65657806396484</v>
      </c>
      <c r="V108">
        <v>92.482849121093764</v>
      </c>
      <c r="W108">
        <v>103.5899963378906</v>
      </c>
      <c r="X108">
        <v>55.475120544433587</v>
      </c>
      <c r="Y108">
        <v>60.311199188232422</v>
      </c>
      <c r="Z108">
        <v>66.057861328125</v>
      </c>
      <c r="AA108">
        <v>131.5932922363281</v>
      </c>
      <c r="AB108">
        <v>97.099525451660156</v>
      </c>
      <c r="AC108">
        <v>124.71364593505859</v>
      </c>
      <c r="AD108">
        <v>46.595165252685547</v>
      </c>
      <c r="AE108">
        <v>120.56060791015619</v>
      </c>
      <c r="AF108">
        <v>200.7088317871094</v>
      </c>
      <c r="AG108">
        <v>100.778076171875</v>
      </c>
      <c r="AH108">
        <v>194.60145568847659</v>
      </c>
      <c r="AI108">
        <v>397.649169921875</v>
      </c>
      <c r="AJ108">
        <v>240.44493103027341</v>
      </c>
      <c r="AK108">
        <v>179.29121398925781</v>
      </c>
      <c r="AL108">
        <v>312.09481811523438</v>
      </c>
      <c r="AM108">
        <v>73.476310729980469</v>
      </c>
      <c r="AN108">
        <v>25.010000228881839</v>
      </c>
      <c r="AO108">
        <v>68.472274780273438</v>
      </c>
      <c r="AP108">
        <v>119.4444274902344</v>
      </c>
      <c r="AQ108">
        <v>65.768333435058594</v>
      </c>
      <c r="AR108">
        <v>58.665988922119141</v>
      </c>
      <c r="AS108">
        <v>66.096893310546875</v>
      </c>
      <c r="AT108">
        <v>339.23947143554688</v>
      </c>
      <c r="AU108">
        <v>130.30718994140619</v>
      </c>
      <c r="AV108">
        <v>212.31156921386719</v>
      </c>
      <c r="AW108">
        <v>85.478744506835938</v>
      </c>
      <c r="AX108">
        <v>288.23257446289063</v>
      </c>
      <c r="AY108">
        <v>298.59933471679688</v>
      </c>
      <c r="AZ108">
        <v>12.10356330871582</v>
      </c>
      <c r="BA108">
        <v>72.202926635742188</v>
      </c>
      <c r="BB108">
        <v>47.598293304443359</v>
      </c>
      <c r="BC108">
        <v>51.308631896972663</v>
      </c>
      <c r="BD108">
        <v>20.406087875366211</v>
      </c>
      <c r="BE108">
        <v>53.035396575927727</v>
      </c>
      <c r="BF108">
        <v>71.40216064453125</v>
      </c>
      <c r="BG108">
        <v>41.481620788574219</v>
      </c>
      <c r="BH108">
        <v>88.834495544433594</v>
      </c>
      <c r="BI108">
        <v>46.189998626708977</v>
      </c>
      <c r="BJ108">
        <v>124.1139831542969</v>
      </c>
      <c r="BK108">
        <v>57.445613861083977</v>
      </c>
      <c r="BL108">
        <v>69.387184143066406</v>
      </c>
      <c r="BM108">
        <v>30.879058837890621</v>
      </c>
      <c r="BN108">
        <v>29.575260162353519</v>
      </c>
      <c r="BO108">
        <v>512.24884033203125</v>
      </c>
      <c r="BP108">
        <v>93.868865966796875</v>
      </c>
      <c r="BQ108">
        <v>183.2860412597656</v>
      </c>
      <c r="BR108">
        <v>57.935821533203118</v>
      </c>
      <c r="BS108">
        <v>183.48931884765619</v>
      </c>
      <c r="BT108">
        <v>80.674362182617188</v>
      </c>
      <c r="BU108">
        <v>35.147769927978523</v>
      </c>
      <c r="BV108">
        <v>119.26999664306641</v>
      </c>
      <c r="BW108">
        <v>69.359329223632813</v>
      </c>
      <c r="BX108">
        <v>252.4112548828125</v>
      </c>
      <c r="BY108">
        <v>42.599998474121087</v>
      </c>
      <c r="BZ108">
        <v>92.142036437988281</v>
      </c>
      <c r="CA108">
        <v>72.946861267089844</v>
      </c>
      <c r="CB108">
        <v>594.96173095703125</v>
      </c>
      <c r="CC108">
        <v>35.962207794189453</v>
      </c>
      <c r="CD108">
        <v>90.430999755859375</v>
      </c>
      <c r="CE108">
        <v>29.71518516540527</v>
      </c>
      <c r="CF108">
        <v>92.588783264160156</v>
      </c>
      <c r="CG108">
        <v>70.94000244140625</v>
      </c>
      <c r="CH108">
        <v>28.407976150512699</v>
      </c>
      <c r="CI108">
        <v>76.52960205078125</v>
      </c>
      <c r="CJ108">
        <v>93.525100708007798</v>
      </c>
      <c r="CK108">
        <v>130.92633056640619</v>
      </c>
      <c r="CL108">
        <v>118.6760711669922</v>
      </c>
      <c r="CM108">
        <v>93.343864440917955</v>
      </c>
      <c r="CN108">
        <v>93.128082275390625</v>
      </c>
      <c r="CO108">
        <v>96.184547424316406</v>
      </c>
      <c r="CP108">
        <v>92.772087097167955</v>
      </c>
      <c r="CQ108">
        <v>49.498348236083977</v>
      </c>
      <c r="CR108">
        <v>142.0367736816406</v>
      </c>
      <c r="CS108">
        <v>235.05149841308591</v>
      </c>
      <c r="CT108">
        <v>79.512298583984375</v>
      </c>
      <c r="CU108">
        <v>42.792945861816413</v>
      </c>
      <c r="CV108">
        <v>78.192619323730469</v>
      </c>
      <c r="CW108">
        <v>148.05426025390619</v>
      </c>
      <c r="CX108">
        <v>218.44361877441409</v>
      </c>
      <c r="CY108">
        <v>68.449127197265625</v>
      </c>
      <c r="CZ108">
        <v>140.40232849121091</v>
      </c>
      <c r="DA108">
        <v>79.473770141601563</v>
      </c>
      <c r="DB108">
        <v>19298.759765625</v>
      </c>
      <c r="DC108">
        <v>14.97000026702881</v>
      </c>
      <c r="DD108">
        <v>0.50211082030894227</v>
      </c>
      <c r="DE108">
        <v>0.73787594946161339</v>
      </c>
      <c r="DF108">
        <v>2.0434028538740368</v>
      </c>
      <c r="DG108">
        <v>1.7407145122790761</v>
      </c>
      <c r="DH108">
        <v>1.2631391513970236</v>
      </c>
      <c r="DI108">
        <v>9.7233142005731923E-2</v>
      </c>
      <c r="DJ108">
        <v>2.7472934711311905</v>
      </c>
      <c r="DK108">
        <v>2.9561653052302872</v>
      </c>
      <c r="DL108">
        <v>0.40413512083122299</v>
      </c>
      <c r="DM108">
        <v>2.6033826037388188</v>
      </c>
      <c r="DN108">
        <v>0.11018419250196944</v>
      </c>
      <c r="DO108">
        <v>305.75917816162104</v>
      </c>
      <c r="DP108">
        <v>738.15832138061523</v>
      </c>
    </row>
    <row r="109" spans="1:120" x14ac:dyDescent="0.25">
      <c r="A109" s="1">
        <v>45604</v>
      </c>
      <c r="B109">
        <v>38.759178161621087</v>
      </c>
      <c r="C109">
        <v>54.069999694824219</v>
      </c>
      <c r="D109">
        <v>42.620792388916023</v>
      </c>
      <c r="E109">
        <v>43.034187316894531</v>
      </c>
      <c r="F109">
        <v>63.646469116210938</v>
      </c>
      <c r="G109">
        <v>15.72000026702881</v>
      </c>
      <c r="H109">
        <v>43.523937225341797</v>
      </c>
      <c r="I109">
        <v>27.110000610351559</v>
      </c>
      <c r="J109">
        <v>21.359674453735352</v>
      </c>
      <c r="K109">
        <v>436.923095703125</v>
      </c>
      <c r="L109">
        <v>80.043083190917969</v>
      </c>
      <c r="M109">
        <v>37.785999298095703</v>
      </c>
      <c r="N109">
        <v>24.68560791015625</v>
      </c>
      <c r="O109">
        <v>38.567222595214837</v>
      </c>
      <c r="P109">
        <v>60.562225341796882</v>
      </c>
      <c r="Q109">
        <v>247.96000671386719</v>
      </c>
      <c r="R109">
        <v>126.15240478515619</v>
      </c>
      <c r="S109">
        <v>145.0392761230469</v>
      </c>
      <c r="T109">
        <v>148.6504821777344</v>
      </c>
      <c r="U109">
        <v>30.004730224609379</v>
      </c>
      <c r="V109">
        <v>92.738800048828125</v>
      </c>
      <c r="W109">
        <v>101.2399978637695</v>
      </c>
      <c r="X109">
        <v>54.50921630859375</v>
      </c>
      <c r="Y109">
        <v>60.031703948974609</v>
      </c>
      <c r="Z109">
        <v>65.481796264648438</v>
      </c>
      <c r="AA109">
        <v>130.30451965332031</v>
      </c>
      <c r="AB109">
        <v>96.372154235839844</v>
      </c>
      <c r="AC109">
        <v>122.728271484375</v>
      </c>
      <c r="AD109">
        <v>46.285987854003913</v>
      </c>
      <c r="AE109">
        <v>120.1340026855469</v>
      </c>
      <c r="AF109">
        <v>199.94596862792969</v>
      </c>
      <c r="AG109">
        <v>100.8977890014648</v>
      </c>
      <c r="AH109">
        <v>193.52166748046881</v>
      </c>
      <c r="AI109">
        <v>397.79885864257813</v>
      </c>
      <c r="AJ109">
        <v>236.88352966308591</v>
      </c>
      <c r="AK109">
        <v>176.35527038574219</v>
      </c>
      <c r="AL109">
        <v>308.20382690429688</v>
      </c>
      <c r="AM109">
        <v>72.770294189453125</v>
      </c>
      <c r="AN109">
        <v>24.45000076293945</v>
      </c>
      <c r="AO109">
        <v>66.891380310058594</v>
      </c>
      <c r="AP109">
        <v>118.84177398681641</v>
      </c>
      <c r="AQ109">
        <v>63.903606414794922</v>
      </c>
      <c r="AR109">
        <v>58.032508850097663</v>
      </c>
      <c r="AS109">
        <v>64.113693237304688</v>
      </c>
      <c r="AT109">
        <v>339.02005004882813</v>
      </c>
      <c r="AU109">
        <v>130.01051330566409</v>
      </c>
      <c r="AV109">
        <v>212.55010986328119</v>
      </c>
      <c r="AW109">
        <v>85.806816101074219</v>
      </c>
      <c r="AX109">
        <v>288.55108642578119</v>
      </c>
      <c r="AY109">
        <v>292.0467529296875</v>
      </c>
      <c r="AZ109">
        <v>12.054160118103029</v>
      </c>
      <c r="BA109">
        <v>71.913078308105469</v>
      </c>
      <c r="BB109">
        <v>47.74700927734375</v>
      </c>
      <c r="BC109">
        <v>50.958393096923828</v>
      </c>
      <c r="BD109">
        <v>19.891481399536129</v>
      </c>
      <c r="BE109">
        <v>52.39569091796875</v>
      </c>
      <c r="BF109">
        <v>71.093063354492188</v>
      </c>
      <c r="BG109">
        <v>41.172428131103523</v>
      </c>
      <c r="BH109">
        <v>89.083023071289063</v>
      </c>
      <c r="BI109">
        <v>45.479999542236328</v>
      </c>
      <c r="BJ109">
        <v>122.7482223510742</v>
      </c>
      <c r="BK109">
        <v>58.734844207763672</v>
      </c>
      <c r="BL109">
        <v>68.457054138183594</v>
      </c>
      <c r="BM109">
        <v>30.474700927734379</v>
      </c>
      <c r="BN109">
        <v>29.01239013671875</v>
      </c>
      <c r="BO109">
        <v>512.5479736328125</v>
      </c>
      <c r="BP109">
        <v>93.66953277587892</v>
      </c>
      <c r="BQ109">
        <v>183.45513916015619</v>
      </c>
      <c r="BR109">
        <v>57.687168121337891</v>
      </c>
      <c r="BS109">
        <v>182.57695007324219</v>
      </c>
      <c r="BT109">
        <v>80.733383178710938</v>
      </c>
      <c r="BU109">
        <v>36.760047912597663</v>
      </c>
      <c r="BV109">
        <v>117.6800003051758</v>
      </c>
      <c r="BW109">
        <v>70.083732604980469</v>
      </c>
      <c r="BX109">
        <v>258.19561767578119</v>
      </c>
      <c r="BY109">
        <v>42.169998168945313</v>
      </c>
      <c r="BZ109">
        <v>91.8629150390625</v>
      </c>
      <c r="CA109">
        <v>72.629142761230469</v>
      </c>
      <c r="CB109">
        <v>594.3953857421875</v>
      </c>
      <c r="CC109">
        <v>35.862701416015618</v>
      </c>
      <c r="CD109">
        <v>90.873123168945327</v>
      </c>
      <c r="CE109">
        <v>30.182527542114261</v>
      </c>
      <c r="CF109">
        <v>92.717742919921875</v>
      </c>
      <c r="CG109">
        <v>73.129997253417969</v>
      </c>
      <c r="CH109">
        <v>28.245317459106449</v>
      </c>
      <c r="CI109">
        <v>76.646987915039063</v>
      </c>
      <c r="CJ109">
        <v>93.995658874511719</v>
      </c>
      <c r="CK109">
        <v>130.63056945800781</v>
      </c>
      <c r="CL109">
        <v>118.16856384277339</v>
      </c>
      <c r="CM109">
        <v>92.564079284667955</v>
      </c>
      <c r="CN109">
        <v>93.534027099609375</v>
      </c>
      <c r="CO109">
        <v>95.647537231445327</v>
      </c>
      <c r="CP109">
        <v>92.250564575195327</v>
      </c>
      <c r="CQ109">
        <v>48.803848266601563</v>
      </c>
      <c r="CR109">
        <v>140.94563293457031</v>
      </c>
      <c r="CS109">
        <v>236.35707092285159</v>
      </c>
      <c r="CT109">
        <v>79.788734436035156</v>
      </c>
      <c r="CU109">
        <v>43.166507720947273</v>
      </c>
      <c r="CV109">
        <v>77.975959777832031</v>
      </c>
      <c r="CW109">
        <v>148.9269104003906</v>
      </c>
      <c r="CX109">
        <v>214.12370300292969</v>
      </c>
      <c r="CY109">
        <v>69.107574462890625</v>
      </c>
      <c r="CZ109">
        <v>138.3278503417969</v>
      </c>
      <c r="DA109">
        <v>78.404090881347656</v>
      </c>
      <c r="DB109">
        <v>19286.779296875</v>
      </c>
      <c r="DC109">
        <v>14.939999580383301</v>
      </c>
      <c r="DD109">
        <v>0.5046252729867281</v>
      </c>
      <c r="DE109">
        <v>0.73959179997932001</v>
      </c>
      <c r="DF109">
        <v>2.0555778782896548</v>
      </c>
      <c r="DG109">
        <v>1.7476303726572056</v>
      </c>
      <c r="DH109">
        <v>1.2648216892916302</v>
      </c>
      <c r="DI109">
        <v>9.0966385324997276E-2</v>
      </c>
      <c r="DJ109">
        <v>2.6836332787630299</v>
      </c>
      <c r="DK109">
        <v>2.9622862499759757</v>
      </c>
      <c r="DL109">
        <v>0.3985285474033467</v>
      </c>
      <c r="DM109">
        <v>2.6076356552163404</v>
      </c>
      <c r="DN109">
        <v>0.10933214984799978</v>
      </c>
      <c r="DO109">
        <v>306.69160461425781</v>
      </c>
      <c r="DP109">
        <v>733.7642822265625</v>
      </c>
    </row>
    <row r="110" spans="1:120" x14ac:dyDescent="0.25">
      <c r="A110" s="1">
        <v>45603</v>
      </c>
      <c r="B110">
        <v>39.079090118408203</v>
      </c>
      <c r="C110">
        <v>52.689998626708977</v>
      </c>
      <c r="D110">
        <v>42.786098480224609</v>
      </c>
      <c r="E110">
        <v>42.590049743652337</v>
      </c>
      <c r="F110">
        <v>63.716377258300781</v>
      </c>
      <c r="G110">
        <v>15.80000019073486</v>
      </c>
      <c r="H110">
        <v>45.832321166992188</v>
      </c>
      <c r="I110">
        <v>27.840000152587891</v>
      </c>
      <c r="J110">
        <v>21.691936492919918</v>
      </c>
      <c r="K110">
        <v>434.22283935546881</v>
      </c>
      <c r="L110">
        <v>79.963424682617188</v>
      </c>
      <c r="M110">
        <v>37.714000701904297</v>
      </c>
      <c r="N110">
        <v>24.61643218994141</v>
      </c>
      <c r="O110">
        <v>39.11083984375</v>
      </c>
      <c r="P110">
        <v>60.483608245849609</v>
      </c>
      <c r="Q110">
        <v>249.6499938964844</v>
      </c>
      <c r="R110">
        <v>125.8833084106445</v>
      </c>
      <c r="S110">
        <v>143.04168701171881</v>
      </c>
      <c r="T110">
        <v>147.82160949707031</v>
      </c>
      <c r="U110">
        <v>30.222013473510739</v>
      </c>
      <c r="V110">
        <v>92.541915893554673</v>
      </c>
      <c r="W110">
        <v>100.1600036621094</v>
      </c>
      <c r="X110">
        <v>54.469387054443359</v>
      </c>
      <c r="Y110">
        <v>59.442768096923828</v>
      </c>
      <c r="Z110">
        <v>65.163970947265625</v>
      </c>
      <c r="AA110">
        <v>129.61054992675781</v>
      </c>
      <c r="AB110">
        <v>95.883918762207045</v>
      </c>
      <c r="AC110">
        <v>122.0170822143555</v>
      </c>
      <c r="AD110">
        <v>46.186260223388672</v>
      </c>
      <c r="AE110">
        <v>119.07244873046881</v>
      </c>
      <c r="AF110">
        <v>198.7373046875</v>
      </c>
      <c r="AG110">
        <v>100.5885467529297</v>
      </c>
      <c r="AH110">
        <v>192.5211181640625</v>
      </c>
      <c r="AI110">
        <v>396.4915771484375</v>
      </c>
      <c r="AJ110">
        <v>235.15257263183591</v>
      </c>
      <c r="AK110">
        <v>175.36338806152341</v>
      </c>
      <c r="AL110">
        <v>305.39755249023438</v>
      </c>
      <c r="AM110">
        <v>72.541580200195313</v>
      </c>
      <c r="AN110">
        <v>24.14999961853027</v>
      </c>
      <c r="AO110">
        <v>66.5850830078125</v>
      </c>
      <c r="AP110">
        <v>116.79669189453119</v>
      </c>
      <c r="AQ110">
        <v>63.449764251708977</v>
      </c>
      <c r="AR110">
        <v>57.309951782226563</v>
      </c>
      <c r="AS110">
        <v>63.768356323242188</v>
      </c>
      <c r="AT110">
        <v>338.15219116210938</v>
      </c>
      <c r="AU110">
        <v>129.2489929199219</v>
      </c>
      <c r="AV110">
        <v>209.1905212402344</v>
      </c>
      <c r="AW110">
        <v>85.906242370605469</v>
      </c>
      <c r="AX110">
        <v>287.75482177734381</v>
      </c>
      <c r="AY110">
        <v>295.21041870117188</v>
      </c>
      <c r="AZ110">
        <v>12.39997673034668</v>
      </c>
      <c r="BA110">
        <v>71.633224487304688</v>
      </c>
      <c r="BB110">
        <v>47.489238739013672</v>
      </c>
      <c r="BC110">
        <v>51.730438232421882</v>
      </c>
      <c r="BD110">
        <v>19.970651626586911</v>
      </c>
      <c r="BE110">
        <v>52.245761871337891</v>
      </c>
      <c r="BF110">
        <v>71.571662902832031</v>
      </c>
      <c r="BG110">
        <v>41.521518707275391</v>
      </c>
      <c r="BH110">
        <v>88.347381591796875</v>
      </c>
      <c r="BI110">
        <v>45.689998626708977</v>
      </c>
      <c r="BJ110">
        <v>119.4185791015625</v>
      </c>
      <c r="BK110">
        <v>58.984695434570313</v>
      </c>
      <c r="BL110">
        <v>68.251449584960938</v>
      </c>
      <c r="BM110">
        <v>30.080207824707031</v>
      </c>
      <c r="BN110">
        <v>29.437009811401371</v>
      </c>
      <c r="BO110">
        <v>511.94973754882813</v>
      </c>
      <c r="BP110">
        <v>93.769195556640625</v>
      </c>
      <c r="BQ110">
        <v>183.01744079589841</v>
      </c>
      <c r="BR110">
        <v>58.283931732177727</v>
      </c>
      <c r="BS110">
        <v>181.56536865234381</v>
      </c>
      <c r="BT110">
        <v>80.792404174804688</v>
      </c>
      <c r="BU110">
        <v>37.707878112792969</v>
      </c>
      <c r="BV110">
        <v>117.3300018310547</v>
      </c>
      <c r="BW110">
        <v>71.184829711914063</v>
      </c>
      <c r="BX110">
        <v>259.86819458007813</v>
      </c>
      <c r="BY110">
        <v>43.909999847412109</v>
      </c>
      <c r="BZ110">
        <v>91.803092956542955</v>
      </c>
      <c r="CA110">
        <v>72.023483276367188</v>
      </c>
      <c r="CB110">
        <v>591.83172607421875</v>
      </c>
      <c r="CC110">
        <v>37.395126342773438</v>
      </c>
      <c r="CD110">
        <v>89.733413696289063</v>
      </c>
      <c r="CE110">
        <v>30.688814163208011</v>
      </c>
      <c r="CF110">
        <v>91.884498596191406</v>
      </c>
      <c r="CG110">
        <v>74.660003662109375</v>
      </c>
      <c r="CH110">
        <v>28.053951263427731</v>
      </c>
      <c r="CI110">
        <v>76.011207580566406</v>
      </c>
      <c r="CJ110">
        <v>92.613372802734375</v>
      </c>
      <c r="CK110">
        <v>129.92071533203119</v>
      </c>
      <c r="CL110">
        <v>117.6013565063477</v>
      </c>
      <c r="CM110">
        <v>92.524101257324219</v>
      </c>
      <c r="CN110">
        <v>94.395393371582045</v>
      </c>
      <c r="CO110">
        <v>96.114936828613281</v>
      </c>
      <c r="CP110">
        <v>91.640472412109375</v>
      </c>
      <c r="CQ110">
        <v>48.367298126220703</v>
      </c>
      <c r="CR110">
        <v>139.44781494140619</v>
      </c>
      <c r="CS110">
        <v>236.6161804199219</v>
      </c>
      <c r="CT110">
        <v>78.831108093261719</v>
      </c>
      <c r="CU110">
        <v>42.439037322998047</v>
      </c>
      <c r="CV110">
        <v>76.508613586425781</v>
      </c>
      <c r="CW110">
        <v>147.8658447265625</v>
      </c>
      <c r="CX110">
        <v>211.1276550292969</v>
      </c>
      <c r="CY110">
        <v>69.506637573242188</v>
      </c>
      <c r="CZ110">
        <v>137.34986877441409</v>
      </c>
      <c r="DA110">
        <v>78.859695434570313</v>
      </c>
      <c r="DB110">
        <v>19269.4609375</v>
      </c>
      <c r="DC110">
        <v>15.19999980926514</v>
      </c>
      <c r="DD110">
        <v>0.50613822558929189</v>
      </c>
      <c r="DE110">
        <v>0.73978483091376812</v>
      </c>
      <c r="DF110">
        <v>2.0594705709664307</v>
      </c>
      <c r="DG110">
        <v>1.7415126148400519</v>
      </c>
      <c r="DH110">
        <v>1.2746272296256185</v>
      </c>
      <c r="DI110">
        <v>8.9028682149596999E-2</v>
      </c>
      <c r="DJ110">
        <v>2.6782276709788322</v>
      </c>
      <c r="DK110">
        <v>3.0015584728301854</v>
      </c>
      <c r="DL110">
        <v>0.39733012319509642</v>
      </c>
      <c r="DM110">
        <v>2.6162849204683281</v>
      </c>
      <c r="DN110">
        <v>0.11151612590918608</v>
      </c>
      <c r="DO110">
        <v>303.20556640625</v>
      </c>
      <c r="DP110">
        <v>729.95434188842773</v>
      </c>
    </row>
    <row r="111" spans="1:120" x14ac:dyDescent="0.25">
      <c r="A111" s="1">
        <v>45602</v>
      </c>
      <c r="B111">
        <v>38.249317169189453</v>
      </c>
      <c r="C111">
        <v>52.139999389648438</v>
      </c>
      <c r="D111">
        <v>42.290168762207031</v>
      </c>
      <c r="E111">
        <v>41.626171112060547</v>
      </c>
      <c r="F111">
        <v>62.907440185546882</v>
      </c>
      <c r="G111">
        <v>15.590000152587891</v>
      </c>
      <c r="H111">
        <v>43.257583618164063</v>
      </c>
      <c r="I111">
        <v>26.680000305175781</v>
      </c>
      <c r="J111">
        <v>21.473592758178711</v>
      </c>
      <c r="K111">
        <v>434.06396484375</v>
      </c>
      <c r="L111">
        <v>75.542587280273438</v>
      </c>
      <c r="M111">
        <v>37.7239990234375</v>
      </c>
      <c r="N111">
        <v>24.764665603637699</v>
      </c>
      <c r="O111">
        <v>38.191631317138672</v>
      </c>
      <c r="P111">
        <v>59.894004821777337</v>
      </c>
      <c r="Q111">
        <v>245.69999694824219</v>
      </c>
      <c r="R111">
        <v>124.906623840332</v>
      </c>
      <c r="S111">
        <v>144.32371520996091</v>
      </c>
      <c r="T111">
        <v>146.40350341796881</v>
      </c>
      <c r="U111">
        <v>29.283746719360352</v>
      </c>
      <c r="V111">
        <v>91.803550720214844</v>
      </c>
      <c r="W111">
        <v>97.709999084472656</v>
      </c>
      <c r="X111">
        <v>54.090984344482422</v>
      </c>
      <c r="Y111">
        <v>59.662372589111328</v>
      </c>
      <c r="Z111">
        <v>65.263290405273438</v>
      </c>
      <c r="AA111">
        <v>130.16571044921881</v>
      </c>
      <c r="AB111">
        <v>95.77431488037108</v>
      </c>
      <c r="AC111">
        <v>122.8764266967773</v>
      </c>
      <c r="AD111">
        <v>45.837192535400391</v>
      </c>
      <c r="AE111">
        <v>118.0605087280273</v>
      </c>
      <c r="AF111">
        <v>199.32182312011719</v>
      </c>
      <c r="AG111">
        <v>99.052230834960938</v>
      </c>
      <c r="AH111">
        <v>192.98670959472659</v>
      </c>
      <c r="AI111">
        <v>389.81552124023438</v>
      </c>
      <c r="AJ111">
        <v>235.98820495605469</v>
      </c>
      <c r="AK111">
        <v>177.21820068359381</v>
      </c>
      <c r="AL111">
        <v>304.37255859375</v>
      </c>
      <c r="AM111">
        <v>73.605583190917969</v>
      </c>
      <c r="AN111">
        <v>24.510000228881839</v>
      </c>
      <c r="AO111">
        <v>68.442626953125</v>
      </c>
      <c r="AP111">
        <v>117.9526062011719</v>
      </c>
      <c r="AQ111">
        <v>65.738731384277344</v>
      </c>
      <c r="AR111">
        <v>58.012714385986328</v>
      </c>
      <c r="AS111">
        <v>66.16595458984375</v>
      </c>
      <c r="AT111">
        <v>332.47622680664063</v>
      </c>
      <c r="AU111">
        <v>129.71382141113281</v>
      </c>
      <c r="AV111">
        <v>208.20646667480469</v>
      </c>
      <c r="AW111">
        <v>85.170547485351563</v>
      </c>
      <c r="AX111">
        <v>284.85836791992188</v>
      </c>
      <c r="AY111">
        <v>298.07046508789063</v>
      </c>
      <c r="AZ111">
        <v>12.271530151367189</v>
      </c>
      <c r="BA111">
        <v>70.72369384765625</v>
      </c>
      <c r="BB111">
        <v>47.687522888183587</v>
      </c>
      <c r="BC111">
        <v>50.598155975341797</v>
      </c>
      <c r="BD111">
        <v>19.950859069824219</v>
      </c>
      <c r="BE111">
        <v>52.535629272460938</v>
      </c>
      <c r="BF111">
        <v>71.890731811523438</v>
      </c>
      <c r="BG111">
        <v>41.491592407226563</v>
      </c>
      <c r="BH111">
        <v>87.57196044921875</v>
      </c>
      <c r="BI111">
        <v>45.229999542236328</v>
      </c>
      <c r="BJ111">
        <v>119.8771514892578</v>
      </c>
      <c r="BK111">
        <v>57.575538635253913</v>
      </c>
      <c r="BL111">
        <v>67.947944641113281</v>
      </c>
      <c r="BM111">
        <v>30.307041168212891</v>
      </c>
      <c r="BN111">
        <v>29.891256332397461</v>
      </c>
      <c r="BO111">
        <v>504.01443481445313</v>
      </c>
      <c r="BP111">
        <v>92.493431091308594</v>
      </c>
      <c r="BQ111">
        <v>181.30644226074219</v>
      </c>
      <c r="BR111">
        <v>57.537979125976563</v>
      </c>
      <c r="BS111">
        <v>181.38685607910159</v>
      </c>
      <c r="BT111">
        <v>80.654685974121094</v>
      </c>
      <c r="BU111">
        <v>36.779590606689453</v>
      </c>
      <c r="BV111">
        <v>113.5699996948242</v>
      </c>
      <c r="BW111">
        <v>71.001319885253906</v>
      </c>
      <c r="BX111">
        <v>253.68560791015619</v>
      </c>
      <c r="BY111">
        <v>43.090000152587891</v>
      </c>
      <c r="BZ111">
        <v>90.616806030273438</v>
      </c>
      <c r="CA111">
        <v>72.112846374511719</v>
      </c>
      <c r="CB111">
        <v>587.290771484375</v>
      </c>
      <c r="CC111">
        <v>37.066745758056641</v>
      </c>
      <c r="CD111">
        <v>88.6231689453125</v>
      </c>
      <c r="CE111">
        <v>29.52045822143555</v>
      </c>
      <c r="CF111">
        <v>91.705947875976563</v>
      </c>
      <c r="CG111">
        <v>74.540000915527344</v>
      </c>
      <c r="CH111">
        <v>28.283588409423832</v>
      </c>
      <c r="CI111">
        <v>74.876564025878906</v>
      </c>
      <c r="CJ111">
        <v>91.515388488769517</v>
      </c>
      <c r="CK111">
        <v>130.49253845214841</v>
      </c>
      <c r="CL111">
        <v>116.90478515625</v>
      </c>
      <c r="CM111">
        <v>93.763748168945327</v>
      </c>
      <c r="CN111">
        <v>94.029067993164063</v>
      </c>
      <c r="CO111">
        <v>94.871849060058594</v>
      </c>
      <c r="CP111">
        <v>92.0635986328125</v>
      </c>
      <c r="CQ111">
        <v>49.161022186279297</v>
      </c>
      <c r="CR111">
        <v>140.29095458984381</v>
      </c>
      <c r="CS111">
        <v>232.55995178222659</v>
      </c>
      <c r="CT111">
        <v>78.544807434082031</v>
      </c>
      <c r="CU111">
        <v>41.918014526367188</v>
      </c>
      <c r="CV111">
        <v>76.370750427246094</v>
      </c>
      <c r="CW111">
        <v>146.80474853515619</v>
      </c>
      <c r="CX111">
        <v>208.4501037597656</v>
      </c>
      <c r="CY111">
        <v>69.726127624511719</v>
      </c>
      <c r="CZ111">
        <v>138.21917724609381</v>
      </c>
      <c r="DA111">
        <v>78.087135314941406</v>
      </c>
      <c r="DB111">
        <v>18983.470703125</v>
      </c>
      <c r="DC111">
        <v>16.270000457763668</v>
      </c>
      <c r="DD111">
        <v>0.49694624143222466</v>
      </c>
      <c r="DE111">
        <v>0.73578759375139169</v>
      </c>
      <c r="DF111">
        <v>2.0199086354643261</v>
      </c>
      <c r="DG111">
        <v>1.7175016867323811</v>
      </c>
      <c r="DH111">
        <v>1.2565972719987093</v>
      </c>
      <c r="DI111">
        <v>8.8780552873093513E-2</v>
      </c>
      <c r="DJ111">
        <v>2.6539005004844571</v>
      </c>
      <c r="DK111">
        <v>2.9608571130230383</v>
      </c>
      <c r="DL111">
        <v>0.40182515444537886</v>
      </c>
      <c r="DM111">
        <v>2.5631518922940737</v>
      </c>
      <c r="DN111">
        <v>0.10858771117850703</v>
      </c>
      <c r="DO111">
        <v>301.72030639648432</v>
      </c>
      <c r="DP111">
        <v>724.4911003112793</v>
      </c>
    </row>
    <row r="112" spans="1:120" x14ac:dyDescent="0.25">
      <c r="A112" s="1">
        <v>45601</v>
      </c>
      <c r="B112">
        <v>37.409553527832031</v>
      </c>
      <c r="C112">
        <v>48.189998626708977</v>
      </c>
      <c r="D112">
        <v>41.823410034179688</v>
      </c>
      <c r="E112">
        <v>38.167560577392578</v>
      </c>
      <c r="F112">
        <v>60.860126495361328</v>
      </c>
      <c r="G112">
        <v>15.159999847412109</v>
      </c>
      <c r="H112">
        <v>45.033267974853523</v>
      </c>
      <c r="I112">
        <v>28.010000228881839</v>
      </c>
      <c r="J112">
        <v>21.710922241210941</v>
      </c>
      <c r="K112">
        <v>419.2420654296875</v>
      </c>
      <c r="L112">
        <v>75.293670654296875</v>
      </c>
      <c r="M112">
        <v>36.917999267578118</v>
      </c>
      <c r="N112">
        <v>23.61833572387695</v>
      </c>
      <c r="O112">
        <v>39.644573211669922</v>
      </c>
      <c r="P112">
        <v>60.208461761474609</v>
      </c>
      <c r="Q112">
        <v>253.3999938964844</v>
      </c>
      <c r="R112">
        <v>123.3319549560547</v>
      </c>
      <c r="S112">
        <v>134.25624084472659</v>
      </c>
      <c r="T112">
        <v>144.86555480957031</v>
      </c>
      <c r="U112">
        <v>30.014606475830082</v>
      </c>
      <c r="V112">
        <v>92.758506774902344</v>
      </c>
      <c r="W112">
        <v>93.860000610351563</v>
      </c>
      <c r="X112">
        <v>52.686931610107422</v>
      </c>
      <c r="Y112">
        <v>59.382877349853523</v>
      </c>
      <c r="Z112">
        <v>62.671035766601563</v>
      </c>
      <c r="AA112">
        <v>124.5546112060547</v>
      </c>
      <c r="AB112">
        <v>92.356651306152344</v>
      </c>
      <c r="AC112">
        <v>115.9325332641602</v>
      </c>
      <c r="AD112">
        <v>45.02935791015625</v>
      </c>
      <c r="AE112">
        <v>120.62013244628911</v>
      </c>
      <c r="AF112">
        <v>194.5267639160156</v>
      </c>
      <c r="AG112">
        <v>96.598121643066406</v>
      </c>
      <c r="AH112">
        <v>187.7858581542969</v>
      </c>
      <c r="AI112">
        <v>380.00601196289063</v>
      </c>
      <c r="AJ112">
        <v>223.06565856933591</v>
      </c>
      <c r="AK112">
        <v>166.81343078613281</v>
      </c>
      <c r="AL112">
        <v>288.91806030273438</v>
      </c>
      <c r="AM112">
        <v>70.164955139160156</v>
      </c>
      <c r="AN112">
        <v>23.340000152587891</v>
      </c>
      <c r="AO112">
        <v>61.852294921875</v>
      </c>
      <c r="AP112">
        <v>112.98316955566411</v>
      </c>
      <c r="AQ112">
        <v>57.895072937011719</v>
      </c>
      <c r="AR112">
        <v>55.508499145507813</v>
      </c>
      <c r="AS112">
        <v>58.341686248779297</v>
      </c>
      <c r="AT112">
        <v>324.86514282226563</v>
      </c>
      <c r="AU112">
        <v>126.2029571533203</v>
      </c>
      <c r="AV112">
        <v>203.50502014160159</v>
      </c>
      <c r="AW112">
        <v>85.100959777832031</v>
      </c>
      <c r="AX112">
        <v>277.39324951171881</v>
      </c>
      <c r="AY112">
        <v>273.57406616210938</v>
      </c>
      <c r="AZ112">
        <v>13.10148906707764</v>
      </c>
      <c r="BA112">
        <v>69.434356689453125</v>
      </c>
      <c r="BB112">
        <v>47.082752227783203</v>
      </c>
      <c r="BC112">
        <v>49.757335662841797</v>
      </c>
      <c r="BD112">
        <v>20.881107330322269</v>
      </c>
      <c r="BE112">
        <v>50.27667236328125</v>
      </c>
      <c r="BF112">
        <v>70.185691833496094</v>
      </c>
      <c r="BG112">
        <v>41.252220153808587</v>
      </c>
      <c r="BH112">
        <v>86.5380859375</v>
      </c>
      <c r="BI112">
        <v>44.270000457763672</v>
      </c>
      <c r="BJ112">
        <v>115.9992141723633</v>
      </c>
      <c r="BK112">
        <v>55.696662902832031</v>
      </c>
      <c r="BL112">
        <v>65.705848693847656</v>
      </c>
      <c r="BM112">
        <v>28.758649826049801</v>
      </c>
      <c r="BN112">
        <v>27.570657730102539</v>
      </c>
      <c r="BO112">
        <v>490.68582153320313</v>
      </c>
      <c r="BP112">
        <v>90.350532531738281</v>
      </c>
      <c r="BQ112">
        <v>177.75514221191409</v>
      </c>
      <c r="BR112">
        <v>56.264881134033203</v>
      </c>
      <c r="BS112">
        <v>177.1918640136719</v>
      </c>
      <c r="BT112">
        <v>80.7530517578125</v>
      </c>
      <c r="BU112">
        <v>37.776275634765618</v>
      </c>
      <c r="BV112">
        <v>108.7099990844727</v>
      </c>
      <c r="BW112">
        <v>66.075370788574219</v>
      </c>
      <c r="BX112">
        <v>247.21429443359381</v>
      </c>
      <c r="BY112">
        <v>43.090000152587891</v>
      </c>
      <c r="BZ112">
        <v>88.134567260742188</v>
      </c>
      <c r="CA112">
        <v>70.921394348144531</v>
      </c>
      <c r="CB112">
        <v>573.041748046875</v>
      </c>
      <c r="CC112">
        <v>41.584415435791023</v>
      </c>
      <c r="CD112">
        <v>91.118766784667955</v>
      </c>
      <c r="CE112">
        <v>29.218633651733398</v>
      </c>
      <c r="CF112">
        <v>89.999794006347656</v>
      </c>
      <c r="CG112">
        <v>74.730003356933594</v>
      </c>
      <c r="CH112">
        <v>27.833883285522461</v>
      </c>
      <c r="CI112">
        <v>76.128585815429688</v>
      </c>
      <c r="CJ112">
        <v>93.505485534667955</v>
      </c>
      <c r="CK112">
        <v>126.81517028808589</v>
      </c>
      <c r="CL112">
        <v>118.0292510986328</v>
      </c>
      <c r="CM112">
        <v>91.324432373046875</v>
      </c>
      <c r="CN112">
        <v>92.751846313476563</v>
      </c>
      <c r="CO112">
        <v>92.594535827636719</v>
      </c>
      <c r="CP112">
        <v>88.727821350097656</v>
      </c>
      <c r="CQ112">
        <v>46.343315124511719</v>
      </c>
      <c r="CR112">
        <v>135.00389099121091</v>
      </c>
      <c r="CS112">
        <v>226.121826171875</v>
      </c>
      <c r="CT112">
        <v>79.847969055175781</v>
      </c>
      <c r="CU112">
        <v>43.068206787109382</v>
      </c>
      <c r="CV112">
        <v>77.168434143066406</v>
      </c>
      <c r="CW112">
        <v>146.61634826660159</v>
      </c>
      <c r="CX112">
        <v>201.99015808105469</v>
      </c>
      <c r="CY112">
        <v>64.518363952636719</v>
      </c>
      <c r="CZ112">
        <v>131.34379577636719</v>
      </c>
      <c r="DA112">
        <v>76.532135009765625</v>
      </c>
      <c r="DB112">
        <v>18439.169921875</v>
      </c>
      <c r="DC112">
        <v>20.489999771118161</v>
      </c>
      <c r="DD112">
        <v>0.49658010907317301</v>
      </c>
      <c r="DE112">
        <v>0.7414952398138337</v>
      </c>
      <c r="DF112">
        <v>2.0236135761120697</v>
      </c>
      <c r="DG112">
        <v>1.7319832038773231</v>
      </c>
      <c r="DH112">
        <v>1.2427077621754061</v>
      </c>
      <c r="DI112">
        <v>8.4095092182999237E-2</v>
      </c>
      <c r="DJ112">
        <v>2.5296843547952657</v>
      </c>
      <c r="DK112">
        <v>2.8319045411865447</v>
      </c>
      <c r="DL112">
        <v>0.38926598163156706</v>
      </c>
      <c r="DM112">
        <v>2.57414842052866</v>
      </c>
      <c r="DN112">
        <v>0.11053670443387663</v>
      </c>
      <c r="DO112">
        <v>303.63275146484375</v>
      </c>
      <c r="DP112">
        <v>702.21103668212891</v>
      </c>
    </row>
    <row r="113" spans="1:120" x14ac:dyDescent="0.25">
      <c r="A113" s="1">
        <v>45600</v>
      </c>
      <c r="B113">
        <v>36.919692993164063</v>
      </c>
      <c r="C113">
        <v>46.680000305175781</v>
      </c>
      <c r="D113">
        <v>41.881755828857422</v>
      </c>
      <c r="E113">
        <v>37.10919189453125</v>
      </c>
      <c r="F113">
        <v>60.031211853027337</v>
      </c>
      <c r="G113">
        <v>14.960000038146971</v>
      </c>
      <c r="H113">
        <v>43.908664703369141</v>
      </c>
      <c r="I113">
        <v>27.819999694824219</v>
      </c>
      <c r="J113">
        <v>21.57801628112793</v>
      </c>
      <c r="K113">
        <v>415.0228271484375</v>
      </c>
      <c r="L113">
        <v>73.859878540039063</v>
      </c>
      <c r="M113">
        <v>36.307998657226563</v>
      </c>
      <c r="N113">
        <v>23.40092849731445</v>
      </c>
      <c r="O113">
        <v>39.43701171875</v>
      </c>
      <c r="P113">
        <v>59.471454620361328</v>
      </c>
      <c r="Q113">
        <v>252.83000183105469</v>
      </c>
      <c r="R113">
        <v>121.32875061035161</v>
      </c>
      <c r="S113">
        <v>132.19902038574219</v>
      </c>
      <c r="T113">
        <v>142.6585388183594</v>
      </c>
      <c r="U113">
        <v>29.501029968261719</v>
      </c>
      <c r="V113">
        <v>92.709274291992202</v>
      </c>
      <c r="W113">
        <v>92.25</v>
      </c>
      <c r="X113">
        <v>52.129287719726563</v>
      </c>
      <c r="Y113">
        <v>59.043487548828118</v>
      </c>
      <c r="Z113">
        <v>61.777156829833977</v>
      </c>
      <c r="AA113">
        <v>122.8197326660156</v>
      </c>
      <c r="AB113">
        <v>91.011497497558594</v>
      </c>
      <c r="AC113">
        <v>113.591552734375</v>
      </c>
      <c r="AD113">
        <v>44.211551666259773</v>
      </c>
      <c r="AE113">
        <v>117.9513702392578</v>
      </c>
      <c r="AF113">
        <v>192.6642150878906</v>
      </c>
      <c r="AG113">
        <v>95.271308898925781</v>
      </c>
      <c r="AH113">
        <v>185.79466247558591</v>
      </c>
      <c r="AI113">
        <v>374.78692626953119</v>
      </c>
      <c r="AJ113">
        <v>218.94715881347659</v>
      </c>
      <c r="AK113">
        <v>163.74853515625</v>
      </c>
      <c r="AL113">
        <v>283.484619140625</v>
      </c>
      <c r="AM113">
        <v>68.96173095703125</v>
      </c>
      <c r="AN113">
        <v>22.840000152587891</v>
      </c>
      <c r="AO113">
        <v>61.002571105957031</v>
      </c>
      <c r="AP113">
        <v>111.7679748535156</v>
      </c>
      <c r="AQ113">
        <v>56.859119415283203</v>
      </c>
      <c r="AR113">
        <v>55.102672576904297</v>
      </c>
      <c r="AS113">
        <v>57.355014801025391</v>
      </c>
      <c r="AT113">
        <v>320.72537231445313</v>
      </c>
      <c r="AU113">
        <v>124.9172821044922</v>
      </c>
      <c r="AV113">
        <v>200.10565185546881</v>
      </c>
      <c r="AW113">
        <v>84.325508117675781</v>
      </c>
      <c r="AX113">
        <v>274.49679565429688</v>
      </c>
      <c r="AY113">
        <v>270.34182739257813</v>
      </c>
      <c r="AZ113">
        <v>12.88411808013916</v>
      </c>
      <c r="BA113">
        <v>68.644760131835938</v>
      </c>
      <c r="BB113">
        <v>46.587043762207031</v>
      </c>
      <c r="BC113">
        <v>49.051055908203118</v>
      </c>
      <c r="BD113">
        <v>20.42587852478027</v>
      </c>
      <c r="BE113">
        <v>49.447059631347663</v>
      </c>
      <c r="BF113">
        <v>68.929351806640625</v>
      </c>
      <c r="BG113">
        <v>40.603916168212891</v>
      </c>
      <c r="BH113">
        <v>85.752731323242188</v>
      </c>
      <c r="BI113">
        <v>43.669998168945313</v>
      </c>
      <c r="BJ113">
        <v>114.2047958374023</v>
      </c>
      <c r="BK113">
        <v>54.187568664550781</v>
      </c>
      <c r="BL113">
        <v>65.206520080566406</v>
      </c>
      <c r="BM113">
        <v>28.47264289855957</v>
      </c>
      <c r="BN113">
        <v>27.175664901733398</v>
      </c>
      <c r="BO113">
        <v>484.50503540039063</v>
      </c>
      <c r="BP113">
        <v>89.503334045410156</v>
      </c>
      <c r="BQ113">
        <v>175.96453857421881</v>
      </c>
      <c r="BR113">
        <v>55.528877258300781</v>
      </c>
      <c r="BS113">
        <v>175.1488952636719</v>
      </c>
      <c r="BT113">
        <v>80.772727966308594</v>
      </c>
      <c r="BU113">
        <v>37.219306945800781</v>
      </c>
      <c r="BV113">
        <v>107.0299987792969</v>
      </c>
      <c r="BW113">
        <v>65.447547912597656</v>
      </c>
      <c r="BX113">
        <v>243.19212341308591</v>
      </c>
      <c r="BY113">
        <v>41.889999389648438</v>
      </c>
      <c r="BZ113">
        <v>86.679107666015625</v>
      </c>
      <c r="CA113">
        <v>70.28594970703125</v>
      </c>
      <c r="CB113">
        <v>566.19537353515625</v>
      </c>
      <c r="CC113">
        <v>40.877906799316413</v>
      </c>
      <c r="CD113">
        <v>90.6373291015625</v>
      </c>
      <c r="CE113">
        <v>29.08232498168945</v>
      </c>
      <c r="CF113">
        <v>89.216156005859375</v>
      </c>
      <c r="CG113">
        <v>74.290000915527344</v>
      </c>
      <c r="CH113">
        <v>27.948701858520511</v>
      </c>
      <c r="CI113">
        <v>75.522125244140625</v>
      </c>
      <c r="CJ113">
        <v>92.280052185058594</v>
      </c>
      <c r="CK113">
        <v>125.4940719604492</v>
      </c>
      <c r="CL113">
        <v>115.2628631591797</v>
      </c>
      <c r="CM113">
        <v>89.854843139648438</v>
      </c>
      <c r="CN113">
        <v>92.613235473632798</v>
      </c>
      <c r="CO113">
        <v>91.580169677734375</v>
      </c>
      <c r="CP113">
        <v>88.137413024902344</v>
      </c>
      <c r="CQ113">
        <v>45.916690826416023</v>
      </c>
      <c r="CR113">
        <v>132.78192138671881</v>
      </c>
      <c r="CS113">
        <v>222.98249816894531</v>
      </c>
      <c r="CT113">
        <v>79.344474792480469</v>
      </c>
      <c r="CU113">
        <v>42.488197326660163</v>
      </c>
      <c r="CV113">
        <v>76.02606201171875</v>
      </c>
      <c r="CW113">
        <v>145.54536437988281</v>
      </c>
      <c r="CX113">
        <v>198.47650146484381</v>
      </c>
      <c r="CY113">
        <v>63.391017913818359</v>
      </c>
      <c r="CZ113">
        <v>130.19789123535159</v>
      </c>
      <c r="DA113">
        <v>75.422828674316406</v>
      </c>
      <c r="DB113">
        <v>18179.98046875</v>
      </c>
      <c r="DC113">
        <v>21.979999542236332</v>
      </c>
      <c r="DD113">
        <v>0.4944940546196625</v>
      </c>
      <c r="DE113">
        <v>0.74101689949974636</v>
      </c>
      <c r="DF113">
        <v>2.0172104046249419</v>
      </c>
      <c r="DG113">
        <v>1.7312192678250342</v>
      </c>
      <c r="DH113">
        <v>1.2332352060022664</v>
      </c>
      <c r="DI113">
        <v>8.2445040152341206E-2</v>
      </c>
      <c r="DJ113">
        <v>2.5014533398065111</v>
      </c>
      <c r="DK113">
        <v>2.8103090826694528</v>
      </c>
      <c r="DL113">
        <v>0.3866989541903802</v>
      </c>
      <c r="DM113">
        <v>2.5675020054164257</v>
      </c>
      <c r="DN113">
        <v>0.11003440846950599</v>
      </c>
      <c r="DO113">
        <v>300.91590118408203</v>
      </c>
      <c r="DP113">
        <v>692.77084732055675</v>
      </c>
    </row>
    <row r="114" spans="1:120" x14ac:dyDescent="0.25">
      <c r="A114" s="1">
        <v>45597</v>
      </c>
      <c r="B114">
        <v>36.919692993164063</v>
      </c>
      <c r="C114">
        <v>46.639999389648438</v>
      </c>
      <c r="D114">
        <v>41.988719940185547</v>
      </c>
      <c r="E114">
        <v>37.799022674560547</v>
      </c>
      <c r="F114">
        <v>60.171031951904297</v>
      </c>
      <c r="G114">
        <v>14.739999771118161</v>
      </c>
      <c r="H114">
        <v>43.632450103759773</v>
      </c>
      <c r="I114">
        <v>27.35000038146973</v>
      </c>
      <c r="J114">
        <v>21.217275619506839</v>
      </c>
      <c r="K114">
        <v>417.375732421875</v>
      </c>
      <c r="L114">
        <v>74.427421569824219</v>
      </c>
      <c r="M114">
        <v>36.245998382568359</v>
      </c>
      <c r="N114">
        <v>22.94635009765625</v>
      </c>
      <c r="O114">
        <v>39.387588500976563</v>
      </c>
      <c r="P114">
        <v>59.373188018798828</v>
      </c>
      <c r="Q114">
        <v>252.4700012207031</v>
      </c>
      <c r="R114">
        <v>121.6177673339844</v>
      </c>
      <c r="S114">
        <v>132.28846740722659</v>
      </c>
      <c r="T114">
        <v>142.588623046875</v>
      </c>
      <c r="U114">
        <v>29.293622970581051</v>
      </c>
      <c r="V114">
        <v>92.217025756835938</v>
      </c>
      <c r="W114">
        <v>92.260002136230483</v>
      </c>
      <c r="X114">
        <v>52.258743286132813</v>
      </c>
      <c r="Y114">
        <v>59.033504486083977</v>
      </c>
      <c r="Z114">
        <v>61.598377227783203</v>
      </c>
      <c r="AA114">
        <v>122.5024948120117</v>
      </c>
      <c r="AB114">
        <v>90.642829895019517</v>
      </c>
      <c r="AC114">
        <v>112.89024353027339</v>
      </c>
      <c r="AD114">
        <v>44.450904846191413</v>
      </c>
      <c r="AE114">
        <v>116.22511291503911</v>
      </c>
      <c r="AF114">
        <v>192.96144104003909</v>
      </c>
      <c r="AG114">
        <v>95.570587158203125</v>
      </c>
      <c r="AH114">
        <v>185.99278259277341</v>
      </c>
      <c r="AI114">
        <v>376.02435302734381</v>
      </c>
      <c r="AJ114">
        <v>217.84291076660159</v>
      </c>
      <c r="AK114">
        <v>163.0443115234375</v>
      </c>
      <c r="AL114">
        <v>282.21087646484381</v>
      </c>
      <c r="AM114">
        <v>69.309768676757813</v>
      </c>
      <c r="AN114">
        <v>23.14999961853027</v>
      </c>
      <c r="AO114">
        <v>61.595401763916023</v>
      </c>
      <c r="AP114">
        <v>112.08412170410161</v>
      </c>
      <c r="AQ114">
        <v>57.283367156982422</v>
      </c>
      <c r="AR114">
        <v>55.251144409179688</v>
      </c>
      <c r="AS114">
        <v>57.85821533203125</v>
      </c>
      <c r="AT114">
        <v>321.8226318359375</v>
      </c>
      <c r="AU114">
        <v>125.24365234375</v>
      </c>
      <c r="AV114">
        <v>200.48333740234381</v>
      </c>
      <c r="AW114">
        <v>84.196266174316406</v>
      </c>
      <c r="AX114">
        <v>275.55184936523438</v>
      </c>
      <c r="AY114">
        <v>266.20849609375</v>
      </c>
      <c r="AZ114">
        <v>12.70627021789551</v>
      </c>
      <c r="BA114">
        <v>69.104522705078125</v>
      </c>
      <c r="BB114">
        <v>46.06158447265625</v>
      </c>
      <c r="BC114">
        <v>49.213485717773438</v>
      </c>
      <c r="BD114">
        <v>20.119094848632809</v>
      </c>
      <c r="BE114">
        <v>49.497035980224609</v>
      </c>
      <c r="BF114">
        <v>68.510574340820313</v>
      </c>
      <c r="BG114">
        <v>40.394462585449219</v>
      </c>
      <c r="BH114">
        <v>85.941604614257813</v>
      </c>
      <c r="BI114">
        <v>43.709999084472663</v>
      </c>
      <c r="BJ114">
        <v>113.9954452514648</v>
      </c>
      <c r="BK114">
        <v>54.607315063476563</v>
      </c>
      <c r="BL114">
        <v>65.441497802734375</v>
      </c>
      <c r="BM114">
        <v>27.95980072021484</v>
      </c>
      <c r="BN114">
        <v>26.770793914794918</v>
      </c>
      <c r="BO114">
        <v>485.92062377929688</v>
      </c>
      <c r="BP114">
        <v>89.423599243164063</v>
      </c>
      <c r="BQ114">
        <v>176.1634826660156</v>
      </c>
      <c r="BR114">
        <v>55.429412841796882</v>
      </c>
      <c r="BS114">
        <v>174.94062805175781</v>
      </c>
      <c r="BT114">
        <v>80.713714599609375</v>
      </c>
      <c r="BU114">
        <v>37.268161773681641</v>
      </c>
      <c r="BV114">
        <v>107.370002746582</v>
      </c>
      <c r="BW114">
        <v>65.1094970703125</v>
      </c>
      <c r="BX114">
        <v>243.66999816894531</v>
      </c>
      <c r="BY114">
        <v>41.680000305175781</v>
      </c>
      <c r="BZ114">
        <v>86.728958129882813</v>
      </c>
      <c r="CA114">
        <v>70.345512390136719</v>
      </c>
      <c r="CB114">
        <v>567.4176025390625</v>
      </c>
      <c r="CC114">
        <v>39.594253540039063</v>
      </c>
      <c r="CD114">
        <v>89.251976013183594</v>
      </c>
      <c r="CE114">
        <v>29.754129409790039</v>
      </c>
      <c r="CF114">
        <v>89.24591064453125</v>
      </c>
      <c r="CG114">
        <v>72.019996643066406</v>
      </c>
      <c r="CH114">
        <v>28.053951263427731</v>
      </c>
      <c r="CI114">
        <v>74.690711975097656</v>
      </c>
      <c r="CJ114">
        <v>91.280105590820327</v>
      </c>
      <c r="CK114">
        <v>125.7306823730469</v>
      </c>
      <c r="CL114">
        <v>114.0388870239258</v>
      </c>
      <c r="CM114">
        <v>88.6751708984375</v>
      </c>
      <c r="CN114">
        <v>92.207298278808594</v>
      </c>
      <c r="CO114">
        <v>91.888465881347656</v>
      </c>
      <c r="CP114">
        <v>86.622047424316406</v>
      </c>
      <c r="CQ114">
        <v>46.27386474609375</v>
      </c>
      <c r="CR114">
        <v>132.9306945800781</v>
      </c>
      <c r="CS114">
        <v>223.15191650390619</v>
      </c>
      <c r="CT114">
        <v>79.127281188964844</v>
      </c>
      <c r="CU114">
        <v>42.016323089599609</v>
      </c>
      <c r="CV114">
        <v>76.941925048828125</v>
      </c>
      <c r="CW114">
        <v>146.50727844238281</v>
      </c>
      <c r="CX114">
        <v>199.16331481933591</v>
      </c>
      <c r="CY114">
        <v>63.71026611328125</v>
      </c>
      <c r="CZ114">
        <v>127.7677841186523</v>
      </c>
      <c r="DA114">
        <v>74.709701538085938</v>
      </c>
      <c r="DB114">
        <v>18239.919921875</v>
      </c>
      <c r="DC114">
        <v>21.879999160766602</v>
      </c>
      <c r="DD114">
        <v>0.495283340770514</v>
      </c>
      <c r="DE114">
        <v>0.73992639932857718</v>
      </c>
      <c r="DF114">
        <v>2.0217147557313546</v>
      </c>
      <c r="DG114">
        <v>1.7308845296591424</v>
      </c>
      <c r="DH114">
        <v>1.2328996574633415</v>
      </c>
      <c r="DI114">
        <v>8.21969554362523E-2</v>
      </c>
      <c r="DJ114">
        <v>2.5169993436740423</v>
      </c>
      <c r="DK114">
        <v>2.8201640843819002</v>
      </c>
      <c r="DL114">
        <v>0.38391990271680848</v>
      </c>
      <c r="DM114">
        <v>2.5695723959937466</v>
      </c>
      <c r="DN114">
        <v>0.10832970352608756</v>
      </c>
      <c r="DO114">
        <v>302.57648468017578</v>
      </c>
      <c r="DP114">
        <v>693.72708892822254</v>
      </c>
    </row>
    <row r="115" spans="1:120" x14ac:dyDescent="0.25">
      <c r="A115" s="1">
        <v>45596</v>
      </c>
      <c r="B115">
        <v>36.559791564941413</v>
      </c>
      <c r="C115">
        <v>45.889999389648438</v>
      </c>
      <c r="D115">
        <v>41.881755828857422</v>
      </c>
      <c r="E115">
        <v>37.950218200683587</v>
      </c>
      <c r="F115">
        <v>60.051189422607422</v>
      </c>
      <c r="G115">
        <v>14.579999923706049</v>
      </c>
      <c r="H115">
        <v>43.099742889404297</v>
      </c>
      <c r="I115">
        <v>27.360000610351559</v>
      </c>
      <c r="J115">
        <v>21.445112228393551</v>
      </c>
      <c r="K115">
        <v>414.64556884765619</v>
      </c>
      <c r="L115">
        <v>74.278068542480469</v>
      </c>
      <c r="M115">
        <v>36.254001617431641</v>
      </c>
      <c r="N115">
        <v>23.25269889831543</v>
      </c>
      <c r="O115">
        <v>39.871902465820313</v>
      </c>
      <c r="P115">
        <v>60.169155120849609</v>
      </c>
      <c r="Q115">
        <v>253.50999450683591</v>
      </c>
      <c r="R115">
        <v>121.2589874267578</v>
      </c>
      <c r="S115">
        <v>131.80149841308591</v>
      </c>
      <c r="T115">
        <v>140.10194396972659</v>
      </c>
      <c r="U115">
        <v>29.165229797363281</v>
      </c>
      <c r="V115">
        <v>92.766372680664063</v>
      </c>
      <c r="W115">
        <v>91.260002136230483</v>
      </c>
      <c r="X115">
        <v>51.770809173583977</v>
      </c>
      <c r="Y115">
        <v>58.025325775146477</v>
      </c>
      <c r="Z115">
        <v>61.479198455810547</v>
      </c>
      <c r="AA115">
        <v>122.60162353515619</v>
      </c>
      <c r="AB115">
        <v>90.333946228027344</v>
      </c>
      <c r="AC115">
        <v>112.5247802734375</v>
      </c>
      <c r="AD115">
        <v>44.620452880859382</v>
      </c>
      <c r="AE115">
        <v>116.2945556640625</v>
      </c>
      <c r="AF115">
        <v>192.8326416015625</v>
      </c>
      <c r="AG115">
        <v>94.882240295410156</v>
      </c>
      <c r="AH115">
        <v>185.92344665527341</v>
      </c>
      <c r="AI115">
        <v>373.1802978515625</v>
      </c>
      <c r="AJ115">
        <v>216.62925720214841</v>
      </c>
      <c r="AK115">
        <v>163.02449035644531</v>
      </c>
      <c r="AL115">
        <v>279.076171875</v>
      </c>
      <c r="AM115">
        <v>68.892127990722656</v>
      </c>
      <c r="AN115">
        <v>22.739999771118161</v>
      </c>
      <c r="AO115">
        <v>61.783130645751953</v>
      </c>
      <c r="AP115">
        <v>112.5978698730469</v>
      </c>
      <c r="AQ115">
        <v>57.648414611816413</v>
      </c>
      <c r="AR115">
        <v>55.459007263183587</v>
      </c>
      <c r="AS115">
        <v>58.164081573486328</v>
      </c>
      <c r="AT115">
        <v>319.11935424804688</v>
      </c>
      <c r="AU115">
        <v>125.1348571777344</v>
      </c>
      <c r="AV115">
        <v>201.1890563964844</v>
      </c>
      <c r="AW115">
        <v>84.106788635253906</v>
      </c>
      <c r="AX115">
        <v>273.72039794921881</v>
      </c>
      <c r="AY115">
        <v>268.931396484375</v>
      </c>
      <c r="AZ115">
        <v>12.67662906646729</v>
      </c>
      <c r="BA115">
        <v>68.165000915527344</v>
      </c>
      <c r="BB115">
        <v>45.873218536376953</v>
      </c>
      <c r="BC115">
        <v>49.070549011230469</v>
      </c>
      <c r="BD115">
        <v>19.841999053955082</v>
      </c>
      <c r="BE115">
        <v>49.267143249511719</v>
      </c>
      <c r="BF115">
        <v>68.051910400390625</v>
      </c>
      <c r="BG115">
        <v>40.304698944091797</v>
      </c>
      <c r="BH115">
        <v>85.961494445800781</v>
      </c>
      <c r="BI115">
        <v>43.439998626708977</v>
      </c>
      <c r="BJ115">
        <v>113.4371795654297</v>
      </c>
      <c r="BK115">
        <v>54.277511596679688</v>
      </c>
      <c r="BL115">
        <v>65.872299194335938</v>
      </c>
      <c r="BM115">
        <v>28.32470703125</v>
      </c>
      <c r="BN115">
        <v>27.03741455078125</v>
      </c>
      <c r="BO115">
        <v>482.35174560546881</v>
      </c>
      <c r="BP115">
        <v>88.715950012207031</v>
      </c>
      <c r="BQ115">
        <v>175.49700927734381</v>
      </c>
      <c r="BR115">
        <v>54.882381439208977</v>
      </c>
      <c r="BS115">
        <v>174.83152770996091</v>
      </c>
      <c r="BT115">
        <v>80.740264892578125</v>
      </c>
      <c r="BU115">
        <v>37.776275634765618</v>
      </c>
      <c r="BV115">
        <v>105.3000030517578</v>
      </c>
      <c r="BW115">
        <v>64.877677917480469</v>
      </c>
      <c r="BX115">
        <v>240.61354064941409</v>
      </c>
      <c r="BY115">
        <v>41.680000305175781</v>
      </c>
      <c r="BZ115">
        <v>86.3302001953125</v>
      </c>
      <c r="CA115">
        <v>70.474586486816406</v>
      </c>
      <c r="CB115">
        <v>565.03289794921875</v>
      </c>
      <c r="CC115">
        <v>39.634056091308587</v>
      </c>
      <c r="CD115">
        <v>90.528266906738281</v>
      </c>
      <c r="CE115">
        <v>29.919645309448239</v>
      </c>
      <c r="CF115">
        <v>89.2657470703125</v>
      </c>
      <c r="CG115">
        <v>73.080001831054688</v>
      </c>
      <c r="CH115">
        <v>27.93913459777832</v>
      </c>
      <c r="CI115">
        <v>75.338241577148438</v>
      </c>
      <c r="CJ115">
        <v>92.299667358398438</v>
      </c>
      <c r="CK115">
        <v>125.97715759277339</v>
      </c>
      <c r="CL115">
        <v>113.6507949829102</v>
      </c>
      <c r="CM115">
        <v>87.505500793457031</v>
      </c>
      <c r="CN115">
        <v>92.4647216796875</v>
      </c>
      <c r="CO115">
        <v>91.530456542968764</v>
      </c>
      <c r="CP115">
        <v>87.173088073730469</v>
      </c>
      <c r="CQ115">
        <v>46.115119934082031</v>
      </c>
      <c r="CR115">
        <v>132.7521667480469</v>
      </c>
      <c r="CS115">
        <v>221.4875793457031</v>
      </c>
      <c r="CT115">
        <v>79.097663879394531</v>
      </c>
      <c r="CU115">
        <v>42.468532562255859</v>
      </c>
      <c r="CV115">
        <v>78.694862365722656</v>
      </c>
      <c r="CW115">
        <v>145.64453125</v>
      </c>
      <c r="CX115">
        <v>195.9781494140625</v>
      </c>
      <c r="CY115">
        <v>63.440898895263672</v>
      </c>
      <c r="CZ115">
        <v>129.14088439941409</v>
      </c>
      <c r="DA115">
        <v>74.2144775390625</v>
      </c>
      <c r="DB115">
        <v>18095.150390625</v>
      </c>
      <c r="DC115">
        <v>23.159999847412109</v>
      </c>
      <c r="DD115">
        <v>0.49204449779544657</v>
      </c>
      <c r="DE115">
        <v>0.7368087275134978</v>
      </c>
      <c r="DF115">
        <v>2.0071717933644377</v>
      </c>
      <c r="DG115">
        <v>1.7118665500184247</v>
      </c>
      <c r="DH115">
        <v>1.2249834230877279</v>
      </c>
      <c r="DI115">
        <v>8.1216508908075496E-2</v>
      </c>
      <c r="DJ115">
        <v>2.4776730411770873</v>
      </c>
      <c r="DK115">
        <v>2.8001785196010331</v>
      </c>
      <c r="DL115">
        <v>0.38339229094164629</v>
      </c>
      <c r="DM115">
        <v>2.5502035279809205</v>
      </c>
      <c r="DN115">
        <v>0.10792474144294061</v>
      </c>
      <c r="DO115">
        <v>303.43705749511719</v>
      </c>
      <c r="DP115">
        <v>688.79773712158203</v>
      </c>
    </row>
    <row r="116" spans="1:120" x14ac:dyDescent="0.25">
      <c r="A116" s="1">
        <v>45595</v>
      </c>
      <c r="B116">
        <v>37.469539642333977</v>
      </c>
      <c r="C116">
        <v>48.229999542236328</v>
      </c>
      <c r="D116">
        <v>42.922237396240227</v>
      </c>
      <c r="E116">
        <v>39.471630096435547</v>
      </c>
      <c r="F116">
        <v>61.059864044189453</v>
      </c>
      <c r="G116">
        <v>14.89999961853027</v>
      </c>
      <c r="H116">
        <v>43.888938903808587</v>
      </c>
      <c r="I116">
        <v>27.360000610351559</v>
      </c>
      <c r="J116">
        <v>21.302715301513668</v>
      </c>
      <c r="K116">
        <v>418.696044921875</v>
      </c>
      <c r="L116">
        <v>74.407508850097656</v>
      </c>
      <c r="M116">
        <v>36.827999114990227</v>
      </c>
      <c r="N116">
        <v>23.568925857543949</v>
      </c>
      <c r="O116">
        <v>41.028324127197273</v>
      </c>
      <c r="P116">
        <v>60.002101898193359</v>
      </c>
      <c r="Q116">
        <v>257.5</v>
      </c>
      <c r="R116">
        <v>123.58111572265619</v>
      </c>
      <c r="S116">
        <v>134.5841979980469</v>
      </c>
      <c r="T116">
        <v>142.2191162109375</v>
      </c>
      <c r="U116">
        <v>30.060039520263668</v>
      </c>
      <c r="V116">
        <v>92.815452575683594</v>
      </c>
      <c r="W116">
        <v>93.669998168945327</v>
      </c>
      <c r="X116">
        <v>52.208953857421882</v>
      </c>
      <c r="Y116">
        <v>59.103378295898438</v>
      </c>
      <c r="Z116">
        <v>62.293624877929688</v>
      </c>
      <c r="AA116">
        <v>124.06884765625</v>
      </c>
      <c r="AB116">
        <v>91.360244750976563</v>
      </c>
      <c r="AC116">
        <v>114.3916320800781</v>
      </c>
      <c r="AD116">
        <v>45.248767852783203</v>
      </c>
      <c r="AE116">
        <v>116.81044769287109</v>
      </c>
      <c r="AF116">
        <v>194.07102966308591</v>
      </c>
      <c r="AG116">
        <v>97.695480346679673</v>
      </c>
      <c r="AH116">
        <v>187.35987854003909</v>
      </c>
      <c r="AI116">
        <v>384.3170166015625</v>
      </c>
      <c r="AJ116">
        <v>220.29014587402341</v>
      </c>
      <c r="AK116">
        <v>165.53392028808591</v>
      </c>
      <c r="AL116">
        <v>283.982177734375</v>
      </c>
      <c r="AM116">
        <v>70.701934814453125</v>
      </c>
      <c r="AN116">
        <v>23.059999465942379</v>
      </c>
      <c r="AO116">
        <v>62.455009460449219</v>
      </c>
      <c r="AP116">
        <v>114.81089782714839</v>
      </c>
      <c r="AQ116">
        <v>58.447586059570313</v>
      </c>
      <c r="AR116">
        <v>56.458713531494141</v>
      </c>
      <c r="AS116">
        <v>59.012619018554688</v>
      </c>
      <c r="AT116">
        <v>328.96493530273438</v>
      </c>
      <c r="AU116">
        <v>125.97548675537109</v>
      </c>
      <c r="AV116">
        <v>203.86283874511719</v>
      </c>
      <c r="AW116">
        <v>85.130783081054688</v>
      </c>
      <c r="AX116">
        <v>280.06076049804688</v>
      </c>
      <c r="AY116">
        <v>266.96267700195313</v>
      </c>
      <c r="AZ116">
        <v>12.805075645446779</v>
      </c>
      <c r="BA116">
        <v>69.424354553222656</v>
      </c>
      <c r="BB116">
        <v>45.932704925537109</v>
      </c>
      <c r="BC116">
        <v>49.397499084472663</v>
      </c>
      <c r="BD116">
        <v>20.29722785949707</v>
      </c>
      <c r="BE116">
        <v>49.586994171142578</v>
      </c>
      <c r="BF116">
        <v>68.869529724121094</v>
      </c>
      <c r="BG116">
        <v>40.733573913574219</v>
      </c>
      <c r="BH116">
        <v>86.5380859375</v>
      </c>
      <c r="BI116">
        <v>44.400001525878913</v>
      </c>
      <c r="BJ116">
        <v>115.5805206298828</v>
      </c>
      <c r="BK116">
        <v>56.766021728515618</v>
      </c>
      <c r="BL116">
        <v>66.910110473632813</v>
      </c>
      <c r="BM116">
        <v>28.640302658081051</v>
      </c>
      <c r="BN116">
        <v>27.126289367675781</v>
      </c>
      <c r="BO116">
        <v>494.84292602539063</v>
      </c>
      <c r="BP116">
        <v>90.240890502929673</v>
      </c>
      <c r="BQ116">
        <v>178.6802673339844</v>
      </c>
      <c r="BR116">
        <v>56.056015014648438</v>
      </c>
      <c r="BS116">
        <v>176.71583557128909</v>
      </c>
      <c r="BT116">
        <v>80.720657348632813</v>
      </c>
      <c r="BU116">
        <v>38.704559326171882</v>
      </c>
      <c r="BV116">
        <v>107.0500030517578</v>
      </c>
      <c r="BW116">
        <v>65.505500793457031</v>
      </c>
      <c r="BX116">
        <v>249.5738220214844</v>
      </c>
      <c r="BY116">
        <v>42.849998474121087</v>
      </c>
      <c r="BZ116">
        <v>88.623039245605469</v>
      </c>
      <c r="CA116">
        <v>70.921394348144531</v>
      </c>
      <c r="CB116">
        <v>576.33074951171875</v>
      </c>
      <c r="CC116">
        <v>38.688728332519531</v>
      </c>
      <c r="CD116">
        <v>90.381393432617202</v>
      </c>
      <c r="CE116">
        <v>30.474615097045898</v>
      </c>
      <c r="CF116">
        <v>89.910514831542969</v>
      </c>
      <c r="CG116">
        <v>71.360000610351563</v>
      </c>
      <c r="CH116">
        <v>27.958269119262699</v>
      </c>
      <c r="CI116">
        <v>75.523284912109375</v>
      </c>
      <c r="CJ116">
        <v>93.887825012207045</v>
      </c>
      <c r="CK116">
        <v>126.6870040893555</v>
      </c>
      <c r="CL116">
        <v>114.46678161621089</v>
      </c>
      <c r="CM116">
        <v>88.215301513671875</v>
      </c>
      <c r="CN116">
        <v>93.702339172363281</v>
      </c>
      <c r="CO116">
        <v>92.335968017578125</v>
      </c>
      <c r="CP116">
        <v>86.631889343261719</v>
      </c>
      <c r="CQ116">
        <v>46.760021209716797</v>
      </c>
      <c r="CR116">
        <v>134.29960632324219</v>
      </c>
      <c r="CS116">
        <v>228.8326110839844</v>
      </c>
      <c r="CT116">
        <v>79.255622863769531</v>
      </c>
      <c r="CU116">
        <v>43.225494384765618</v>
      </c>
      <c r="CV116">
        <v>77.887321472167969</v>
      </c>
      <c r="CW116">
        <v>146.88409423828119</v>
      </c>
      <c r="CX116">
        <v>199.0239562988281</v>
      </c>
      <c r="CY116">
        <v>64.388679504394531</v>
      </c>
      <c r="CZ116">
        <v>130.0990905761719</v>
      </c>
      <c r="DA116">
        <v>74.699798583984375</v>
      </c>
      <c r="DB116">
        <v>18607.9296875</v>
      </c>
      <c r="DC116">
        <v>20.35000038146973</v>
      </c>
      <c r="DD116">
        <v>0.5034006390149135</v>
      </c>
      <c r="DE116">
        <v>0.73636731924925125</v>
      </c>
      <c r="DF116">
        <v>2.0512236642992558</v>
      </c>
      <c r="DG116">
        <v>1.7155527836237334</v>
      </c>
      <c r="DH116">
        <v>1.2495952746017049</v>
      </c>
      <c r="DI116">
        <v>8.3684584907360818E-2</v>
      </c>
      <c r="DJ116">
        <v>2.5111651275635709</v>
      </c>
      <c r="DK116">
        <v>2.8872728875945994</v>
      </c>
      <c r="DL116">
        <v>0.38222868736512589</v>
      </c>
      <c r="DM116">
        <v>2.6113408550787649</v>
      </c>
      <c r="DN116">
        <v>0.10625242955476334</v>
      </c>
      <c r="DO116">
        <v>304.02703857421869</v>
      </c>
      <c r="DP116">
        <v>702.61853408813477</v>
      </c>
    </row>
    <row r="117" spans="1:120" x14ac:dyDescent="0.25">
      <c r="A117" s="1">
        <v>45594</v>
      </c>
      <c r="B117">
        <v>37.809444427490227</v>
      </c>
      <c r="C117">
        <v>48.409999847412109</v>
      </c>
      <c r="D117">
        <v>42.873615264892578</v>
      </c>
      <c r="E117">
        <v>39.953563690185547</v>
      </c>
      <c r="F117">
        <v>61.848827362060547</v>
      </c>
      <c r="G117">
        <v>15.02999973297119</v>
      </c>
      <c r="H117">
        <v>44.421642303466797</v>
      </c>
      <c r="I117">
        <v>27.45999908447266</v>
      </c>
      <c r="J117">
        <v>21.036905288696289</v>
      </c>
      <c r="K117">
        <v>419.44058227539063</v>
      </c>
      <c r="L117">
        <v>75.4031982421875</v>
      </c>
      <c r="M117">
        <v>37.144001007080078</v>
      </c>
      <c r="N117">
        <v>23.302108764648441</v>
      </c>
      <c r="O117">
        <v>41.53240966796875</v>
      </c>
      <c r="P117">
        <v>60.277248382568359</v>
      </c>
      <c r="Q117">
        <v>256.08999633789063</v>
      </c>
      <c r="R117">
        <v>124.7670974731445</v>
      </c>
      <c r="S117">
        <v>135.568115234375</v>
      </c>
      <c r="T117">
        <v>142.2290954589844</v>
      </c>
      <c r="U117">
        <v>30.271394729614261</v>
      </c>
      <c r="V117">
        <v>92.952850341796875</v>
      </c>
      <c r="W117">
        <v>93.889999389648438</v>
      </c>
      <c r="X117">
        <v>52.338405609130859</v>
      </c>
      <c r="Y117">
        <v>58.863811492919922</v>
      </c>
      <c r="Z117">
        <v>62.383010864257813</v>
      </c>
      <c r="AA117">
        <v>124.01927185058589</v>
      </c>
      <c r="AB117">
        <v>91.798652648925781</v>
      </c>
      <c r="AC117">
        <v>114.2533493041992</v>
      </c>
      <c r="AD117">
        <v>45.22882080078125</v>
      </c>
      <c r="AE117">
        <v>116.5723495483398</v>
      </c>
      <c r="AF117">
        <v>194.26918029785159</v>
      </c>
      <c r="AG117">
        <v>98.214241027832045</v>
      </c>
      <c r="AH117">
        <v>187.57781982421881</v>
      </c>
      <c r="AI117">
        <v>386.04342651367188</v>
      </c>
      <c r="AJ117">
        <v>220.5885925292969</v>
      </c>
      <c r="AK117">
        <v>165.39506530761719</v>
      </c>
      <c r="AL117">
        <v>285.43508911132813</v>
      </c>
      <c r="AM117">
        <v>70.155014038085938</v>
      </c>
      <c r="AN117">
        <v>22.79999923706055</v>
      </c>
      <c r="AO117">
        <v>62.237640380859382</v>
      </c>
      <c r="AP117">
        <v>113.9414901733398</v>
      </c>
      <c r="AQ117">
        <v>57.934539794921882</v>
      </c>
      <c r="AR117">
        <v>56.181564331054688</v>
      </c>
      <c r="AS117">
        <v>58.420616149902337</v>
      </c>
      <c r="AT117">
        <v>331.05975341796881</v>
      </c>
      <c r="AU117">
        <v>126.1040573120117</v>
      </c>
      <c r="AV117">
        <v>205.06553649902341</v>
      </c>
      <c r="AW117">
        <v>86.582267761230469</v>
      </c>
      <c r="AX117">
        <v>281.08599853515619</v>
      </c>
      <c r="AY117">
        <v>266.44354248046881</v>
      </c>
      <c r="AZ117">
        <v>12.90388107299805</v>
      </c>
      <c r="BA117">
        <v>68.764701843261719</v>
      </c>
      <c r="BB117">
        <v>46.378841400146477</v>
      </c>
      <c r="BC117">
        <v>50.291393280029297</v>
      </c>
      <c r="BD117">
        <v>20.544633865356449</v>
      </c>
      <c r="BE117">
        <v>49.706939697265618</v>
      </c>
      <c r="BF117">
        <v>68.650169372558594</v>
      </c>
      <c r="BG117">
        <v>40.583965301513672</v>
      </c>
      <c r="BH117">
        <v>86.766731262207031</v>
      </c>
      <c r="BI117">
        <v>44.299999237060547</v>
      </c>
      <c r="BJ117">
        <v>115.7898712158203</v>
      </c>
      <c r="BK117">
        <v>58.175174713134773</v>
      </c>
      <c r="BL117">
        <v>66.841575622558594</v>
      </c>
      <c r="BM117">
        <v>28.45291900634766</v>
      </c>
      <c r="BN117">
        <v>27.284286499023441</v>
      </c>
      <c r="BO117">
        <v>498.61123657226563</v>
      </c>
      <c r="BP117">
        <v>91.137916564941406</v>
      </c>
      <c r="BQ117">
        <v>179.60539245605469</v>
      </c>
      <c r="BR117">
        <v>55.986392974853523</v>
      </c>
      <c r="BS117">
        <v>177.10260009765619</v>
      </c>
      <c r="BT117">
        <v>80.789291381835938</v>
      </c>
      <c r="BU117">
        <v>40.991069793701172</v>
      </c>
      <c r="BV117">
        <v>107.0299987792969</v>
      </c>
      <c r="BW117">
        <v>66.2781982421875</v>
      </c>
      <c r="BX117">
        <v>255.78631591796881</v>
      </c>
      <c r="BY117">
        <v>42.400001525878913</v>
      </c>
      <c r="BZ117">
        <v>90.327705383300781</v>
      </c>
      <c r="CA117">
        <v>70.792312622070313</v>
      </c>
      <c r="CB117">
        <v>578.07952880859375</v>
      </c>
      <c r="CC117">
        <v>38.260845184326172</v>
      </c>
      <c r="CD117">
        <v>90.116996765136719</v>
      </c>
      <c r="CE117">
        <v>30.980903625488281</v>
      </c>
      <c r="CF117">
        <v>90.327133178710938</v>
      </c>
      <c r="CG117">
        <v>69.660003662109375</v>
      </c>
      <c r="CH117">
        <v>28.025247573852539</v>
      </c>
      <c r="CI117">
        <v>75.533012390136719</v>
      </c>
      <c r="CJ117">
        <v>93.476081848144517</v>
      </c>
      <c r="CK117">
        <v>126.7560195922852</v>
      </c>
      <c r="CL117">
        <v>114.7056045532227</v>
      </c>
      <c r="CM117">
        <v>87.975372314453125</v>
      </c>
      <c r="CN117">
        <v>93.1973876953125</v>
      </c>
      <c r="CO117">
        <v>91.779067993164063</v>
      </c>
      <c r="CP117">
        <v>86.435089111328125</v>
      </c>
      <c r="CQ117">
        <v>46.551666259765618</v>
      </c>
      <c r="CR117">
        <v>134.5277404785156</v>
      </c>
      <c r="CS117">
        <v>232.5300598144531</v>
      </c>
      <c r="CT117">
        <v>79.383964538574219</v>
      </c>
      <c r="CU117">
        <v>43.068206787109382</v>
      </c>
      <c r="CV117">
        <v>78.074440002441406</v>
      </c>
      <c r="CW117">
        <v>147.16175842285159</v>
      </c>
      <c r="CX117">
        <v>199.30267333984381</v>
      </c>
      <c r="CY117">
        <v>65.516021728515625</v>
      </c>
      <c r="CZ117">
        <v>128.83465576171881</v>
      </c>
      <c r="DA117">
        <v>74.977119445800781</v>
      </c>
      <c r="DB117">
        <v>18712.75</v>
      </c>
      <c r="DC117">
        <v>19.340000152587891</v>
      </c>
      <c r="DD117">
        <v>0.5055574995336416</v>
      </c>
      <c r="DE117">
        <v>0.74019667491292485</v>
      </c>
      <c r="DF117">
        <v>2.0580441060432269</v>
      </c>
      <c r="DG117">
        <v>1.725777541067802</v>
      </c>
      <c r="DH117">
        <v>1.2759535892763034</v>
      </c>
      <c r="DI117">
        <v>8.3742802564179722E-2</v>
      </c>
      <c r="DJ117">
        <v>2.5106162749404981</v>
      </c>
      <c r="DK117">
        <v>2.9291817455332834</v>
      </c>
      <c r="DL117">
        <v>0.38158865958101651</v>
      </c>
      <c r="DM117">
        <v>2.6252902600813828</v>
      </c>
      <c r="DN117">
        <v>0.10722792564002129</v>
      </c>
      <c r="DO117">
        <v>304.62016296386719</v>
      </c>
      <c r="DP117">
        <v>706.10952758789063</v>
      </c>
    </row>
    <row r="118" spans="1:120" x14ac:dyDescent="0.25">
      <c r="A118" s="1">
        <v>45593</v>
      </c>
      <c r="B118">
        <v>37.429546356201172</v>
      </c>
      <c r="C118">
        <v>48.400001525878913</v>
      </c>
      <c r="D118">
        <v>42.844444274902337</v>
      </c>
      <c r="E118">
        <v>39.774021148681641</v>
      </c>
      <c r="F118">
        <v>61.229640960693359</v>
      </c>
      <c r="G118">
        <v>15.289999961853029</v>
      </c>
      <c r="H118">
        <v>44.569614410400391</v>
      </c>
      <c r="I118">
        <v>27.45000076293945</v>
      </c>
      <c r="J118">
        <v>21.07487869262695</v>
      </c>
      <c r="K118">
        <v>420.999267578125</v>
      </c>
      <c r="L118">
        <v>74.447334289550781</v>
      </c>
      <c r="M118">
        <v>36.813999176025391</v>
      </c>
      <c r="N118">
        <v>23.4898681640625</v>
      </c>
      <c r="O118">
        <v>40.880069732666023</v>
      </c>
      <c r="P118">
        <v>61.092864990234382</v>
      </c>
      <c r="Q118">
        <v>253.33000183105469</v>
      </c>
      <c r="R118">
        <v>125.7836456298828</v>
      </c>
      <c r="S118">
        <v>135.44883728027341</v>
      </c>
      <c r="T118">
        <v>142.5486755371094</v>
      </c>
      <c r="U118">
        <v>30.84818077087402</v>
      </c>
      <c r="V118">
        <v>92.913597106933594</v>
      </c>
      <c r="W118">
        <v>92.339996337890625</v>
      </c>
      <c r="X118">
        <v>52.308528900146477</v>
      </c>
      <c r="Y118">
        <v>58.783954620361328</v>
      </c>
      <c r="Z118">
        <v>62.313484191894531</v>
      </c>
      <c r="AA118">
        <v>123.92014312744141</v>
      </c>
      <c r="AB118">
        <v>91.579452514648438</v>
      </c>
      <c r="AC118">
        <v>114.77685546875</v>
      </c>
      <c r="AD118">
        <v>45.019382476806641</v>
      </c>
      <c r="AE118">
        <v>119.9951095581055</v>
      </c>
      <c r="AF118">
        <v>195.47785949707031</v>
      </c>
      <c r="AG118">
        <v>97.426132202148438</v>
      </c>
      <c r="AH118">
        <v>188.61798095703119</v>
      </c>
      <c r="AI118">
        <v>382.85006713867188</v>
      </c>
      <c r="AJ118">
        <v>221.30485534667969</v>
      </c>
      <c r="AK118">
        <v>166.12904357910159</v>
      </c>
      <c r="AL118">
        <v>285.942626953125</v>
      </c>
      <c r="AM118">
        <v>69.797035217285156</v>
      </c>
      <c r="AN118">
        <v>23.030000686645511</v>
      </c>
      <c r="AO118">
        <v>62.464893341064453</v>
      </c>
      <c r="AP118">
        <v>115.1270446777344</v>
      </c>
      <c r="AQ118">
        <v>58.339054107666023</v>
      </c>
      <c r="AR118">
        <v>56.300346374511719</v>
      </c>
      <c r="AS118">
        <v>58.765953063964837</v>
      </c>
      <c r="AT118">
        <v>328.19686889648438</v>
      </c>
      <c r="AU118">
        <v>126.8260116577148</v>
      </c>
      <c r="AV118">
        <v>205.27427673339841</v>
      </c>
      <c r="AW118">
        <v>86.562385559082031</v>
      </c>
      <c r="AX118">
        <v>280.26980590820313</v>
      </c>
      <c r="AY118">
        <v>270.25369262695313</v>
      </c>
      <c r="AZ118">
        <v>13.16077136993408</v>
      </c>
      <c r="BA118">
        <v>68.304931640625</v>
      </c>
      <c r="BB118">
        <v>46.745670318603523</v>
      </c>
      <c r="BC118">
        <v>49.755237579345703</v>
      </c>
      <c r="BD118">
        <v>20.871210098266602</v>
      </c>
      <c r="BE118">
        <v>49.427070617675781</v>
      </c>
      <c r="BF118">
        <v>68.909416198730469</v>
      </c>
      <c r="BG118">
        <v>40.933055877685547</v>
      </c>
      <c r="BH118">
        <v>86.78662109375</v>
      </c>
      <c r="BI118">
        <v>44.020000457763672</v>
      </c>
      <c r="BJ118">
        <v>116.19859313964839</v>
      </c>
      <c r="BK118">
        <v>56.975894927978523</v>
      </c>
      <c r="BL118">
        <v>67.28216552734375</v>
      </c>
      <c r="BM118">
        <v>29.2320442199707</v>
      </c>
      <c r="BN118">
        <v>27.511409759521481</v>
      </c>
      <c r="BO118">
        <v>493.865966796875</v>
      </c>
      <c r="BP118">
        <v>90.709342956542955</v>
      </c>
      <c r="BQ118">
        <v>179.1477966308594</v>
      </c>
      <c r="BR118">
        <v>55.697956085205078</v>
      </c>
      <c r="BS118">
        <v>177.63813781738281</v>
      </c>
      <c r="BT118">
        <v>80.759864807128906</v>
      </c>
      <c r="BU118">
        <v>39.593757629394531</v>
      </c>
      <c r="BV118">
        <v>105.61000061035161</v>
      </c>
      <c r="BW118">
        <v>66.886695861816406</v>
      </c>
      <c r="BX118">
        <v>250.10150146484381</v>
      </c>
      <c r="BY118">
        <v>42.229999542236328</v>
      </c>
      <c r="BZ118">
        <v>89.659797668457031</v>
      </c>
      <c r="CA118">
        <v>71.159683227539063</v>
      </c>
      <c r="CB118">
        <v>577.14556884765625</v>
      </c>
      <c r="CC118">
        <v>39.683811187744141</v>
      </c>
      <c r="CD118">
        <v>89.979911804199219</v>
      </c>
      <c r="CE118">
        <v>31.3314094543457</v>
      </c>
      <c r="CF118">
        <v>90.416412353515625</v>
      </c>
      <c r="CG118">
        <v>70.430000305175781</v>
      </c>
      <c r="CH118">
        <v>28.015680313110352</v>
      </c>
      <c r="CI118">
        <v>75.377197265625</v>
      </c>
      <c r="CJ118">
        <v>94.152526855468764</v>
      </c>
      <c r="CK118">
        <v>127.47572326660161</v>
      </c>
      <c r="CL118">
        <v>117.18341064453119</v>
      </c>
      <c r="CM118">
        <v>87.635467529296875</v>
      </c>
      <c r="CN118">
        <v>93.801345825195327</v>
      </c>
      <c r="CO118">
        <v>90.923835754394517</v>
      </c>
      <c r="CP118">
        <v>87.773338317871094</v>
      </c>
      <c r="CQ118">
        <v>46.839389801025391</v>
      </c>
      <c r="CR118">
        <v>134.706298828125</v>
      </c>
      <c r="CS118">
        <v>229.4405517578125</v>
      </c>
      <c r="CT118">
        <v>80.173759460449219</v>
      </c>
      <c r="CU118">
        <v>43.461429595947273</v>
      </c>
      <c r="CV118">
        <v>79.77813720703125</v>
      </c>
      <c r="CW118">
        <v>147.56834411621091</v>
      </c>
      <c r="CX118">
        <v>200.34779357910159</v>
      </c>
      <c r="CY118">
        <v>65.486091613769531</v>
      </c>
      <c r="CZ118">
        <v>130.9585266113281</v>
      </c>
      <c r="DA118">
        <v>75.710060119628906</v>
      </c>
      <c r="DB118">
        <v>18567.189453125</v>
      </c>
      <c r="DC118">
        <v>19.79999923706055</v>
      </c>
      <c r="DD118">
        <v>0.49839983133030263</v>
      </c>
      <c r="DE118">
        <v>0.73901990591204125</v>
      </c>
      <c r="DF118">
        <v>2.0297644222259406</v>
      </c>
      <c r="DG118">
        <v>1.7212079284437385</v>
      </c>
      <c r="DH118">
        <v>1.2599802809936955</v>
      </c>
      <c r="DI118">
        <v>8.3860994761712548E-2</v>
      </c>
      <c r="DJ118">
        <v>2.4989197828241525</v>
      </c>
      <c r="DK118">
        <v>2.8617911059914629</v>
      </c>
      <c r="DL118">
        <v>0.38344720516271602</v>
      </c>
      <c r="DM118">
        <v>2.5877725287320446</v>
      </c>
      <c r="DN118">
        <v>0.10835669113224815</v>
      </c>
      <c r="DO118">
        <v>307.52024078369141</v>
      </c>
      <c r="DP118">
        <v>705.13537979125977</v>
      </c>
    </row>
    <row r="119" spans="1:120" x14ac:dyDescent="0.25">
      <c r="A119" s="1">
        <v>45590</v>
      </c>
      <c r="B119">
        <v>37.349571228027337</v>
      </c>
      <c r="C119">
        <v>47.669998168945313</v>
      </c>
      <c r="D119">
        <v>42.445755004882813</v>
      </c>
      <c r="E119">
        <v>38.006919860839837</v>
      </c>
      <c r="F119">
        <v>61.029903411865227</v>
      </c>
      <c r="G119">
        <v>14.689999580383301</v>
      </c>
      <c r="H119">
        <v>44.392047882080078</v>
      </c>
      <c r="I119">
        <v>27.430000305175781</v>
      </c>
      <c r="J119">
        <v>21.653961181640621</v>
      </c>
      <c r="K119">
        <v>418.0904541015625</v>
      </c>
      <c r="L119">
        <v>73.152946472167969</v>
      </c>
      <c r="M119">
        <v>36.583999633789063</v>
      </c>
      <c r="N119">
        <v>23.895036697387699</v>
      </c>
      <c r="O119">
        <v>41.077747344970703</v>
      </c>
      <c r="P119">
        <v>60.483608245849609</v>
      </c>
      <c r="Q119">
        <v>253.32000732421881</v>
      </c>
      <c r="R119">
        <v>124.1990280151367</v>
      </c>
      <c r="S119">
        <v>133.7394714355469</v>
      </c>
      <c r="T119">
        <v>141.3203125</v>
      </c>
      <c r="U119">
        <v>30.241765975952148</v>
      </c>
      <c r="V119">
        <v>93.129501342773438</v>
      </c>
      <c r="W119">
        <v>92.199996948242202</v>
      </c>
      <c r="X119">
        <v>52.487773895263672</v>
      </c>
      <c r="Y119">
        <v>58.863811492919922</v>
      </c>
      <c r="Z119">
        <v>61.697700500488281</v>
      </c>
      <c r="AA119">
        <v>122.47275543212891</v>
      </c>
      <c r="AB119">
        <v>90.8321533203125</v>
      </c>
      <c r="AC119">
        <v>113.0680465698242</v>
      </c>
      <c r="AD119">
        <v>44.301307678222663</v>
      </c>
      <c r="AE119">
        <v>118.8541946411133</v>
      </c>
      <c r="AF119">
        <v>194.49705505371091</v>
      </c>
      <c r="AG119">
        <v>97.326362609863281</v>
      </c>
      <c r="AH119">
        <v>187.49858093261719</v>
      </c>
      <c r="AI119">
        <v>381.971923828125</v>
      </c>
      <c r="AJ119">
        <v>217.75337219238281</v>
      </c>
      <c r="AK119">
        <v>163.33195495605469</v>
      </c>
      <c r="AL119">
        <v>281.494384765625</v>
      </c>
      <c r="AM119">
        <v>69.150672912597656</v>
      </c>
      <c r="AN119">
        <v>22.54000091552734</v>
      </c>
      <c r="AO119">
        <v>61.150779724121087</v>
      </c>
      <c r="AP119">
        <v>114.17860412597661</v>
      </c>
      <c r="AQ119">
        <v>56.316478729248047</v>
      </c>
      <c r="AR119">
        <v>55.854927062988281</v>
      </c>
      <c r="AS119">
        <v>57.128082275390618</v>
      </c>
      <c r="AT119">
        <v>327.81777954101563</v>
      </c>
      <c r="AU119">
        <v>126.2820663452148</v>
      </c>
      <c r="AV119">
        <v>204.4989929199219</v>
      </c>
      <c r="AW119">
        <v>86.065299987792969</v>
      </c>
      <c r="AX119">
        <v>279.44366455078119</v>
      </c>
      <c r="AY119">
        <v>273.04513549804688</v>
      </c>
      <c r="AZ119">
        <v>12.93352127075195</v>
      </c>
      <c r="BA119">
        <v>67.0755615234375</v>
      </c>
      <c r="BB119">
        <v>46.398670196533203</v>
      </c>
      <c r="BC119">
        <v>49.512847900390618</v>
      </c>
      <c r="BD119">
        <v>20.079511642456051</v>
      </c>
      <c r="BE119">
        <v>48.947292327880859</v>
      </c>
      <c r="BF119">
        <v>68.42083740234375</v>
      </c>
      <c r="BG119">
        <v>40.613887786865227</v>
      </c>
      <c r="BH119">
        <v>85.911788940429688</v>
      </c>
      <c r="BI119">
        <v>43.619998931884773</v>
      </c>
      <c r="BJ119">
        <v>116.2783508300781</v>
      </c>
      <c r="BK119">
        <v>57.035861968994141</v>
      </c>
      <c r="BL119">
        <v>66.263923645019531</v>
      </c>
      <c r="BM119">
        <v>29.616678237915039</v>
      </c>
      <c r="BN119">
        <v>27.82740592956543</v>
      </c>
      <c r="BO119">
        <v>493.78622436523438</v>
      </c>
      <c r="BP119">
        <v>90.400360107421875</v>
      </c>
      <c r="BQ119">
        <v>178.81951904296881</v>
      </c>
      <c r="BR119">
        <v>54.942058563232422</v>
      </c>
      <c r="BS119">
        <v>176.63648986816409</v>
      </c>
      <c r="BT119">
        <v>80.799087524414063</v>
      </c>
      <c r="BU119">
        <v>39.525360107421882</v>
      </c>
      <c r="BV119">
        <v>105.2799987792969</v>
      </c>
      <c r="BW119">
        <v>64.897003173828125</v>
      </c>
      <c r="BX119">
        <v>251.8437805175781</v>
      </c>
      <c r="BY119">
        <v>41.270000457763672</v>
      </c>
      <c r="BZ119">
        <v>89.131454467773438</v>
      </c>
      <c r="CA119">
        <v>70.871742248535156</v>
      </c>
      <c r="CB119">
        <v>575.3668212890625</v>
      </c>
      <c r="CC119">
        <v>38.758384704589837</v>
      </c>
      <c r="CD119">
        <v>90.22470855712892</v>
      </c>
      <c r="CE119">
        <v>30.72775840759277</v>
      </c>
      <c r="CF119">
        <v>90.267623901367202</v>
      </c>
      <c r="CG119">
        <v>74.230003356933594</v>
      </c>
      <c r="CH119">
        <v>28.015680313110352</v>
      </c>
      <c r="CI119">
        <v>75.445358276367188</v>
      </c>
      <c r="CJ119">
        <v>93.858413696289063</v>
      </c>
      <c r="CK119">
        <v>126.61798095703119</v>
      </c>
      <c r="CL119">
        <v>115.9693908691406</v>
      </c>
      <c r="CM119">
        <v>86.745712280273438</v>
      </c>
      <c r="CN119">
        <v>93.029075622558594</v>
      </c>
      <c r="CO119">
        <v>90.3470458984375</v>
      </c>
      <c r="CP119">
        <v>88.334213256835938</v>
      </c>
      <c r="CQ119">
        <v>46.263942718505859</v>
      </c>
      <c r="CR119">
        <v>134.30950927734381</v>
      </c>
      <c r="CS119">
        <v>229.51029968261719</v>
      </c>
      <c r="CT119">
        <v>80.025665283203125</v>
      </c>
      <c r="CU119">
        <v>43.323802947998047</v>
      </c>
      <c r="CV119">
        <v>79.15771484375</v>
      </c>
      <c r="CW119">
        <v>147.35017395019531</v>
      </c>
      <c r="CX119">
        <v>199.87998962402341</v>
      </c>
      <c r="CY119">
        <v>63.859916687011719</v>
      </c>
      <c r="CZ119">
        <v>132.7267761230469</v>
      </c>
      <c r="DA119">
        <v>74.779037475585938</v>
      </c>
      <c r="DB119">
        <v>18518.609375</v>
      </c>
      <c r="DC119">
        <v>20.329999923706051</v>
      </c>
      <c r="DD119">
        <v>0.50040018643462925</v>
      </c>
      <c r="DE119">
        <v>0.74165191270355002</v>
      </c>
      <c r="DF119">
        <v>2.0371990120042414</v>
      </c>
      <c r="DG119">
        <v>1.7234495530367131</v>
      </c>
      <c r="DH119">
        <v>1.2576444664673909</v>
      </c>
      <c r="DI119">
        <v>8.2851489528270969E-2</v>
      </c>
      <c r="DJ119">
        <v>2.4976985685363235</v>
      </c>
      <c r="DK119">
        <v>2.867958658892773</v>
      </c>
      <c r="DL119">
        <v>0.37846007822370453</v>
      </c>
      <c r="DM119">
        <v>2.5959171324047441</v>
      </c>
      <c r="DN119">
        <v>0.10828201291684283</v>
      </c>
      <c r="DO119">
        <v>306.53355407714844</v>
      </c>
      <c r="DP119">
        <v>702.99281692504883</v>
      </c>
    </row>
    <row r="120" spans="1:120" x14ac:dyDescent="0.25">
      <c r="A120" s="1">
        <v>45589</v>
      </c>
      <c r="B120">
        <v>37.299587249755859</v>
      </c>
      <c r="C120">
        <v>47.380001068115227</v>
      </c>
      <c r="D120">
        <v>42.445755004882813</v>
      </c>
      <c r="E120">
        <v>38.479404449462891</v>
      </c>
      <c r="F120">
        <v>60.830165863037109</v>
      </c>
      <c r="G120">
        <v>14.840000152587891</v>
      </c>
      <c r="H120">
        <v>44.293399810791023</v>
      </c>
      <c r="I120">
        <v>27.389999389648441</v>
      </c>
      <c r="J120">
        <v>21.502071380615231</v>
      </c>
      <c r="K120">
        <v>420.71136474609381</v>
      </c>
      <c r="L120">
        <v>73.02349853515625</v>
      </c>
      <c r="M120">
        <v>36.911998748779297</v>
      </c>
      <c r="N120">
        <v>23.895036697387699</v>
      </c>
      <c r="O120">
        <v>41.641132354736328</v>
      </c>
      <c r="P120">
        <v>61.033908843994141</v>
      </c>
      <c r="Q120">
        <v>252.80000305175781</v>
      </c>
      <c r="R120">
        <v>124.5179443359375</v>
      </c>
      <c r="S120">
        <v>135.23020935058591</v>
      </c>
      <c r="T120">
        <v>141.40020751953119</v>
      </c>
      <c r="U120">
        <v>29.787446975708011</v>
      </c>
      <c r="V120">
        <v>93.335609436035156</v>
      </c>
      <c r="W120">
        <v>91.790000915527344</v>
      </c>
      <c r="X120">
        <v>52.696884155273438</v>
      </c>
      <c r="Y120">
        <v>59.213180541992188</v>
      </c>
      <c r="Z120">
        <v>62.035385131835938</v>
      </c>
      <c r="AA120">
        <v>123.374885559082</v>
      </c>
      <c r="AB120">
        <v>91.240669250488281</v>
      </c>
      <c r="AC120">
        <v>113.5718078613281</v>
      </c>
      <c r="AD120">
        <v>44.291336059570313</v>
      </c>
      <c r="AE120">
        <v>120.66973876953119</v>
      </c>
      <c r="AF120">
        <v>195.9533996582031</v>
      </c>
      <c r="AG120">
        <v>96.837539672851563</v>
      </c>
      <c r="AH120">
        <v>188.7566833496094</v>
      </c>
      <c r="AI120">
        <v>380.44509887695313</v>
      </c>
      <c r="AJ120">
        <v>218.5790710449219</v>
      </c>
      <c r="AK120">
        <v>164.44285583496091</v>
      </c>
      <c r="AL120">
        <v>281.782958984375</v>
      </c>
      <c r="AM120">
        <v>69.031341552734375</v>
      </c>
      <c r="AN120">
        <v>22.370000839233398</v>
      </c>
      <c r="AO120">
        <v>61.970863342285163</v>
      </c>
      <c r="AP120">
        <v>116.3323516845703</v>
      </c>
      <c r="AQ120">
        <v>57.362293243408203</v>
      </c>
      <c r="AR120">
        <v>56.963516235351563</v>
      </c>
      <c r="AS120">
        <v>58.1739501953125</v>
      </c>
      <c r="AT120">
        <v>326.3414306640625</v>
      </c>
      <c r="AU120">
        <v>127.2215881347656</v>
      </c>
      <c r="AV120">
        <v>205.7215576171875</v>
      </c>
      <c r="AW120">
        <v>86.05535888671875</v>
      </c>
      <c r="AX120">
        <v>279.09530639648438</v>
      </c>
      <c r="AY120">
        <v>269.27423095703119</v>
      </c>
      <c r="AZ120">
        <v>12.755672454833981</v>
      </c>
      <c r="BA120">
        <v>67.235481262207031</v>
      </c>
      <c r="BB120">
        <v>46.547386169433587</v>
      </c>
      <c r="BC120">
        <v>49.273456573486328</v>
      </c>
      <c r="BD120">
        <v>20.020132064819339</v>
      </c>
      <c r="BE120">
        <v>48.727394104003913</v>
      </c>
      <c r="BF120">
        <v>68.909416198730469</v>
      </c>
      <c r="BG120">
        <v>40.813365936279297</v>
      </c>
      <c r="BH120">
        <v>86.229904174804688</v>
      </c>
      <c r="BI120">
        <v>43.5</v>
      </c>
      <c r="BJ120">
        <v>116.0590286254883</v>
      </c>
      <c r="BK120">
        <v>56.1663818359375</v>
      </c>
      <c r="BL120">
        <v>66.753463745117188</v>
      </c>
      <c r="BM120">
        <v>29.577226638793949</v>
      </c>
      <c r="BN120">
        <v>27.323787689208981</v>
      </c>
      <c r="BO120">
        <v>490.79550170898438</v>
      </c>
      <c r="BP120">
        <v>90.081413269042955</v>
      </c>
      <c r="BQ120">
        <v>178.77973937988281</v>
      </c>
      <c r="BR120">
        <v>54.902271270751953</v>
      </c>
      <c r="BS120">
        <v>177.4794616699219</v>
      </c>
      <c r="BT120">
        <v>80.828498840332031</v>
      </c>
      <c r="BU120">
        <v>39.984615325927727</v>
      </c>
      <c r="BV120">
        <v>104.98000335693359</v>
      </c>
      <c r="BW120">
        <v>64.76177978515625</v>
      </c>
      <c r="BX120">
        <v>248.9565734863281</v>
      </c>
      <c r="BY120">
        <v>41.240001678466797</v>
      </c>
      <c r="BZ120">
        <v>88.772575378417969</v>
      </c>
      <c r="CA120">
        <v>71.666038513183594</v>
      </c>
      <c r="CB120">
        <v>575.5655517578125</v>
      </c>
      <c r="CC120">
        <v>37.026943206787109</v>
      </c>
      <c r="CD120">
        <v>90.733909606933594</v>
      </c>
      <c r="CE120">
        <v>30.932222366333011</v>
      </c>
      <c r="CF120">
        <v>90.833038330078125</v>
      </c>
      <c r="CG120">
        <v>73.05999755859375</v>
      </c>
      <c r="CH120">
        <v>27.919998168945309</v>
      </c>
      <c r="CI120">
        <v>75.756996154785156</v>
      </c>
      <c r="CJ120">
        <v>94.750534057617202</v>
      </c>
      <c r="CK120">
        <v>127.6531677246094</v>
      </c>
      <c r="CL120">
        <v>117.5814590454102</v>
      </c>
      <c r="CM120">
        <v>86.985649108886719</v>
      </c>
      <c r="CN120">
        <v>93.623130798339844</v>
      </c>
      <c r="CO120">
        <v>90.118316650390625</v>
      </c>
      <c r="CP120">
        <v>88.363739013671875</v>
      </c>
      <c r="CQ120">
        <v>46.779861450195313</v>
      </c>
      <c r="CR120">
        <v>134.66661071777341</v>
      </c>
      <c r="CS120">
        <v>228.32435607910159</v>
      </c>
      <c r="CT120">
        <v>80.696990966796875</v>
      </c>
      <c r="CU120">
        <v>43.667873382568359</v>
      </c>
      <c r="CV120">
        <v>80.349311828613281</v>
      </c>
      <c r="CW120">
        <v>148.163330078125</v>
      </c>
      <c r="CX120">
        <v>199.2528991699219</v>
      </c>
      <c r="CY120">
        <v>64.288909912109375</v>
      </c>
      <c r="CZ120">
        <v>132.71690368652341</v>
      </c>
      <c r="DA120">
        <v>75.016738891601563</v>
      </c>
      <c r="DB120">
        <v>18415.490234375</v>
      </c>
      <c r="DC120">
        <v>19.079999923706051</v>
      </c>
      <c r="DD120">
        <v>0.49418657620517431</v>
      </c>
      <c r="DE120">
        <v>0.73954005174574022</v>
      </c>
      <c r="DF120">
        <v>2.0155318059509675</v>
      </c>
      <c r="DG120">
        <v>1.7135615746492487</v>
      </c>
      <c r="DH120">
        <v>1.238697955407253</v>
      </c>
      <c r="DI120">
        <v>8.2319035465923562E-2</v>
      </c>
      <c r="DJ120">
        <v>2.4691490572666503</v>
      </c>
      <c r="DK120">
        <v>2.8294035916784881</v>
      </c>
      <c r="DL120">
        <v>0.37976399104735858</v>
      </c>
      <c r="DM120">
        <v>2.5651419342318666</v>
      </c>
      <c r="DN120">
        <v>0.10834651526503607</v>
      </c>
      <c r="DO120">
        <v>309.20963287353516</v>
      </c>
      <c r="DP120">
        <v>702.64685821533203</v>
      </c>
    </row>
    <row r="121" spans="1:120" x14ac:dyDescent="0.25">
      <c r="A121" s="1">
        <v>45588</v>
      </c>
      <c r="B121">
        <v>36.999668121337891</v>
      </c>
      <c r="C121">
        <v>45.759998321533203</v>
      </c>
      <c r="D121">
        <v>41.872032165527337</v>
      </c>
      <c r="E121">
        <v>37.9691162109375</v>
      </c>
      <c r="F121">
        <v>60.510585784912109</v>
      </c>
      <c r="G121">
        <v>14.89000034332275</v>
      </c>
      <c r="H121">
        <v>44.362453460693359</v>
      </c>
      <c r="I121">
        <v>27.219999313354489</v>
      </c>
      <c r="J121">
        <v>21.511564254760739</v>
      </c>
      <c r="K121">
        <v>422.08132934570313</v>
      </c>
      <c r="L121">
        <v>72.585403442382813</v>
      </c>
      <c r="M121">
        <v>36.653999328613281</v>
      </c>
      <c r="N121">
        <v>23.647983551025391</v>
      </c>
      <c r="O121">
        <v>42.758018493652337</v>
      </c>
      <c r="P121">
        <v>60.945468902587891</v>
      </c>
      <c r="Q121">
        <v>250.8699951171875</v>
      </c>
      <c r="R121">
        <v>123.3219909667969</v>
      </c>
      <c r="S121">
        <v>134.4152526855469</v>
      </c>
      <c r="T121">
        <v>141.9694519042969</v>
      </c>
      <c r="U121">
        <v>29.31337738037109</v>
      </c>
      <c r="V121">
        <v>93.129501342773438</v>
      </c>
      <c r="W121">
        <v>90.790000915527344</v>
      </c>
      <c r="X121">
        <v>52.617225646972663</v>
      </c>
      <c r="Y121">
        <v>59.332965850830078</v>
      </c>
      <c r="Z121">
        <v>61.936069488525391</v>
      </c>
      <c r="AA121">
        <v>123.17662048339839</v>
      </c>
      <c r="AB121">
        <v>91.10117340087892</v>
      </c>
      <c r="AC121">
        <v>113.25572204589839</v>
      </c>
      <c r="AD121">
        <v>43.802642822265618</v>
      </c>
      <c r="AE121">
        <v>119.3800048828125</v>
      </c>
      <c r="AF121">
        <v>196.50819396972659</v>
      </c>
      <c r="AG121">
        <v>96.219024658203125</v>
      </c>
      <c r="AH121">
        <v>189.1727600097656</v>
      </c>
      <c r="AI121">
        <v>377.8704833984375</v>
      </c>
      <c r="AJ121">
        <v>218.10157775878909</v>
      </c>
      <c r="AK121">
        <v>163.9667663574219</v>
      </c>
      <c r="AL121">
        <v>281.28536987304688</v>
      </c>
      <c r="AM121">
        <v>69.568313598632813</v>
      </c>
      <c r="AN121">
        <v>22.639999389648441</v>
      </c>
      <c r="AO121">
        <v>61.595401763916023</v>
      </c>
      <c r="AP121">
        <v>116.10511779785161</v>
      </c>
      <c r="AQ121">
        <v>57.036708831787109</v>
      </c>
      <c r="AR121">
        <v>56.706169128417969</v>
      </c>
      <c r="AS121">
        <v>57.877948760986328</v>
      </c>
      <c r="AT121">
        <v>323.75784301757813</v>
      </c>
      <c r="AU121">
        <v>127.666633605957</v>
      </c>
      <c r="AV121">
        <v>206.327880859375</v>
      </c>
      <c r="AW121">
        <v>86.015586853027344</v>
      </c>
      <c r="AX121">
        <v>278.17959594726563</v>
      </c>
      <c r="AY121">
        <v>270.42999267578119</v>
      </c>
      <c r="AZ121">
        <v>12.70627021789551</v>
      </c>
      <c r="BA121">
        <v>67.52532958984375</v>
      </c>
      <c r="BB121">
        <v>46.785324096679688</v>
      </c>
      <c r="BC121">
        <v>49.050159454345703</v>
      </c>
      <c r="BD121">
        <v>19.614385604858398</v>
      </c>
      <c r="BE121">
        <v>48.437526702880859</v>
      </c>
      <c r="BF121">
        <v>69.208549499511719</v>
      </c>
      <c r="BG121">
        <v>40.873210906982422</v>
      </c>
      <c r="BH121">
        <v>86.488372802734375</v>
      </c>
      <c r="BI121">
        <v>43.450000762939453</v>
      </c>
      <c r="BJ121">
        <v>116.796745300293</v>
      </c>
      <c r="BK121">
        <v>56.026466369628913</v>
      </c>
      <c r="BL121">
        <v>66.107276916503906</v>
      </c>
      <c r="BM121">
        <v>29.419427871704102</v>
      </c>
      <c r="BN121">
        <v>27.25466346740723</v>
      </c>
      <c r="BO121">
        <v>486.84774780273438</v>
      </c>
      <c r="BP121">
        <v>89.563140869140625</v>
      </c>
      <c r="BQ121">
        <v>178.90907287597659</v>
      </c>
      <c r="BR121">
        <v>54.763027191162109</v>
      </c>
      <c r="BS121">
        <v>177.43977355957031</v>
      </c>
      <c r="BT121">
        <v>80.789291381835938</v>
      </c>
      <c r="BU121">
        <v>39.476505279541023</v>
      </c>
      <c r="BV121">
        <v>104.1999969482422</v>
      </c>
      <c r="BW121">
        <v>64.317474365234375</v>
      </c>
      <c r="BX121">
        <v>247.91119384765619</v>
      </c>
      <c r="BY121">
        <v>41.209999084472663</v>
      </c>
      <c r="BZ121">
        <v>88.214309692382813</v>
      </c>
      <c r="CA121">
        <v>71.844757080078125</v>
      </c>
      <c r="CB121">
        <v>574.32354736328125</v>
      </c>
      <c r="CC121">
        <v>36.857780456542969</v>
      </c>
      <c r="CD121">
        <v>90.156181335449219</v>
      </c>
      <c r="CE121">
        <v>30.737495422363281</v>
      </c>
      <c r="CF121">
        <v>91.160377502441406</v>
      </c>
      <c r="CG121">
        <v>73.550003051757813</v>
      </c>
      <c r="CH121">
        <v>28.025247573852539</v>
      </c>
      <c r="CI121">
        <v>75.347976684570313</v>
      </c>
      <c r="CJ121">
        <v>94.544662475585938</v>
      </c>
      <c r="CK121">
        <v>127.88978576660161</v>
      </c>
      <c r="CL121">
        <v>117.3028259277344</v>
      </c>
      <c r="CM121">
        <v>86.765708923339844</v>
      </c>
      <c r="CN121">
        <v>94.781539916992202</v>
      </c>
      <c r="CO121">
        <v>89.810028076171875</v>
      </c>
      <c r="CP121">
        <v>88.373573303222656</v>
      </c>
      <c r="CQ121">
        <v>46.740177154541023</v>
      </c>
      <c r="CR121">
        <v>135.59904479980469</v>
      </c>
      <c r="CS121">
        <v>227.6566162109375</v>
      </c>
      <c r="CT121">
        <v>80.805587768554688</v>
      </c>
      <c r="CU121">
        <v>43.569568634033203</v>
      </c>
      <c r="CV121">
        <v>80.871253967285156</v>
      </c>
      <c r="CW121">
        <v>149.14506530761719</v>
      </c>
      <c r="CX121">
        <v>193.16123962402341</v>
      </c>
      <c r="CY121">
        <v>64.538322448730469</v>
      </c>
      <c r="CZ121">
        <v>131.68952941894531</v>
      </c>
      <c r="DA121">
        <v>75.006843566894531</v>
      </c>
      <c r="DB121">
        <v>18276.650390625</v>
      </c>
      <c r="DC121">
        <v>19.239999771118161</v>
      </c>
      <c r="DD121">
        <v>0.48964382967677322</v>
      </c>
      <c r="DE121">
        <v>0.73959792891993992</v>
      </c>
      <c r="DF121">
        <v>1.9974888740796024</v>
      </c>
      <c r="DG121">
        <v>1.7155023308802027</v>
      </c>
      <c r="DH121">
        <v>1.2278461682883721</v>
      </c>
      <c r="DI121">
        <v>7.9676340159858153E-2</v>
      </c>
      <c r="DJ121">
        <v>2.3904440888083198</v>
      </c>
      <c r="DK121">
        <v>2.8173375443168247</v>
      </c>
      <c r="DL121">
        <v>0.37975384913276355</v>
      </c>
      <c r="DM121">
        <v>2.5359628735637889</v>
      </c>
      <c r="DN121">
        <v>0.10850241098238696</v>
      </c>
      <c r="DO121">
        <v>310.82190704345703</v>
      </c>
      <c r="DP121">
        <v>697.93861770629883</v>
      </c>
    </row>
    <row r="122" spans="1:120" x14ac:dyDescent="0.25">
      <c r="A122" s="1">
        <v>45587</v>
      </c>
      <c r="B122">
        <v>37.529521942138672</v>
      </c>
      <c r="C122">
        <v>47.150001525878913</v>
      </c>
      <c r="D122">
        <v>42.144306182861328</v>
      </c>
      <c r="E122">
        <v>38.970794677734382</v>
      </c>
      <c r="F122">
        <v>61.768932342529297</v>
      </c>
      <c r="G122">
        <v>15.22000026702881</v>
      </c>
      <c r="H122">
        <v>45.230564117431641</v>
      </c>
      <c r="I122">
        <v>27.569999694824219</v>
      </c>
      <c r="J122">
        <v>21.634977340698239</v>
      </c>
      <c r="K122">
        <v>426.2012939453125</v>
      </c>
      <c r="L122">
        <v>73.202728271484375</v>
      </c>
      <c r="M122">
        <v>36.7760009765625</v>
      </c>
      <c r="N122">
        <v>23.786331176757809</v>
      </c>
      <c r="O122">
        <v>43.578388214111328</v>
      </c>
      <c r="P122">
        <v>61.112522125244141</v>
      </c>
      <c r="Q122">
        <v>253.92999267578119</v>
      </c>
      <c r="R122">
        <v>124.5179443359375</v>
      </c>
      <c r="S122">
        <v>135.53828430175781</v>
      </c>
      <c r="T122">
        <v>143.80699157714841</v>
      </c>
      <c r="U122">
        <v>29.412141799926761</v>
      </c>
      <c r="V122">
        <v>93.345420837402344</v>
      </c>
      <c r="W122">
        <v>92.110000610351563</v>
      </c>
      <c r="X122">
        <v>53.025497436523438</v>
      </c>
      <c r="Y122">
        <v>59.472713470458977</v>
      </c>
      <c r="Z122">
        <v>62.313484191894531</v>
      </c>
      <c r="AA122">
        <v>123.6822128295898</v>
      </c>
      <c r="AB122">
        <v>91.7886962890625</v>
      </c>
      <c r="AC122">
        <v>113.9767761230469</v>
      </c>
      <c r="AD122">
        <v>44.490798950195313</v>
      </c>
      <c r="AE122">
        <v>119.73716735839839</v>
      </c>
      <c r="AF122">
        <v>196.67662048339841</v>
      </c>
      <c r="AG122">
        <v>97.765319824218764</v>
      </c>
      <c r="AH122">
        <v>189.5293884277344</v>
      </c>
      <c r="AI122">
        <v>383.71826171875</v>
      </c>
      <c r="AJ122">
        <v>220.111083984375</v>
      </c>
      <c r="AK122">
        <v>164.88920593261719</v>
      </c>
      <c r="AL122">
        <v>284.3802490234375</v>
      </c>
      <c r="AM122">
        <v>70.105300903320313</v>
      </c>
      <c r="AN122">
        <v>22.54000091552734</v>
      </c>
      <c r="AO122">
        <v>61.407676696777337</v>
      </c>
      <c r="AP122">
        <v>116.14463806152339</v>
      </c>
      <c r="AQ122">
        <v>57.194572448730469</v>
      </c>
      <c r="AR122">
        <v>56.815048217773438</v>
      </c>
      <c r="AS122">
        <v>57.838481903076172</v>
      </c>
      <c r="AT122">
        <v>329.05471801757813</v>
      </c>
      <c r="AU122">
        <v>128.1017761230469</v>
      </c>
      <c r="AV122">
        <v>206.80497741699219</v>
      </c>
      <c r="AW122">
        <v>86.353607177734375</v>
      </c>
      <c r="AX122">
        <v>281.50405883789063</v>
      </c>
      <c r="AY122">
        <v>272.40847778320313</v>
      </c>
      <c r="AZ122">
        <v>12.844596862792971</v>
      </c>
      <c r="BA122">
        <v>68.464851379394531</v>
      </c>
      <c r="BB122">
        <v>46.894382476806641</v>
      </c>
      <c r="BC122">
        <v>49.887477874755859</v>
      </c>
      <c r="BD122">
        <v>20.208162307739261</v>
      </c>
      <c r="BE122">
        <v>48.997268676757813</v>
      </c>
      <c r="BF122">
        <v>69.388015747070313</v>
      </c>
      <c r="BG122">
        <v>41.242244720458977</v>
      </c>
      <c r="BH122">
        <v>87.224014282226563</v>
      </c>
      <c r="BI122">
        <v>44.150001525878913</v>
      </c>
      <c r="BJ122">
        <v>116.93630218505859</v>
      </c>
      <c r="BK122">
        <v>56.486190795898438</v>
      </c>
      <c r="BL122">
        <v>67.096145629882813</v>
      </c>
      <c r="BM122">
        <v>29.804059982299801</v>
      </c>
      <c r="BN122">
        <v>27.699031829833981</v>
      </c>
      <c r="BO122">
        <v>494.42422485351563</v>
      </c>
      <c r="BP122">
        <v>90.729270935058594</v>
      </c>
      <c r="BQ122">
        <v>180.4310607910156</v>
      </c>
      <c r="BR122">
        <v>55.310062408447273</v>
      </c>
      <c r="BS122">
        <v>178.02490234375</v>
      </c>
      <c r="BT122">
        <v>80.838302612304688</v>
      </c>
      <c r="BU122">
        <v>40.121417999267578</v>
      </c>
      <c r="BV122">
        <v>105.4700012207031</v>
      </c>
      <c r="BW122">
        <v>65.254371643066406</v>
      </c>
      <c r="BX122">
        <v>250.5793762207031</v>
      </c>
      <c r="BY122">
        <v>41.650001525878913</v>
      </c>
      <c r="BZ122">
        <v>89.280975341796875</v>
      </c>
      <c r="CA122">
        <v>71.934120178222656</v>
      </c>
      <c r="CB122">
        <v>579.6197509765625</v>
      </c>
      <c r="CC122">
        <v>37.096599578857422</v>
      </c>
      <c r="CD122">
        <v>90.400962829589844</v>
      </c>
      <c r="CE122">
        <v>31.886379241943359</v>
      </c>
      <c r="CF122">
        <v>91.348846435546875</v>
      </c>
      <c r="CG122">
        <v>73.980003356933594</v>
      </c>
      <c r="CH122">
        <v>27.9295654296875</v>
      </c>
      <c r="CI122">
        <v>75.747268676757813</v>
      </c>
      <c r="CJ122">
        <v>93.858413696289063</v>
      </c>
      <c r="CK122">
        <v>128.33343505859381</v>
      </c>
      <c r="CL122">
        <v>117.8501358032227</v>
      </c>
      <c r="CM122">
        <v>87.405525207519531</v>
      </c>
      <c r="CN122">
        <v>95.038955688476563</v>
      </c>
      <c r="CO122">
        <v>90.4962158203125</v>
      </c>
      <c r="CP122">
        <v>88.8360595703125</v>
      </c>
      <c r="CQ122">
        <v>46.779861450195313</v>
      </c>
      <c r="CR122">
        <v>135.99583435058591</v>
      </c>
      <c r="CS122">
        <v>230.96537780761719</v>
      </c>
      <c r="CT122">
        <v>80.963546752929688</v>
      </c>
      <c r="CU122">
        <v>43.1468505859375</v>
      </c>
      <c r="CV122">
        <v>80.103111267089844</v>
      </c>
      <c r="CW122">
        <v>149.8491516113281</v>
      </c>
      <c r="CX122">
        <v>196.24688720703119</v>
      </c>
      <c r="CY122">
        <v>65.715553283691406</v>
      </c>
      <c r="CZ122">
        <v>132.9045715332031</v>
      </c>
      <c r="DA122">
        <v>75.47235107421875</v>
      </c>
      <c r="DB122">
        <v>18579.76953125</v>
      </c>
      <c r="DC122">
        <v>18.20000076293945</v>
      </c>
      <c r="DD122">
        <v>0.49708663685560522</v>
      </c>
      <c r="DE122">
        <v>0.74213336088617365</v>
      </c>
      <c r="DF122">
        <v>2.0245844979606304</v>
      </c>
      <c r="DG122">
        <v>1.7246747439589887</v>
      </c>
      <c r="DH122">
        <v>1.2411491948549029</v>
      </c>
      <c r="DI122">
        <v>8.1346436946703474E-2</v>
      </c>
      <c r="DJ122">
        <v>2.4238919251635918</v>
      </c>
      <c r="DK122">
        <v>2.8527082504480283</v>
      </c>
      <c r="DL122">
        <v>0.37975083425560391</v>
      </c>
      <c r="DM122">
        <v>2.5686975464064434</v>
      </c>
      <c r="DN122">
        <v>0.10857323077241098</v>
      </c>
      <c r="DO122">
        <v>310.91580963134766</v>
      </c>
      <c r="DP122">
        <v>705.02691650390614</v>
      </c>
    </row>
    <row r="123" spans="1:120" x14ac:dyDescent="0.25">
      <c r="A123" s="1">
        <v>45586</v>
      </c>
      <c r="B123">
        <v>37.639492034912109</v>
      </c>
      <c r="C123">
        <v>47.380001068115227</v>
      </c>
      <c r="D123">
        <v>42.008171081542969</v>
      </c>
      <c r="E123">
        <v>38.819599151611328</v>
      </c>
      <c r="F123">
        <v>61.948696136474609</v>
      </c>
      <c r="G123">
        <v>15.10000038146973</v>
      </c>
      <c r="H123">
        <v>44.628807067871087</v>
      </c>
      <c r="I123">
        <v>27.409999847412109</v>
      </c>
      <c r="J123">
        <v>21.264741897583011</v>
      </c>
      <c r="K123">
        <v>426.2608642578125</v>
      </c>
      <c r="L123">
        <v>73.720489501953125</v>
      </c>
      <c r="M123">
        <v>36.992000579833977</v>
      </c>
      <c r="N123">
        <v>23.79621505737305</v>
      </c>
      <c r="O123">
        <v>42.718486785888672</v>
      </c>
      <c r="P123">
        <v>61.279579162597663</v>
      </c>
      <c r="Q123">
        <v>251.2200012207031</v>
      </c>
      <c r="R123">
        <v>125.6042556762695</v>
      </c>
      <c r="S123">
        <v>136.34327697753909</v>
      </c>
      <c r="T123">
        <v>143.7969970703125</v>
      </c>
      <c r="U123">
        <v>29.3331298828125</v>
      </c>
      <c r="V123">
        <v>93.433746337890625</v>
      </c>
      <c r="W123">
        <v>92.279998779296875</v>
      </c>
      <c r="X123">
        <v>53.125076293945313</v>
      </c>
      <c r="Y123">
        <v>59.622444152832031</v>
      </c>
      <c r="Z123">
        <v>62.730628967285163</v>
      </c>
      <c r="AA123">
        <v>124.1481552124023</v>
      </c>
      <c r="AB123">
        <v>92.675498962402344</v>
      </c>
      <c r="AC123">
        <v>114.64845275878911</v>
      </c>
      <c r="AD123">
        <v>44.281364440917969</v>
      </c>
      <c r="AE123">
        <v>123.884162902832</v>
      </c>
      <c r="AF123">
        <v>197.14225769042969</v>
      </c>
      <c r="AG123">
        <v>97.675537109375</v>
      </c>
      <c r="AH123">
        <v>190.1138610839844</v>
      </c>
      <c r="AI123">
        <v>383.37896728515619</v>
      </c>
      <c r="AJ123">
        <v>220.94673156738281</v>
      </c>
      <c r="AK123">
        <v>165.3752136230469</v>
      </c>
      <c r="AL123">
        <v>286.16156005859381</v>
      </c>
      <c r="AM123">
        <v>69.856697082519531</v>
      </c>
      <c r="AN123">
        <v>22.569999694824219</v>
      </c>
      <c r="AO123">
        <v>60.982810974121087</v>
      </c>
      <c r="AP123">
        <v>117.3598327636719</v>
      </c>
      <c r="AQ123">
        <v>56.642063140869141</v>
      </c>
      <c r="AR123">
        <v>57.171375274658203</v>
      </c>
      <c r="AS123">
        <v>57.118217468261719</v>
      </c>
      <c r="AT123">
        <v>328.73550415039063</v>
      </c>
      <c r="AU123">
        <v>128.19078063964841</v>
      </c>
      <c r="AV123">
        <v>207.45106506347659</v>
      </c>
      <c r="AW123">
        <v>86.989883422851563</v>
      </c>
      <c r="AX123">
        <v>280.966552734375</v>
      </c>
      <c r="AY123">
        <v>274.44580078125</v>
      </c>
      <c r="AZ123">
        <v>12.88411808013916</v>
      </c>
      <c r="BA123">
        <v>68.274948120117188</v>
      </c>
      <c r="BB123">
        <v>46.884468078613281</v>
      </c>
      <c r="BC123">
        <v>49.968242645263672</v>
      </c>
      <c r="BD123">
        <v>19.940961837768551</v>
      </c>
      <c r="BE123">
        <v>48.937294006347663</v>
      </c>
      <c r="BF123">
        <v>69.896537780761719</v>
      </c>
      <c r="BG123">
        <v>41.75091552734375</v>
      </c>
      <c r="BH123">
        <v>86.806488037109375</v>
      </c>
      <c r="BI123">
        <v>44.139999389648438</v>
      </c>
      <c r="BJ123">
        <v>119.3986358642578</v>
      </c>
      <c r="BK123">
        <v>56.815990447998047</v>
      </c>
      <c r="BL123">
        <v>67.497566223144531</v>
      </c>
      <c r="BM123">
        <v>29.695575714111332</v>
      </c>
      <c r="BN123">
        <v>28.123651504516602</v>
      </c>
      <c r="BO123">
        <v>493.88592529296881</v>
      </c>
      <c r="BP123">
        <v>90.779113769531236</v>
      </c>
      <c r="BQ123">
        <v>181.0179748535156</v>
      </c>
      <c r="BR123">
        <v>55.817310333251953</v>
      </c>
      <c r="BS123">
        <v>178.8282165527344</v>
      </c>
      <c r="BT123">
        <v>80.848106384277344</v>
      </c>
      <c r="BU123">
        <v>39.193130493164063</v>
      </c>
      <c r="BV123">
        <v>106.7200012207031</v>
      </c>
      <c r="BW123">
        <v>65.872528076171875</v>
      </c>
      <c r="BX123">
        <v>251.72430419921881</v>
      </c>
      <c r="BY123">
        <v>41.970001220703118</v>
      </c>
      <c r="BZ123">
        <v>89.938926696777344</v>
      </c>
      <c r="CA123">
        <v>71.993705749511719</v>
      </c>
      <c r="CB123">
        <v>579.927734375</v>
      </c>
      <c r="CC123">
        <v>36.718471527099609</v>
      </c>
      <c r="CD123">
        <v>90.31284332275392</v>
      </c>
      <c r="CE123">
        <v>32.373195648193359</v>
      </c>
      <c r="CF123">
        <v>91.705947875976563</v>
      </c>
      <c r="CG123">
        <v>72.260002136230469</v>
      </c>
      <c r="CH123">
        <v>27.900861740112301</v>
      </c>
      <c r="CI123">
        <v>75.688827514648438</v>
      </c>
      <c r="CJ123">
        <v>93.721168518066406</v>
      </c>
      <c r="CK123">
        <v>128.313720703125</v>
      </c>
      <c r="CL123">
        <v>121.0145645141602</v>
      </c>
      <c r="CM123">
        <v>87.475509643554688</v>
      </c>
      <c r="CN123">
        <v>95.920143127441406</v>
      </c>
      <c r="CO123">
        <v>90.366935729980483</v>
      </c>
      <c r="CP123">
        <v>88.629417419433594</v>
      </c>
      <c r="CQ123">
        <v>46.869155883789063</v>
      </c>
      <c r="CR123">
        <v>137.66229248046881</v>
      </c>
      <c r="CS123">
        <v>231.2045593261719</v>
      </c>
      <c r="CT123">
        <v>80.509422302246094</v>
      </c>
      <c r="CU123">
        <v>43.078033447265618</v>
      </c>
      <c r="CV123">
        <v>80.388702392578125</v>
      </c>
      <c r="CW123">
        <v>150.06730651855469</v>
      </c>
      <c r="CX123">
        <v>197.0431823730469</v>
      </c>
      <c r="CY123">
        <v>66.114608764648438</v>
      </c>
      <c r="CZ123">
        <v>132.56871032714841</v>
      </c>
      <c r="DA123">
        <v>76.343940734863281</v>
      </c>
      <c r="DB123">
        <v>18540.009765625</v>
      </c>
      <c r="DC123">
        <v>18.370000839233398</v>
      </c>
      <c r="DD123">
        <v>0.49545712955541893</v>
      </c>
      <c r="DE123">
        <v>0.74649114844957543</v>
      </c>
      <c r="DF123">
        <v>2.016575567395348</v>
      </c>
      <c r="DG123">
        <v>1.730377568617175</v>
      </c>
      <c r="DH123">
        <v>1.2492609702534632</v>
      </c>
      <c r="DI123">
        <v>8.1699836479070323E-2</v>
      </c>
      <c r="DJ123">
        <v>2.4474549281115596</v>
      </c>
      <c r="DK123">
        <v>2.8717701942785103</v>
      </c>
      <c r="DL123">
        <v>0.38099011044109077</v>
      </c>
      <c r="DM123">
        <v>2.5644239196458662</v>
      </c>
      <c r="DN123">
        <v>0.10910755399340889</v>
      </c>
      <c r="DO123">
        <v>310.96543121337891</v>
      </c>
      <c r="DP123">
        <v>708.69933319091808</v>
      </c>
    </row>
    <row r="124" spans="1:120" x14ac:dyDescent="0.25">
      <c r="A124" s="1">
        <v>45583</v>
      </c>
      <c r="B124">
        <v>37.759456634521477</v>
      </c>
      <c r="C124">
        <v>48.029998779296882</v>
      </c>
      <c r="D124">
        <v>42.854167938232422</v>
      </c>
      <c r="E124">
        <v>38.649501800537109</v>
      </c>
      <c r="F124">
        <v>62.238315582275391</v>
      </c>
      <c r="G124">
        <v>15.35799980163574</v>
      </c>
      <c r="H124">
        <v>45.191104888916023</v>
      </c>
      <c r="I124">
        <v>27.579999923706051</v>
      </c>
      <c r="J124">
        <v>21.19828987121582</v>
      </c>
      <c r="K124">
        <v>429.5072021484375</v>
      </c>
      <c r="L124">
        <v>73.381950378417969</v>
      </c>
      <c r="M124">
        <v>37.076000213623047</v>
      </c>
      <c r="N124">
        <v>23.914800643920898</v>
      </c>
      <c r="O124">
        <v>42.649299621582031</v>
      </c>
      <c r="P124">
        <v>61.849525451660163</v>
      </c>
      <c r="Q124">
        <v>251.27000427246091</v>
      </c>
      <c r="R124">
        <v>126.1623611450195</v>
      </c>
      <c r="S124">
        <v>137.62532043457031</v>
      </c>
      <c r="T124">
        <v>145.71441650390619</v>
      </c>
      <c r="U124">
        <v>29.58004188537598</v>
      </c>
      <c r="V124">
        <v>94.160026550292955</v>
      </c>
      <c r="W124">
        <v>92.309997558593764</v>
      </c>
      <c r="X124">
        <v>53.9117431640625</v>
      </c>
      <c r="Y124">
        <v>60.201400756835938</v>
      </c>
      <c r="Z124">
        <v>63.475532531738281</v>
      </c>
      <c r="AA124">
        <v>125.99208068847661</v>
      </c>
      <c r="AB124">
        <v>93.562294006347656</v>
      </c>
      <c r="AC124">
        <v>116.70298004150391</v>
      </c>
      <c r="AD124">
        <v>44.251441955566413</v>
      </c>
      <c r="AE124">
        <v>128.31886291503909</v>
      </c>
      <c r="AF124">
        <v>198.8760070800781</v>
      </c>
      <c r="AG124">
        <v>97.286460876464844</v>
      </c>
      <c r="AH124">
        <v>191.83757019042969</v>
      </c>
      <c r="AI124">
        <v>382.02182006835938</v>
      </c>
      <c r="AJ124">
        <v>224.478271484375</v>
      </c>
      <c r="AK124">
        <v>168.91621398925781</v>
      </c>
      <c r="AL124">
        <v>289.15692138671881</v>
      </c>
      <c r="AM124">
        <v>70.483169555664063</v>
      </c>
      <c r="AN124">
        <v>22.569999694824219</v>
      </c>
      <c r="AO124">
        <v>62.059787750244141</v>
      </c>
      <c r="AP124">
        <v>118.7034606933594</v>
      </c>
      <c r="AQ124">
        <v>58.467311859130859</v>
      </c>
      <c r="AR124">
        <v>57.814750671386719</v>
      </c>
      <c r="AS124">
        <v>58.844882965087891</v>
      </c>
      <c r="AT124">
        <v>326.949951171875</v>
      </c>
      <c r="AU124">
        <v>129.27867126464841</v>
      </c>
      <c r="AV124">
        <v>208.06732177734381</v>
      </c>
      <c r="AW124">
        <v>87.78521728515625</v>
      </c>
      <c r="AX124">
        <v>280.75750732421881</v>
      </c>
      <c r="AY124">
        <v>273.78955078125</v>
      </c>
      <c r="AZ124">
        <v>13.03232574462891</v>
      </c>
      <c r="BA124">
        <v>69.234451293945313</v>
      </c>
      <c r="BB124">
        <v>47.409923553466797</v>
      </c>
      <c r="BC124">
        <v>49.887279510498047</v>
      </c>
      <c r="BD124">
        <v>20.158681869506839</v>
      </c>
      <c r="BE124">
        <v>49.277137756347663</v>
      </c>
      <c r="BF124">
        <v>70.484825134277344</v>
      </c>
      <c r="BG124">
        <v>42.269561767578118</v>
      </c>
      <c r="BH124">
        <v>88.019317626953125</v>
      </c>
      <c r="BI124">
        <v>44.090000152587891</v>
      </c>
      <c r="BJ124">
        <v>118.9201278686523</v>
      </c>
      <c r="BK124">
        <v>56.985889434814453</v>
      </c>
      <c r="BL124">
        <v>67.99688720703125</v>
      </c>
      <c r="BM124">
        <v>29.951997756958011</v>
      </c>
      <c r="BN124">
        <v>28.212526321411129</v>
      </c>
      <c r="BO124">
        <v>492.9388427734375</v>
      </c>
      <c r="BP124">
        <v>91.297386169433594</v>
      </c>
      <c r="BQ124">
        <v>181.4656066894531</v>
      </c>
      <c r="BR124">
        <v>56.175369262695313</v>
      </c>
      <c r="BS124">
        <v>180.36537170410159</v>
      </c>
      <c r="BT124">
        <v>80.965736389160156</v>
      </c>
      <c r="BU124">
        <v>38.440731048583977</v>
      </c>
      <c r="BV124">
        <v>106.8399963378906</v>
      </c>
      <c r="BW124">
        <v>66.510009765625</v>
      </c>
      <c r="BX124">
        <v>250.40016174316409</v>
      </c>
      <c r="BY124">
        <v>42.319999694824219</v>
      </c>
      <c r="BZ124">
        <v>90.566955566406236</v>
      </c>
      <c r="CA124">
        <v>72.50799560546875</v>
      </c>
      <c r="CB124">
        <v>580.88165283203125</v>
      </c>
      <c r="CC124">
        <v>37.156303405761719</v>
      </c>
      <c r="CD124">
        <v>91.918746948242202</v>
      </c>
      <c r="CE124">
        <v>32.577655792236328</v>
      </c>
      <c r="CF124">
        <v>92.122566223144517</v>
      </c>
      <c r="CG124">
        <v>71.379997253417969</v>
      </c>
      <c r="CH124">
        <v>27.77647590637207</v>
      </c>
      <c r="CI124">
        <v>76.886672973632813</v>
      </c>
      <c r="CJ124">
        <v>95.593635559082045</v>
      </c>
      <c r="CK124">
        <v>129.5756530761719</v>
      </c>
      <c r="CL124">
        <v>124.9253234863281</v>
      </c>
      <c r="CM124">
        <v>88.665176391601563</v>
      </c>
      <c r="CN124">
        <v>96.662712097167955</v>
      </c>
      <c r="CO124">
        <v>90.724945068359375</v>
      </c>
      <c r="CP124">
        <v>88.895095825195313</v>
      </c>
      <c r="CQ124">
        <v>47.246170043945313</v>
      </c>
      <c r="CR124">
        <v>138.14836120605469</v>
      </c>
      <c r="CS124">
        <v>230.12821960449219</v>
      </c>
      <c r="CT124">
        <v>81.190605163574219</v>
      </c>
      <c r="CU124">
        <v>43.982460021972663</v>
      </c>
      <c r="CV124">
        <v>80.703834533691406</v>
      </c>
      <c r="CW124">
        <v>151.85231018066409</v>
      </c>
      <c r="CX124">
        <v>198.58599853515619</v>
      </c>
      <c r="CY124">
        <v>66.493721008300781</v>
      </c>
      <c r="CZ124">
        <v>133.2305603027344</v>
      </c>
      <c r="DA124">
        <v>77.374015808105469</v>
      </c>
      <c r="DB124">
        <v>18489.55078125</v>
      </c>
      <c r="DC124">
        <v>18.030000686645511</v>
      </c>
      <c r="DD124">
        <v>0.48918148702217318</v>
      </c>
      <c r="DE124">
        <v>0.74260456288269694</v>
      </c>
      <c r="DF124">
        <v>1.9913816656932277</v>
      </c>
      <c r="DG124">
        <v>1.7118363865597157</v>
      </c>
      <c r="DH124">
        <v>1.2490616353429502</v>
      </c>
      <c r="DI124">
        <v>8.2684654516339703E-2</v>
      </c>
      <c r="DJ124">
        <v>2.4459233692748832</v>
      </c>
      <c r="DK124">
        <v>2.8344193166297291</v>
      </c>
      <c r="DL124">
        <v>0.38644407236818945</v>
      </c>
      <c r="DM124">
        <v>2.5290324225453293</v>
      </c>
      <c r="DN124">
        <v>0.10976240480260464</v>
      </c>
      <c r="DO124">
        <v>313.74674987792969</v>
      </c>
      <c r="DP124">
        <v>710.77146148681641</v>
      </c>
    </row>
    <row r="125" spans="1:120" x14ac:dyDescent="0.25">
      <c r="A125" s="1">
        <v>45582</v>
      </c>
      <c r="B125">
        <v>37.449542999267578</v>
      </c>
      <c r="C125">
        <v>47.040000915527337</v>
      </c>
      <c r="D125">
        <v>42.270721435546882</v>
      </c>
      <c r="E125">
        <v>37.600578308105469</v>
      </c>
      <c r="F125">
        <v>62.118476867675781</v>
      </c>
      <c r="G125">
        <v>15.210000038146971</v>
      </c>
      <c r="H125">
        <v>44.392047882080078</v>
      </c>
      <c r="I125">
        <v>27.20000076293945</v>
      </c>
      <c r="J125">
        <v>21.31220817565918</v>
      </c>
      <c r="K125">
        <v>429.170654296875</v>
      </c>
      <c r="L125">
        <v>72.535621643066406</v>
      </c>
      <c r="M125">
        <v>36.805999755859382</v>
      </c>
      <c r="N125">
        <v>24.072916030883789</v>
      </c>
      <c r="O125">
        <v>41.008560180664063</v>
      </c>
      <c r="P125">
        <v>61.456459045410163</v>
      </c>
      <c r="Q125">
        <v>248.6300048828125</v>
      </c>
      <c r="R125">
        <v>125.97300720214839</v>
      </c>
      <c r="S125">
        <v>136.6414489746094</v>
      </c>
      <c r="T125">
        <v>145.4947204589844</v>
      </c>
      <c r="U125">
        <v>29.21461296081543</v>
      </c>
      <c r="V125">
        <v>94.052070617675781</v>
      </c>
      <c r="W125">
        <v>92.069999694824219</v>
      </c>
      <c r="X125">
        <v>54.389717102050781</v>
      </c>
      <c r="Y125">
        <v>58.544387817382813</v>
      </c>
      <c r="Z125">
        <v>63.445735931396477</v>
      </c>
      <c r="AA125">
        <v>125.88303375244141</v>
      </c>
      <c r="AB125">
        <v>93.572257995605483</v>
      </c>
      <c r="AC125">
        <v>117.0684432983398</v>
      </c>
      <c r="AD125">
        <v>43.782699584960938</v>
      </c>
      <c r="AE125">
        <v>126.8009490966797</v>
      </c>
      <c r="AF125">
        <v>198.549072265625</v>
      </c>
      <c r="AG125">
        <v>96.797637939453125</v>
      </c>
      <c r="AH125">
        <v>191.37196350097659</v>
      </c>
      <c r="AI125">
        <v>379.95614624023438</v>
      </c>
      <c r="AJ125">
        <v>224.94584655761719</v>
      </c>
      <c r="AK125">
        <v>169.02532958984381</v>
      </c>
      <c r="AL125">
        <v>290.00277709960938</v>
      </c>
      <c r="AM125">
        <v>70.244514465332031</v>
      </c>
      <c r="AN125">
        <v>22.20000076293945</v>
      </c>
      <c r="AO125">
        <v>62.257396697998047</v>
      </c>
      <c r="AP125">
        <v>118.8812942504883</v>
      </c>
      <c r="AQ125">
        <v>59.503273010253913</v>
      </c>
      <c r="AR125">
        <v>58.082000732421882</v>
      </c>
      <c r="AS125">
        <v>59.653949737548828</v>
      </c>
      <c r="AT125">
        <v>324.88507080078119</v>
      </c>
      <c r="AU125">
        <v>129.2885437011719</v>
      </c>
      <c r="AV125">
        <v>207.39140319824219</v>
      </c>
      <c r="AW125">
        <v>87.407432556152344</v>
      </c>
      <c r="AX125">
        <v>279.53326416015619</v>
      </c>
      <c r="AY125">
        <v>281.4195556640625</v>
      </c>
      <c r="AZ125">
        <v>12.94340229034424</v>
      </c>
      <c r="BA125">
        <v>69.074539184570313</v>
      </c>
      <c r="BB125">
        <v>47.628040313720703</v>
      </c>
      <c r="BC125">
        <v>48.887733459472663</v>
      </c>
      <c r="BD125">
        <v>20.138887405395511</v>
      </c>
      <c r="BE125">
        <v>49.127208709716797</v>
      </c>
      <c r="BF125">
        <v>70.534675598144531</v>
      </c>
      <c r="BG125">
        <v>42.070083618164063</v>
      </c>
      <c r="BH125">
        <v>87.492439270019531</v>
      </c>
      <c r="BI125">
        <v>43.680000305175781</v>
      </c>
      <c r="BJ125">
        <v>118.8004989624023</v>
      </c>
      <c r="BK125">
        <v>57.015869140625</v>
      </c>
      <c r="BL125">
        <v>67.7325439453125</v>
      </c>
      <c r="BM125">
        <v>30.129518508911129</v>
      </c>
      <c r="BN125">
        <v>28.735895156860352</v>
      </c>
      <c r="BO125">
        <v>489.72882080078119</v>
      </c>
      <c r="BP125">
        <v>90.699371337890625</v>
      </c>
      <c r="BQ125">
        <v>180.65985107421881</v>
      </c>
      <c r="BR125">
        <v>55.77752685546875</v>
      </c>
      <c r="BS125">
        <v>179.82984924316409</v>
      </c>
      <c r="BT125">
        <v>80.897117614746094</v>
      </c>
      <c r="BU125">
        <v>35.949024200439453</v>
      </c>
      <c r="BV125">
        <v>106.3199996948242</v>
      </c>
      <c r="BW125">
        <v>66.452056884765625</v>
      </c>
      <c r="BX125">
        <v>250.46986389160159</v>
      </c>
      <c r="BY125">
        <v>41.529998779296882</v>
      </c>
      <c r="BZ125">
        <v>90.188148498535156</v>
      </c>
      <c r="CA125">
        <v>72.349380493164063</v>
      </c>
      <c r="CB125">
        <v>578.65582275390625</v>
      </c>
      <c r="CC125">
        <v>36.837879180908203</v>
      </c>
      <c r="CD125">
        <v>91.850227355957045</v>
      </c>
      <c r="CE125">
        <v>31.896114349365231</v>
      </c>
      <c r="CF125">
        <v>92.102722167968764</v>
      </c>
      <c r="CG125">
        <v>72.620002746582031</v>
      </c>
      <c r="CH125">
        <v>27.853021621704102</v>
      </c>
      <c r="CI125">
        <v>77.091201782226563</v>
      </c>
      <c r="CJ125">
        <v>94.887786865234375</v>
      </c>
      <c r="CK125">
        <v>129.61509704589841</v>
      </c>
      <c r="CL125">
        <v>123.7610549926758</v>
      </c>
      <c r="CM125">
        <v>87.485504150390625</v>
      </c>
      <c r="CN125">
        <v>96.276573181152344</v>
      </c>
      <c r="CO125">
        <v>90.058647155761719</v>
      </c>
      <c r="CP125">
        <v>89.190299987792969</v>
      </c>
      <c r="CQ125">
        <v>47.236248016357422</v>
      </c>
      <c r="CR125">
        <v>137.73173522949219</v>
      </c>
      <c r="CS125">
        <v>229.31098937988281</v>
      </c>
      <c r="CT125">
        <v>81.012908935546875</v>
      </c>
      <c r="CU125">
        <v>43.677703857421882</v>
      </c>
      <c r="CV125">
        <v>80.240982055664063</v>
      </c>
      <c r="CW125">
        <v>151.11848449707031</v>
      </c>
      <c r="CX125">
        <v>197.8096008300781</v>
      </c>
      <c r="CY125">
        <v>65.545951843261719</v>
      </c>
      <c r="CZ125">
        <v>134.03071594238281</v>
      </c>
      <c r="DA125">
        <v>77.48297119140625</v>
      </c>
      <c r="DB125">
        <v>18373.609375</v>
      </c>
      <c r="DC125">
        <v>19.110000610351559</v>
      </c>
      <c r="DD125">
        <v>0.48752500746996336</v>
      </c>
      <c r="DE125">
        <v>0.74332700131474794</v>
      </c>
      <c r="DF125">
        <v>1.9854326584170487</v>
      </c>
      <c r="DG125">
        <v>1.715735610771054</v>
      </c>
      <c r="DH125">
        <v>1.2465642122126614</v>
      </c>
      <c r="DI125">
        <v>8.1291847529775488E-2</v>
      </c>
      <c r="DJ125">
        <v>2.4417047039682727</v>
      </c>
      <c r="DK125">
        <v>2.8305487655346449</v>
      </c>
      <c r="DL125">
        <v>0.38873858641405795</v>
      </c>
      <c r="DM125">
        <v>2.5128682054900149</v>
      </c>
      <c r="DN125">
        <v>0.10939951023111512</v>
      </c>
      <c r="DO125">
        <v>312.37237548828125</v>
      </c>
      <c r="DP125">
        <v>708.36514663696289</v>
      </c>
    </row>
    <row r="126" spans="1:120" x14ac:dyDescent="0.25">
      <c r="A126" s="1">
        <v>45581</v>
      </c>
      <c r="B126">
        <v>37.529521942138672</v>
      </c>
      <c r="C126">
        <v>47.689998626708977</v>
      </c>
      <c r="D126">
        <v>42.611064910888672</v>
      </c>
      <c r="E126">
        <v>37.978565216064453</v>
      </c>
      <c r="F126">
        <v>62.098499298095703</v>
      </c>
      <c r="G126">
        <v>15.30000019073486</v>
      </c>
      <c r="H126">
        <v>45.250293731689453</v>
      </c>
      <c r="I126">
        <v>27.409999847412109</v>
      </c>
      <c r="J126">
        <v>21.28372764587402</v>
      </c>
      <c r="K126">
        <v>427.4537353515625</v>
      </c>
      <c r="L126">
        <v>73.39190673828125</v>
      </c>
      <c r="M126">
        <v>36.687999725341797</v>
      </c>
      <c r="N126">
        <v>23.934564590454102</v>
      </c>
      <c r="O126">
        <v>40.524246215820313</v>
      </c>
      <c r="P126">
        <v>61.810222625732422</v>
      </c>
      <c r="Q126">
        <v>247.1499938964844</v>
      </c>
      <c r="R126">
        <v>125.0561218261719</v>
      </c>
      <c r="S126">
        <v>137.12840270996091</v>
      </c>
      <c r="T126">
        <v>146.2037658691406</v>
      </c>
      <c r="U126">
        <v>29.925718307495121</v>
      </c>
      <c r="V126">
        <v>94.542793273925781</v>
      </c>
      <c r="W126">
        <v>92</v>
      </c>
      <c r="X126">
        <v>55.84356689453125</v>
      </c>
      <c r="Y126">
        <v>58.783954620361328</v>
      </c>
      <c r="Z126">
        <v>63.376209259033203</v>
      </c>
      <c r="AA126">
        <v>125.8632049560547</v>
      </c>
      <c r="AB126">
        <v>93.402870178222656</v>
      </c>
      <c r="AC126">
        <v>117.2659912109375</v>
      </c>
      <c r="AD126">
        <v>43.722854614257813</v>
      </c>
      <c r="AE126">
        <v>127.8525772094727</v>
      </c>
      <c r="AF126">
        <v>198.9057312011719</v>
      </c>
      <c r="AG126">
        <v>96.628044128417955</v>
      </c>
      <c r="AH126">
        <v>191.58990478515619</v>
      </c>
      <c r="AI126">
        <v>379.4571533203125</v>
      </c>
      <c r="AJ126">
        <v>225.56263732910159</v>
      </c>
      <c r="AK126">
        <v>169.2732849121094</v>
      </c>
      <c r="AL126">
        <v>291.2864990234375</v>
      </c>
      <c r="AM126">
        <v>71.537239074707031</v>
      </c>
      <c r="AN126">
        <v>22.20000076293945</v>
      </c>
      <c r="AO126">
        <v>62.188232421875</v>
      </c>
      <c r="AP126">
        <v>116.5398254394531</v>
      </c>
      <c r="AQ126">
        <v>58.832366943359382</v>
      </c>
      <c r="AR126">
        <v>57.616786956787109</v>
      </c>
      <c r="AS126">
        <v>59.140884399414063</v>
      </c>
      <c r="AT126">
        <v>324.42620849609381</v>
      </c>
      <c r="AU126">
        <v>129.36767578125</v>
      </c>
      <c r="AV126">
        <v>207.39140319824219</v>
      </c>
      <c r="AW126">
        <v>87.039596557617188</v>
      </c>
      <c r="AX126">
        <v>279.26449584960938</v>
      </c>
      <c r="AY126">
        <v>281.39019775390619</v>
      </c>
      <c r="AZ126">
        <v>13.10148906707764</v>
      </c>
      <c r="BA126">
        <v>69.774177551269531</v>
      </c>
      <c r="BB126">
        <v>47.717266082763672</v>
      </c>
      <c r="BC126">
        <v>48.747798919677727</v>
      </c>
      <c r="BD126">
        <v>20.544633865356449</v>
      </c>
      <c r="BE126">
        <v>49.147197723388672</v>
      </c>
      <c r="BF126">
        <v>71.013290405273438</v>
      </c>
      <c r="BG126">
        <v>42.379280090332031</v>
      </c>
      <c r="BH126">
        <v>87.800613403320313</v>
      </c>
      <c r="BI126">
        <v>43.880001068115227</v>
      </c>
      <c r="BJ126">
        <v>118.4216842651367</v>
      </c>
      <c r="BK126">
        <v>56.895942687988281</v>
      </c>
      <c r="BL126">
        <v>66.890533447265625</v>
      </c>
      <c r="BM126">
        <v>29.873098373413089</v>
      </c>
      <c r="BN126">
        <v>29.01239013671875</v>
      </c>
      <c r="BO126">
        <v>489.389892578125</v>
      </c>
      <c r="BP126">
        <v>90.948547363281236</v>
      </c>
      <c r="BQ126">
        <v>180.9582824707031</v>
      </c>
      <c r="BR126">
        <v>55.867038726806641</v>
      </c>
      <c r="BS126">
        <v>180.11744689941409</v>
      </c>
      <c r="BT126">
        <v>80.965736389160156</v>
      </c>
      <c r="BU126">
        <v>35.919708251953118</v>
      </c>
      <c r="BV126">
        <v>105.9300003051758</v>
      </c>
      <c r="BW126">
        <v>66.142974853515625</v>
      </c>
      <c r="BX126">
        <v>246.2286682128906</v>
      </c>
      <c r="BY126">
        <v>42.139999389648438</v>
      </c>
      <c r="BZ126">
        <v>90.337684631347656</v>
      </c>
      <c r="CA126">
        <v>72.408866882324219</v>
      </c>
      <c r="CB126">
        <v>578.606201171875</v>
      </c>
      <c r="CC126">
        <v>37.564289093017578</v>
      </c>
      <c r="CD126">
        <v>93.328819274902344</v>
      </c>
      <c r="CE126">
        <v>31.49692535400391</v>
      </c>
      <c r="CF126">
        <v>91.953941345214844</v>
      </c>
      <c r="CG126">
        <v>72.400001525878906</v>
      </c>
      <c r="CH126">
        <v>27.76690673828125</v>
      </c>
      <c r="CI126">
        <v>77.99688720703125</v>
      </c>
      <c r="CJ126">
        <v>95.642646789550781</v>
      </c>
      <c r="CK126">
        <v>129.45735168457031</v>
      </c>
      <c r="CL126">
        <v>124.63674163818359</v>
      </c>
      <c r="CM126">
        <v>88.265289306640625</v>
      </c>
      <c r="CN126">
        <v>96.128059387207045</v>
      </c>
      <c r="CO126">
        <v>90.486267089843764</v>
      </c>
      <c r="CP126">
        <v>88.767181396484375</v>
      </c>
      <c r="CQ126">
        <v>47.107269287109382</v>
      </c>
      <c r="CR126">
        <v>138.1285095214844</v>
      </c>
      <c r="CS126">
        <v>228.6133728027344</v>
      </c>
      <c r="CT126">
        <v>81.378189086914063</v>
      </c>
      <c r="CU126">
        <v>43.962799072265618</v>
      </c>
      <c r="CV126">
        <v>80.959884643554688</v>
      </c>
      <c r="CW126">
        <v>152.00105285644531</v>
      </c>
      <c r="CX126">
        <v>197.98878479003909</v>
      </c>
      <c r="CY126">
        <v>65.366371154785156</v>
      </c>
      <c r="CZ126">
        <v>132.8354187011719</v>
      </c>
      <c r="DA126">
        <v>77.700859069824219</v>
      </c>
      <c r="DB126">
        <v>18367.080078125</v>
      </c>
      <c r="DC126">
        <v>19.579999923706051</v>
      </c>
      <c r="DD126">
        <v>0.48579818964939236</v>
      </c>
      <c r="DE126">
        <v>0.74209829799610127</v>
      </c>
      <c r="DF126">
        <v>1.9805696638652524</v>
      </c>
      <c r="DG126">
        <v>1.7208060868829962</v>
      </c>
      <c r="DH126">
        <v>1.2476052798638677</v>
      </c>
      <c r="DI126">
        <v>8.2422204480561145E-2</v>
      </c>
      <c r="DJ126">
        <v>2.4329465549863958</v>
      </c>
      <c r="DK126">
        <v>2.8092708300324705</v>
      </c>
      <c r="DL126">
        <v>0.38983791890280517</v>
      </c>
      <c r="DM126">
        <v>2.50778416275076</v>
      </c>
      <c r="DN126">
        <v>0.11090431124547159</v>
      </c>
      <c r="DO126">
        <v>314.33912658691406</v>
      </c>
      <c r="DP126">
        <v>707.96599578857433</v>
      </c>
    </row>
    <row r="127" spans="1:120" x14ac:dyDescent="0.25">
      <c r="A127" s="1">
        <v>45580</v>
      </c>
      <c r="B127">
        <v>37.409553527832031</v>
      </c>
      <c r="C127">
        <v>47.290000915527337</v>
      </c>
      <c r="D127">
        <v>42.16375732421875</v>
      </c>
      <c r="E127">
        <v>37.128089904785163</v>
      </c>
      <c r="F127">
        <v>61.948696136474609</v>
      </c>
      <c r="G127">
        <v>15.060000419616699</v>
      </c>
      <c r="H127">
        <v>44.638671875</v>
      </c>
      <c r="I127">
        <v>27.270000457763668</v>
      </c>
      <c r="J127">
        <v>21.3406867980957</v>
      </c>
      <c r="K127">
        <v>424.29788208007813</v>
      </c>
      <c r="L127">
        <v>73.192771911621094</v>
      </c>
      <c r="M127">
        <v>36.557998657226563</v>
      </c>
      <c r="N127">
        <v>23.756687164306641</v>
      </c>
      <c r="O127">
        <v>40.207958221435547</v>
      </c>
      <c r="P127">
        <v>61.230445861816413</v>
      </c>
      <c r="Q127">
        <v>245.91999816894531</v>
      </c>
      <c r="R127">
        <v>124.87672424316411</v>
      </c>
      <c r="S127">
        <v>135.0612487792969</v>
      </c>
      <c r="T127">
        <v>145.62455749511719</v>
      </c>
      <c r="U127">
        <v>29.787446975708011</v>
      </c>
      <c r="V127">
        <v>94.395584106445327</v>
      </c>
      <c r="W127">
        <v>92.430000305175781</v>
      </c>
      <c r="X127">
        <v>54.748199462890618</v>
      </c>
      <c r="Y127">
        <v>58.604278564453118</v>
      </c>
      <c r="Z127">
        <v>62.810085296630859</v>
      </c>
      <c r="AA127">
        <v>124.3662490844727</v>
      </c>
      <c r="AB127">
        <v>92.824958801269517</v>
      </c>
      <c r="AC127">
        <v>115.70534515380859</v>
      </c>
      <c r="AD127">
        <v>43.433631896972663</v>
      </c>
      <c r="AE127">
        <v>126.1560897827148</v>
      </c>
      <c r="AF127">
        <v>197.3304748535156</v>
      </c>
      <c r="AG127">
        <v>96.498359680175781</v>
      </c>
      <c r="AH127">
        <v>190.09403991699219</v>
      </c>
      <c r="AI127">
        <v>379.11788940429688</v>
      </c>
      <c r="AJ127">
        <v>221.91169738769531</v>
      </c>
      <c r="AK127">
        <v>166.30757141113281</v>
      </c>
      <c r="AL127">
        <v>286.58944702148438</v>
      </c>
      <c r="AM127">
        <v>70.473228454589844</v>
      </c>
      <c r="AN127">
        <v>21.319999694824219</v>
      </c>
      <c r="AO127">
        <v>61.140899658203118</v>
      </c>
      <c r="AP127">
        <v>115.4530715942383</v>
      </c>
      <c r="AQ127">
        <v>58.131858825683587</v>
      </c>
      <c r="AR127">
        <v>57.210968017578118</v>
      </c>
      <c r="AS127">
        <v>58.341686248779297</v>
      </c>
      <c r="AT127">
        <v>324.00723266601563</v>
      </c>
      <c r="AU127">
        <v>128.4676818847656</v>
      </c>
      <c r="AV127">
        <v>205.5823974609375</v>
      </c>
      <c r="AW127">
        <v>86.453025817871094</v>
      </c>
      <c r="AX127">
        <v>278.14971923828119</v>
      </c>
      <c r="AY127">
        <v>278.1187744140625</v>
      </c>
      <c r="AZ127">
        <v>13.022445678710939</v>
      </c>
      <c r="BA127">
        <v>70.094009399414063</v>
      </c>
      <c r="BB127">
        <v>47.429752349853523</v>
      </c>
      <c r="BC127">
        <v>49.097637176513672</v>
      </c>
      <c r="BD127">
        <v>19.93106651306152</v>
      </c>
      <c r="BE127">
        <v>49.00726318359375</v>
      </c>
      <c r="BF127">
        <v>70.604469299316406</v>
      </c>
      <c r="BG127">
        <v>42.010238647460938</v>
      </c>
      <c r="BH127">
        <v>87.393028259277344</v>
      </c>
      <c r="BI127">
        <v>43.849998474121087</v>
      </c>
      <c r="BJ127">
        <v>117.35500335693359</v>
      </c>
      <c r="BK127">
        <v>56.796005249023438</v>
      </c>
      <c r="BL127">
        <v>66.224769592285156</v>
      </c>
      <c r="BM127">
        <v>29.577226638793949</v>
      </c>
      <c r="BN127">
        <v>28.62726974487305</v>
      </c>
      <c r="BO127">
        <v>489.330078125</v>
      </c>
      <c r="BP127">
        <v>90.998382568359375</v>
      </c>
      <c r="BQ127">
        <v>179.99336242675781</v>
      </c>
      <c r="BR127">
        <v>55.996337890625</v>
      </c>
      <c r="BS127">
        <v>178.90754699707031</v>
      </c>
      <c r="BT127">
        <v>80.916717529296875</v>
      </c>
      <c r="BU127">
        <v>35.714508056640618</v>
      </c>
      <c r="BV127">
        <v>105.8000030517578</v>
      </c>
      <c r="BW127">
        <v>65.370277404785156</v>
      </c>
      <c r="BX127">
        <v>246.0693664550781</v>
      </c>
      <c r="BY127">
        <v>42.259998321533203</v>
      </c>
      <c r="BZ127">
        <v>89.729583740234375</v>
      </c>
      <c r="CA127">
        <v>72.032096862792969</v>
      </c>
      <c r="CB127">
        <v>576.1021728515625</v>
      </c>
      <c r="CC127">
        <v>37.325466156005859</v>
      </c>
      <c r="CD127">
        <v>92.937126159667955</v>
      </c>
      <c r="CE127">
        <v>29.432830810546879</v>
      </c>
      <c r="CF127">
        <v>91.497642517089844</v>
      </c>
      <c r="CG127">
        <v>72.760002136230469</v>
      </c>
      <c r="CH127">
        <v>27.690361022949219</v>
      </c>
      <c r="CI127">
        <v>77.64630126953125</v>
      </c>
      <c r="CJ127">
        <v>94.603485107421875</v>
      </c>
      <c r="CK127">
        <v>128.51091003417969</v>
      </c>
      <c r="CL127">
        <v>123.19384765625</v>
      </c>
      <c r="CM127">
        <v>87.865402221679688</v>
      </c>
      <c r="CN127">
        <v>95.385490417480483</v>
      </c>
      <c r="CO127">
        <v>90.545944213867202</v>
      </c>
      <c r="CP127">
        <v>88.34405517578125</v>
      </c>
      <c r="CQ127">
        <v>46.531826019287109</v>
      </c>
      <c r="CR127">
        <v>137.06712341308591</v>
      </c>
      <c r="CS127">
        <v>227.90576171875</v>
      </c>
      <c r="CT127">
        <v>81.437423706054688</v>
      </c>
      <c r="CU127">
        <v>43.530246734619141</v>
      </c>
      <c r="CV127">
        <v>79.38421630859375</v>
      </c>
      <c r="CW127">
        <v>151.57463073730469</v>
      </c>
      <c r="CX127">
        <v>196.95359802246091</v>
      </c>
      <c r="CY127">
        <v>64.039497375488281</v>
      </c>
      <c r="CZ127">
        <v>131.83770751953119</v>
      </c>
      <c r="DA127">
        <v>76.502418518066406</v>
      </c>
      <c r="DB127">
        <v>18315.58984375</v>
      </c>
      <c r="DC127">
        <v>20.639999389648441</v>
      </c>
      <c r="DD127">
        <v>0.48901904154342835</v>
      </c>
      <c r="DE127">
        <v>0.74638384195554919</v>
      </c>
      <c r="DF127">
        <v>1.9943702052407597</v>
      </c>
      <c r="DG127">
        <v>1.7232495465465005</v>
      </c>
      <c r="DH127">
        <v>1.2456889032558867</v>
      </c>
      <c r="DI127">
        <v>8.2086135314250921E-2</v>
      </c>
      <c r="DJ127">
        <v>2.4184654801133876</v>
      </c>
      <c r="DK127">
        <v>2.7985384525591974</v>
      </c>
      <c r="DL127">
        <v>0.38519503630629892</v>
      </c>
      <c r="DM127">
        <v>2.5220913766985174</v>
      </c>
      <c r="DN127">
        <v>0.11088972292131105</v>
      </c>
      <c r="DO127">
        <v>312.39627075195313</v>
      </c>
      <c r="DP127">
        <v>703.84379959106445</v>
      </c>
    </row>
    <row r="128" spans="1:120" x14ac:dyDescent="0.25">
      <c r="A128" s="1">
        <v>45579</v>
      </c>
      <c r="B128">
        <v>38.079368591308587</v>
      </c>
      <c r="C128">
        <v>47.369998931884773</v>
      </c>
      <c r="D128">
        <v>42.815269470214837</v>
      </c>
      <c r="E128">
        <v>37.581676483154297</v>
      </c>
      <c r="F128">
        <v>62.497978210449219</v>
      </c>
      <c r="G128">
        <v>14.88000011444092</v>
      </c>
      <c r="H128">
        <v>45.516647338867188</v>
      </c>
      <c r="I128">
        <v>27.659999847412109</v>
      </c>
      <c r="J128">
        <v>21.758388519287109</v>
      </c>
      <c r="K128">
        <v>427.62246704101563</v>
      </c>
      <c r="L128">
        <v>74.497116088867188</v>
      </c>
      <c r="M128">
        <v>36.442001342773438</v>
      </c>
      <c r="N128">
        <v>24.64608001708984</v>
      </c>
      <c r="O128">
        <v>39.693992614746087</v>
      </c>
      <c r="P128">
        <v>61.250099182128913</v>
      </c>
      <c r="Q128">
        <v>245.07000732421881</v>
      </c>
      <c r="R128">
        <v>126.86000061035161</v>
      </c>
      <c r="S128">
        <v>134.0077819824219</v>
      </c>
      <c r="T128">
        <v>145.51469421386719</v>
      </c>
      <c r="U128">
        <v>30.67633056640625</v>
      </c>
      <c r="V128">
        <v>93.914680480957045</v>
      </c>
      <c r="W128">
        <v>93.330001831054673</v>
      </c>
      <c r="X128">
        <v>56.590404510498047</v>
      </c>
      <c r="Y128">
        <v>59.023525238037109</v>
      </c>
      <c r="Z128">
        <v>62.968997955322273</v>
      </c>
      <c r="AA128">
        <v>124.3365097045898</v>
      </c>
      <c r="AB128">
        <v>93.372978210449219</v>
      </c>
      <c r="AC128">
        <v>115.5571746826172</v>
      </c>
      <c r="AD128">
        <v>44.221523284912109</v>
      </c>
      <c r="AE128">
        <v>125.3326416015625</v>
      </c>
      <c r="AF128">
        <v>197.934814453125</v>
      </c>
      <c r="AG128">
        <v>97.5657958984375</v>
      </c>
      <c r="AH128">
        <v>190.86674499511719</v>
      </c>
      <c r="AI128">
        <v>382.770263671875</v>
      </c>
      <c r="AJ128">
        <v>221.73260498046881</v>
      </c>
      <c r="AK128">
        <v>166.010009765625</v>
      </c>
      <c r="AL128">
        <v>287.09698486328119</v>
      </c>
      <c r="AM128">
        <v>70.870979309082031</v>
      </c>
      <c r="AN128">
        <v>21.239999771118161</v>
      </c>
      <c r="AO128">
        <v>60.953166961669922</v>
      </c>
      <c r="AP128">
        <v>115.56174468994141</v>
      </c>
      <c r="AQ128">
        <v>56.997245788574219</v>
      </c>
      <c r="AR128">
        <v>57.191169738769531</v>
      </c>
      <c r="AS128">
        <v>57.710216522216797</v>
      </c>
      <c r="AT128">
        <v>327.4088134765625</v>
      </c>
      <c r="AU128">
        <v>129.2193298339844</v>
      </c>
      <c r="AV128">
        <v>207.6995544433594</v>
      </c>
      <c r="AW128">
        <v>87.158889770507813</v>
      </c>
      <c r="AX128">
        <v>280.30960083007813</v>
      </c>
      <c r="AY128">
        <v>289.05938720703119</v>
      </c>
      <c r="AZ128">
        <v>13.299098014831539</v>
      </c>
      <c r="BA128">
        <v>69.924102783203125</v>
      </c>
      <c r="BB128">
        <v>47.241386413574219</v>
      </c>
      <c r="BC128">
        <v>49.907268524169922</v>
      </c>
      <c r="BD128">
        <v>20.25764274597168</v>
      </c>
      <c r="BE128">
        <v>48.737388610839837</v>
      </c>
      <c r="BF128">
        <v>70.654327392578125</v>
      </c>
      <c r="BG128">
        <v>42.269561767578118</v>
      </c>
      <c r="BH128">
        <v>86.707084655761719</v>
      </c>
      <c r="BI128">
        <v>44.150001525878913</v>
      </c>
      <c r="BJ128">
        <v>118.00299072265619</v>
      </c>
      <c r="BK128">
        <v>60.144001007080078</v>
      </c>
      <c r="BL128">
        <v>66.577224731445313</v>
      </c>
      <c r="BM128">
        <v>30.79029655456543</v>
      </c>
      <c r="BN128">
        <v>29.61475944519043</v>
      </c>
      <c r="BO128">
        <v>495.95947265625</v>
      </c>
      <c r="BP128">
        <v>92.264190673828125</v>
      </c>
      <c r="BQ128">
        <v>182.23158264160159</v>
      </c>
      <c r="BR128">
        <v>57.110298156738281</v>
      </c>
      <c r="BS128">
        <v>179.72076416015619</v>
      </c>
      <c r="BT128">
        <v>80.877510070800781</v>
      </c>
      <c r="BU128">
        <v>35.450679779052727</v>
      </c>
      <c r="BV128">
        <v>106.5899963378906</v>
      </c>
      <c r="BW128">
        <v>66.616256713867188</v>
      </c>
      <c r="BX128">
        <v>260.1270751953125</v>
      </c>
      <c r="BY128">
        <v>43.119998931884773</v>
      </c>
      <c r="BZ128">
        <v>91.414314270019517</v>
      </c>
      <c r="CA128">
        <v>71.833778381347656</v>
      </c>
      <c r="CB128">
        <v>580.6134033203125</v>
      </c>
      <c r="CC128">
        <v>38.688728332519531</v>
      </c>
      <c r="CD128">
        <v>91.820831298828125</v>
      </c>
      <c r="CE128">
        <v>29.37441444396973</v>
      </c>
      <c r="CF128">
        <v>91.874588012695327</v>
      </c>
      <c r="CG128">
        <v>75.930000305175781</v>
      </c>
      <c r="CH128">
        <v>27.671224594116211</v>
      </c>
      <c r="CI128">
        <v>77.032760620117188</v>
      </c>
      <c r="CJ128">
        <v>93.476081848144517</v>
      </c>
      <c r="CK128">
        <v>129.1123046875</v>
      </c>
      <c r="CL128">
        <v>123.06446838378911</v>
      </c>
      <c r="CM128">
        <v>87.765426635742188</v>
      </c>
      <c r="CN128">
        <v>95.484504699707045</v>
      </c>
      <c r="CO128">
        <v>90.3470458984375</v>
      </c>
      <c r="CP128">
        <v>91.28623199462892</v>
      </c>
      <c r="CQ128">
        <v>46.432609558105469</v>
      </c>
      <c r="CR128">
        <v>138.1285095214844</v>
      </c>
      <c r="CS128">
        <v>233.02838134765619</v>
      </c>
      <c r="CT128">
        <v>80.924057006835938</v>
      </c>
      <c r="CU128">
        <v>42.989559173583977</v>
      </c>
      <c r="CV128">
        <v>79.029693603515625</v>
      </c>
      <c r="CW128">
        <v>153.44886779785159</v>
      </c>
      <c r="CX128">
        <v>196.52558898925781</v>
      </c>
      <c r="CY128">
        <v>64.47845458984375</v>
      </c>
      <c r="CZ128">
        <v>137.10292053222659</v>
      </c>
      <c r="DA128">
        <v>75.432731628417969</v>
      </c>
      <c r="DB128">
        <v>18502.689453125</v>
      </c>
      <c r="DC128">
        <v>19.70000076293945</v>
      </c>
      <c r="DD128">
        <v>0.4929188236440491</v>
      </c>
      <c r="DE128">
        <v>0.75096991569325366</v>
      </c>
      <c r="DF128">
        <v>2.0054319241503653</v>
      </c>
      <c r="DG128">
        <v>1.7293956266167823</v>
      </c>
      <c r="DH128">
        <v>1.2725811774054774</v>
      </c>
      <c r="DI128">
        <v>8.1586127121753199E-2</v>
      </c>
      <c r="DJ128">
        <v>2.4285187403871338</v>
      </c>
      <c r="DK128">
        <v>2.879593410992376</v>
      </c>
      <c r="DL128">
        <v>0.38189370709057413</v>
      </c>
      <c r="DM128">
        <v>2.533744865394393</v>
      </c>
      <c r="DN128">
        <v>0.11286570784167368</v>
      </c>
      <c r="DO128">
        <v>313.40261840820313</v>
      </c>
      <c r="DP128">
        <v>709.59959411621094</v>
      </c>
    </row>
    <row r="129" spans="1:120" x14ac:dyDescent="0.25">
      <c r="A129" s="1">
        <v>45576</v>
      </c>
      <c r="B129">
        <v>37.959403991699219</v>
      </c>
      <c r="C129">
        <v>46.639999389648438</v>
      </c>
      <c r="D129">
        <v>43.262580871582031</v>
      </c>
      <c r="E129">
        <v>36.740650177001953</v>
      </c>
      <c r="F129">
        <v>62.438056945800781</v>
      </c>
      <c r="G129">
        <v>14.920000076293951</v>
      </c>
      <c r="H129">
        <v>46.217052459716797</v>
      </c>
      <c r="I129">
        <v>28.170000076293949</v>
      </c>
      <c r="J129">
        <v>22.100143432617191</v>
      </c>
      <c r="K129">
        <v>425.47882080078119</v>
      </c>
      <c r="L129">
        <v>75.164222717285156</v>
      </c>
      <c r="M129">
        <v>36.270000457763672</v>
      </c>
      <c r="N129">
        <v>25.041364669799801</v>
      </c>
      <c r="O129">
        <v>39.585269927978523</v>
      </c>
      <c r="P129">
        <v>60.798065185546882</v>
      </c>
      <c r="Q129">
        <v>245.4700012207031</v>
      </c>
      <c r="R129">
        <v>125.9032516479492</v>
      </c>
      <c r="S129">
        <v>131.96049499511719</v>
      </c>
      <c r="T129">
        <v>145.39485168457031</v>
      </c>
      <c r="U129">
        <v>31.338054656982418</v>
      </c>
      <c r="V129">
        <v>94.081520080566406</v>
      </c>
      <c r="W129">
        <v>92.819999694824219</v>
      </c>
      <c r="X129">
        <v>55.84356689453125</v>
      </c>
      <c r="Y129">
        <v>58.504459381103523</v>
      </c>
      <c r="Z129">
        <v>62.591583251953118</v>
      </c>
      <c r="AA129">
        <v>123.4938507080078</v>
      </c>
      <c r="AB129">
        <v>92.824958801269517</v>
      </c>
      <c r="AC129">
        <v>114.77685546875</v>
      </c>
      <c r="AD129">
        <v>43.523391723632813</v>
      </c>
      <c r="AE129">
        <v>122.7432403564453</v>
      </c>
      <c r="AF129">
        <v>196.59735107421881</v>
      </c>
      <c r="AG129">
        <v>96.667945861816406</v>
      </c>
      <c r="AH129">
        <v>189.60862731933591</v>
      </c>
      <c r="AI129">
        <v>379.21768188476563</v>
      </c>
      <c r="AJ129">
        <v>220.111083984375</v>
      </c>
      <c r="AK129">
        <v>164.96855163574219</v>
      </c>
      <c r="AL129">
        <v>284.88775634765619</v>
      </c>
      <c r="AM129">
        <v>70.612442016601563</v>
      </c>
      <c r="AN129">
        <v>21.059999465942379</v>
      </c>
      <c r="AO129">
        <v>60.350456237792969</v>
      </c>
      <c r="AP129">
        <v>114.8405303955078</v>
      </c>
      <c r="AQ129">
        <v>56.859119415283203</v>
      </c>
      <c r="AR129">
        <v>56.745758056640618</v>
      </c>
      <c r="AS129">
        <v>57.25634765625</v>
      </c>
      <c r="AT129">
        <v>324.2366943359375</v>
      </c>
      <c r="AU129">
        <v>128.45780944824219</v>
      </c>
      <c r="AV129">
        <v>206.10920715332031</v>
      </c>
      <c r="AW129">
        <v>86.800987243652344</v>
      </c>
      <c r="AX129">
        <v>278.08004760742188</v>
      </c>
      <c r="AY129">
        <v>291.49822998046881</v>
      </c>
      <c r="AZ129">
        <v>13.437424659729</v>
      </c>
      <c r="BA129">
        <v>69.314414978027344</v>
      </c>
      <c r="BB129">
        <v>47.003437042236328</v>
      </c>
      <c r="BC129">
        <v>49.277553558349609</v>
      </c>
      <c r="BD129">
        <v>20.554531097412109</v>
      </c>
      <c r="BE129">
        <v>48.407543182373047</v>
      </c>
      <c r="BF129">
        <v>70.016189575195313</v>
      </c>
      <c r="BG129">
        <v>41.820735931396477</v>
      </c>
      <c r="BH129">
        <v>86.418785095214844</v>
      </c>
      <c r="BI129">
        <v>44.060001373291023</v>
      </c>
      <c r="BJ129">
        <v>117.27524566650391</v>
      </c>
      <c r="BK129">
        <v>59.084632873535163</v>
      </c>
      <c r="BL129">
        <v>66.547859191894531</v>
      </c>
      <c r="BM129">
        <v>31.253828048706051</v>
      </c>
      <c r="BN129">
        <v>30.078876495361332</v>
      </c>
      <c r="BO129">
        <v>491.83224487304688</v>
      </c>
      <c r="BP129">
        <v>91.516662597656236</v>
      </c>
      <c r="BQ129">
        <v>180.48078918457031</v>
      </c>
      <c r="BR129">
        <v>56.861644744873047</v>
      </c>
      <c r="BS129">
        <v>178.41166687011719</v>
      </c>
      <c r="BT129">
        <v>80.916717529296875</v>
      </c>
      <c r="BU129">
        <v>35.567939758300781</v>
      </c>
      <c r="BV129">
        <v>106.34999847412109</v>
      </c>
      <c r="BW129">
        <v>66.693527221679688</v>
      </c>
      <c r="BX129">
        <v>255.55731201171881</v>
      </c>
      <c r="BY129">
        <v>43.639999389648438</v>
      </c>
      <c r="BZ129">
        <v>90.477241516113281</v>
      </c>
      <c r="CA129">
        <v>71.268646240234375</v>
      </c>
      <c r="CB129">
        <v>575.9034423828125</v>
      </c>
      <c r="CC129">
        <v>39.126564025878913</v>
      </c>
      <c r="CD129">
        <v>91.752281188964844</v>
      </c>
      <c r="CE129">
        <v>29.208896636962891</v>
      </c>
      <c r="CF129">
        <v>91.269493103027344</v>
      </c>
      <c r="CG129">
        <v>77.489997863769531</v>
      </c>
      <c r="CH129">
        <v>27.585109710693359</v>
      </c>
      <c r="CI129">
        <v>76.935386657714844</v>
      </c>
      <c r="CJ129">
        <v>92.917282104492202</v>
      </c>
      <c r="CK129">
        <v>128.2742919921875</v>
      </c>
      <c r="CL129">
        <v>120.70607757568359</v>
      </c>
      <c r="CM129">
        <v>87.015640258789063</v>
      </c>
      <c r="CN129">
        <v>94.939949035644517</v>
      </c>
      <c r="CO129">
        <v>89.929374694824219</v>
      </c>
      <c r="CP129">
        <v>91.325592041015625</v>
      </c>
      <c r="CQ129">
        <v>46.144882202148438</v>
      </c>
      <c r="CR129">
        <v>137.30519104003909</v>
      </c>
      <c r="CS129">
        <v>230.028564453125</v>
      </c>
      <c r="CT129">
        <v>80.5982666015625</v>
      </c>
      <c r="CU129">
        <v>42.69464111328125</v>
      </c>
      <c r="CV129">
        <v>78.044891357421875</v>
      </c>
      <c r="CW129">
        <v>152.60595703125</v>
      </c>
      <c r="CX129">
        <v>195.66957092285159</v>
      </c>
      <c r="CY129">
        <v>64.518363952636719</v>
      </c>
      <c r="CZ129">
        <v>138.99957275390619</v>
      </c>
      <c r="DA129">
        <v>75.303970336914063</v>
      </c>
      <c r="DB129">
        <v>18342.939453125</v>
      </c>
      <c r="DC129">
        <v>20.45999908447266</v>
      </c>
      <c r="DD129">
        <v>0.49170523068402194</v>
      </c>
      <c r="DE129">
        <v>0.75165652596538901</v>
      </c>
      <c r="DF129">
        <v>2.0000022533051363</v>
      </c>
      <c r="DG129">
        <v>1.726921607317623</v>
      </c>
      <c r="DH129">
        <v>1.2695237848510554</v>
      </c>
      <c r="DI129">
        <v>8.0985797196617665E-2</v>
      </c>
      <c r="DJ129">
        <v>2.4277143811310986</v>
      </c>
      <c r="DK129">
        <v>2.8540137915157793</v>
      </c>
      <c r="DL129">
        <v>0.3822013688156834</v>
      </c>
      <c r="DM129">
        <v>2.5240714887527171</v>
      </c>
      <c r="DN129">
        <v>0.11475944081234669</v>
      </c>
      <c r="DO129">
        <v>311.24911499023438</v>
      </c>
      <c r="DP129">
        <v>704.08815765380859</v>
      </c>
    </row>
    <row r="130" spans="1:120" x14ac:dyDescent="0.25">
      <c r="A130" s="1">
        <v>45575</v>
      </c>
      <c r="B130">
        <v>37.769454956054688</v>
      </c>
      <c r="C130">
        <v>46.169998168945313</v>
      </c>
      <c r="D130">
        <v>43.009754180908203</v>
      </c>
      <c r="E130">
        <v>35.153091430664063</v>
      </c>
      <c r="F130">
        <v>62.038578033447273</v>
      </c>
      <c r="G130">
        <v>14.329999923706049</v>
      </c>
      <c r="H130">
        <v>45.644889831542969</v>
      </c>
      <c r="I130">
        <v>27.85000038146973</v>
      </c>
      <c r="J130">
        <v>22.081155776977539</v>
      </c>
      <c r="K130">
        <v>421.43972778320313</v>
      </c>
      <c r="L130">
        <v>74.278068542480469</v>
      </c>
      <c r="M130">
        <v>35.872001647949219</v>
      </c>
      <c r="N130">
        <v>24.804195404052731</v>
      </c>
      <c r="O130">
        <v>39.407356262207031</v>
      </c>
      <c r="P130">
        <v>60.336212158203118</v>
      </c>
      <c r="Q130">
        <v>242.82000732421881</v>
      </c>
      <c r="R130">
        <v>125.0561218261719</v>
      </c>
      <c r="S130">
        <v>129.58525085449219</v>
      </c>
      <c r="T130">
        <v>142.95811462402341</v>
      </c>
      <c r="U130">
        <v>31.268918991088871</v>
      </c>
      <c r="V130">
        <v>94.052070617675781</v>
      </c>
      <c r="W130">
        <v>92.360000610351563</v>
      </c>
      <c r="X130">
        <v>55.405418395996087</v>
      </c>
      <c r="Y130">
        <v>58.254909515380859</v>
      </c>
      <c r="Z130">
        <v>61.548717498779297</v>
      </c>
      <c r="AA130">
        <v>121.2335510253906</v>
      </c>
      <c r="AB130">
        <v>91.3104248046875</v>
      </c>
      <c r="AC130">
        <v>112.6926956176758</v>
      </c>
      <c r="AD130">
        <v>42.815288543701172</v>
      </c>
      <c r="AE130">
        <v>121.9694061279297</v>
      </c>
      <c r="AF130">
        <v>194.4673156738281</v>
      </c>
      <c r="AG130">
        <v>96.458457946777344</v>
      </c>
      <c r="AH130">
        <v>187.4886474609375</v>
      </c>
      <c r="AI130">
        <v>378.46923828125</v>
      </c>
      <c r="AJ130">
        <v>215.72398376464841</v>
      </c>
      <c r="AK130">
        <v>161.82429504394531</v>
      </c>
      <c r="AL130">
        <v>278.7178955078125</v>
      </c>
      <c r="AM130">
        <v>68.086662292480469</v>
      </c>
      <c r="AN130">
        <v>20.860000610351559</v>
      </c>
      <c r="AO130">
        <v>58.581832885742188</v>
      </c>
      <c r="AP130">
        <v>113.97113037109381</v>
      </c>
      <c r="AQ130">
        <v>54.797077178955078</v>
      </c>
      <c r="AR130">
        <v>56.151870727539063</v>
      </c>
      <c r="AS130">
        <v>55.342212677001953</v>
      </c>
      <c r="AT130">
        <v>323.99725341796881</v>
      </c>
      <c r="AU130">
        <v>127.10292053222661</v>
      </c>
      <c r="AV130">
        <v>203.76344299316409</v>
      </c>
      <c r="AW130">
        <v>86.462974548339844</v>
      </c>
      <c r="AX130">
        <v>277.06478881835938</v>
      </c>
      <c r="AY130">
        <v>288.94183349609381</v>
      </c>
      <c r="AZ130">
        <v>13.239815711975099</v>
      </c>
      <c r="BA130">
        <v>68.015083312988281</v>
      </c>
      <c r="BB130">
        <v>46.646526336669922</v>
      </c>
      <c r="BC130">
        <v>49.444076538085938</v>
      </c>
      <c r="BD130">
        <v>19.723245620727539</v>
      </c>
      <c r="BE130">
        <v>47.947757720947273</v>
      </c>
      <c r="BF130">
        <v>69.407958984375</v>
      </c>
      <c r="BG130">
        <v>41.641204833984382</v>
      </c>
      <c r="BH130">
        <v>85.384895324707031</v>
      </c>
      <c r="BI130">
        <v>43.590000152587891</v>
      </c>
      <c r="BJ130">
        <v>115.5007629394531</v>
      </c>
      <c r="BK130">
        <v>58.125209808349609</v>
      </c>
      <c r="BL130">
        <v>65.715644836425781</v>
      </c>
      <c r="BM130">
        <v>30.95795822143555</v>
      </c>
      <c r="BN130">
        <v>29.881381988525391</v>
      </c>
      <c r="BO130">
        <v>491.06466674804688</v>
      </c>
      <c r="BP130">
        <v>90.818977355957045</v>
      </c>
      <c r="BQ130">
        <v>179.31690979003909</v>
      </c>
      <c r="BR130">
        <v>56.394184112548828</v>
      </c>
      <c r="BS130">
        <v>176.67616271972659</v>
      </c>
      <c r="BT130">
        <v>80.848106384277344</v>
      </c>
      <c r="BU130">
        <v>35.470222473144531</v>
      </c>
      <c r="BV130">
        <v>105.7600021362305</v>
      </c>
      <c r="BW130">
        <v>66.2781982421875</v>
      </c>
      <c r="BX130">
        <v>253.52630615234381</v>
      </c>
      <c r="BY130">
        <v>42.990001678466797</v>
      </c>
      <c r="BZ130">
        <v>89.659797668457031</v>
      </c>
      <c r="CA130">
        <v>70.644004821777344</v>
      </c>
      <c r="CB130">
        <v>572.475341796875</v>
      </c>
      <c r="CC130">
        <v>38.380252838134773</v>
      </c>
      <c r="CD130">
        <v>92.1243896484375</v>
      </c>
      <c r="CE130">
        <v>28.79023551940918</v>
      </c>
      <c r="CF130">
        <v>90.614807128906236</v>
      </c>
      <c r="CG130">
        <v>77.769996643066406</v>
      </c>
      <c r="CH130">
        <v>27.565973281860352</v>
      </c>
      <c r="CI130">
        <v>77.071723937988281</v>
      </c>
      <c r="CJ130">
        <v>91.878112792968764</v>
      </c>
      <c r="CK130">
        <v>126.9531936645508</v>
      </c>
      <c r="CL130">
        <v>119.74082946777339</v>
      </c>
      <c r="CM130">
        <v>86.175872802734375</v>
      </c>
      <c r="CN130">
        <v>94.326095581054673</v>
      </c>
      <c r="CO130">
        <v>89.312797546386719</v>
      </c>
      <c r="CP130">
        <v>90.764717102050781</v>
      </c>
      <c r="CQ130">
        <v>45.271797180175781</v>
      </c>
      <c r="CR130">
        <v>134.894775390625</v>
      </c>
      <c r="CS130">
        <v>229.6299133300781</v>
      </c>
      <c r="CT130">
        <v>80.154014587402344</v>
      </c>
      <c r="CU130">
        <v>42.262088775634773</v>
      </c>
      <c r="CV130">
        <v>77.365386962890625</v>
      </c>
      <c r="CW130">
        <v>151.49531555175781</v>
      </c>
      <c r="CX130">
        <v>196.50567626953119</v>
      </c>
      <c r="CY130">
        <v>63.560615539550781</v>
      </c>
      <c r="CZ130">
        <v>137.46842956542969</v>
      </c>
      <c r="DA130">
        <v>74.174858093261719</v>
      </c>
      <c r="DB130">
        <v>18282.05078125</v>
      </c>
      <c r="DC130">
        <v>20.930000305175781</v>
      </c>
      <c r="DD130">
        <v>0.49601372658716125</v>
      </c>
      <c r="DE130">
        <v>0.75317784583876346</v>
      </c>
      <c r="DF130">
        <v>2.0186248255916537</v>
      </c>
      <c r="DG130">
        <v>1.7223488934842777</v>
      </c>
      <c r="DH130">
        <v>1.2691777298675699</v>
      </c>
      <c r="DI130">
        <v>8.0649758684850567E-2</v>
      </c>
      <c r="DJ130">
        <v>2.4516011740778811</v>
      </c>
      <c r="DK130">
        <v>2.8648585415479437</v>
      </c>
      <c r="DL130">
        <v>0.37682668232929994</v>
      </c>
      <c r="DM130">
        <v>2.5490936955757846</v>
      </c>
      <c r="DN130">
        <v>0.11469401013683266</v>
      </c>
      <c r="DO130">
        <v>309.01471710205078</v>
      </c>
      <c r="DP130">
        <v>700.62825775146473</v>
      </c>
    </row>
    <row r="131" spans="1:120" x14ac:dyDescent="0.25">
      <c r="A131" s="1">
        <v>45574</v>
      </c>
      <c r="B131">
        <v>37.719467163085938</v>
      </c>
      <c r="C131">
        <v>46.650001525878913</v>
      </c>
      <c r="D131">
        <v>43.340373992919922</v>
      </c>
      <c r="E131">
        <v>35.360984802246087</v>
      </c>
      <c r="F131">
        <v>61.299549102783203</v>
      </c>
      <c r="G131">
        <v>14.510000228881839</v>
      </c>
      <c r="H131">
        <v>44.983940124511719</v>
      </c>
      <c r="I131">
        <v>27.639999389648441</v>
      </c>
      <c r="J131">
        <v>21.653961181640621</v>
      </c>
      <c r="K131">
        <v>421.82675170898438</v>
      </c>
      <c r="L131">
        <v>75.124397277832031</v>
      </c>
      <c r="M131">
        <v>36.119998931884773</v>
      </c>
      <c r="N131">
        <v>24.586786270141602</v>
      </c>
      <c r="O131">
        <v>38.339889526367188</v>
      </c>
      <c r="P131">
        <v>60.267425537109382</v>
      </c>
      <c r="Q131">
        <v>241.05000305175781</v>
      </c>
      <c r="R131">
        <v>126.2022247314453</v>
      </c>
      <c r="S131">
        <v>130.3902587890625</v>
      </c>
      <c r="T131">
        <v>142.94813537597659</v>
      </c>
      <c r="U131">
        <v>31.476325988769531</v>
      </c>
      <c r="V131">
        <v>94.061874389648438</v>
      </c>
      <c r="W131">
        <v>91.730003356933594</v>
      </c>
      <c r="X131">
        <v>55.1763916015625</v>
      </c>
      <c r="Y131">
        <v>58.564350128173828</v>
      </c>
      <c r="Z131">
        <v>61.876472473144531</v>
      </c>
      <c r="AA131">
        <v>121.75897216796881</v>
      </c>
      <c r="AB131">
        <v>91.868400573730483</v>
      </c>
      <c r="AC131">
        <v>113.46315002441411</v>
      </c>
      <c r="AD131">
        <v>42.755447387695313</v>
      </c>
      <c r="AE131">
        <v>123.7948760986328</v>
      </c>
      <c r="AF131">
        <v>195.10136413574219</v>
      </c>
      <c r="AG131">
        <v>96.508331298828125</v>
      </c>
      <c r="AH131">
        <v>188.10285949707031</v>
      </c>
      <c r="AI131">
        <v>378.5390625</v>
      </c>
      <c r="AJ131">
        <v>216.9277038574219</v>
      </c>
      <c r="AK131">
        <v>162.67730712890619</v>
      </c>
      <c r="AL131">
        <v>280.80770874023438</v>
      </c>
      <c r="AM131">
        <v>67.997161865234375</v>
      </c>
      <c r="AN131">
        <v>20.770000457763668</v>
      </c>
      <c r="AO131">
        <v>58.720157623291023</v>
      </c>
      <c r="AP131">
        <v>113.56605529785161</v>
      </c>
      <c r="AQ131">
        <v>54.974666595458977</v>
      </c>
      <c r="AR131">
        <v>56.399322509765618</v>
      </c>
      <c r="AS131">
        <v>55.391544342041023</v>
      </c>
      <c r="AT131">
        <v>324.07705688476563</v>
      </c>
      <c r="AU131">
        <v>127.5083923339844</v>
      </c>
      <c r="AV131">
        <v>204.70770263671881</v>
      </c>
      <c r="AW131">
        <v>86.840751647949219</v>
      </c>
      <c r="AX131">
        <v>277.4031982421875</v>
      </c>
      <c r="AY131">
        <v>286.561767578125</v>
      </c>
      <c r="AZ131">
        <v>13.48682689666748</v>
      </c>
      <c r="BA131">
        <v>67.985092163085938</v>
      </c>
      <c r="BB131">
        <v>46.854724884033203</v>
      </c>
      <c r="BC131">
        <v>49.424690246582031</v>
      </c>
      <c r="BD131">
        <v>20.19826507568359</v>
      </c>
      <c r="BE131">
        <v>48.217632293701172</v>
      </c>
      <c r="BF131">
        <v>69.886566162109375</v>
      </c>
      <c r="BG131">
        <v>41.810756683349609</v>
      </c>
      <c r="BH131">
        <v>86.070846557617188</v>
      </c>
      <c r="BI131">
        <v>43.650001525878913</v>
      </c>
      <c r="BJ131">
        <v>116.52757263183589</v>
      </c>
      <c r="BK131">
        <v>58.225147247314453</v>
      </c>
      <c r="BL131">
        <v>65.891883850097656</v>
      </c>
      <c r="BM131">
        <v>30.622636795043949</v>
      </c>
      <c r="BN131">
        <v>29.565383911132809</v>
      </c>
      <c r="BO131">
        <v>491.62289428710938</v>
      </c>
      <c r="BP131">
        <v>90.858848571777344</v>
      </c>
      <c r="BQ131">
        <v>179.60539245605469</v>
      </c>
      <c r="BR131">
        <v>56.324558258056641</v>
      </c>
      <c r="BS131">
        <v>177.34062194824219</v>
      </c>
      <c r="BT131">
        <v>80.779472351074219</v>
      </c>
      <c r="BU131">
        <v>34.278114318847663</v>
      </c>
      <c r="BV131">
        <v>104.51999664306641</v>
      </c>
      <c r="BW131">
        <v>66.258880615234375</v>
      </c>
      <c r="BX131">
        <v>254.02410888671881</v>
      </c>
      <c r="BY131">
        <v>43.490001678466797</v>
      </c>
      <c r="BZ131">
        <v>90.138298034667955</v>
      </c>
      <c r="CA131">
        <v>70.891876220703125</v>
      </c>
      <c r="CB131">
        <v>573.47894287109375</v>
      </c>
      <c r="CC131">
        <v>39.852973937988281</v>
      </c>
      <c r="CD131">
        <v>92.4866943359375</v>
      </c>
      <c r="CE131">
        <v>28.683135986328121</v>
      </c>
      <c r="CF131">
        <v>90.892547607421875</v>
      </c>
      <c r="CG131">
        <v>75.25</v>
      </c>
      <c r="CH131">
        <v>27.575542449951168</v>
      </c>
      <c r="CI131">
        <v>77.276229858398438</v>
      </c>
      <c r="CJ131">
        <v>92.701606750488281</v>
      </c>
      <c r="CK131">
        <v>127.31797027587891</v>
      </c>
      <c r="CL131">
        <v>121.6912384033203</v>
      </c>
      <c r="CM131">
        <v>86.965652465820313</v>
      </c>
      <c r="CN131">
        <v>94.108283996582045</v>
      </c>
      <c r="CO131">
        <v>89.979095458984375</v>
      </c>
      <c r="CP131">
        <v>90.154632568359375</v>
      </c>
      <c r="CQ131">
        <v>45.410697937011719</v>
      </c>
      <c r="CR131">
        <v>135.58912658691409</v>
      </c>
      <c r="CS131">
        <v>229.68971252441409</v>
      </c>
      <c r="CT131">
        <v>80.509422302246094</v>
      </c>
      <c r="CU131">
        <v>42.615989685058587</v>
      </c>
      <c r="CV131">
        <v>77.601737976074219</v>
      </c>
      <c r="CW131">
        <v>152.060546875</v>
      </c>
      <c r="CX131">
        <v>197.48112487792969</v>
      </c>
      <c r="CY131">
        <v>62.942073822021477</v>
      </c>
      <c r="CZ131">
        <v>136.11506652832031</v>
      </c>
      <c r="DA131">
        <v>74.759223937988281</v>
      </c>
      <c r="DB131">
        <v>18291.619140625</v>
      </c>
      <c r="DC131">
        <v>20.860000610351559</v>
      </c>
      <c r="DD131">
        <v>0.49465738861611575</v>
      </c>
      <c r="DE131">
        <v>0.75451031606111352</v>
      </c>
      <c r="DF131">
        <v>2.0124046147522585</v>
      </c>
      <c r="DG131">
        <v>1.7261639849848336</v>
      </c>
      <c r="DH131">
        <v>1.2714898072953549</v>
      </c>
      <c r="DI131">
        <v>8.1345622373383067E-2</v>
      </c>
      <c r="DJ131">
        <v>2.4528945709801753</v>
      </c>
      <c r="DK131">
        <v>2.8529544239197215</v>
      </c>
      <c r="DL131">
        <v>0.37826620585471571</v>
      </c>
      <c r="DM131">
        <v>2.5416135436474359</v>
      </c>
      <c r="DN131">
        <v>0.11466500327616105</v>
      </c>
      <c r="DO131">
        <v>310.17170715332031</v>
      </c>
      <c r="DP131">
        <v>702.27894592285156</v>
      </c>
    </row>
    <row r="132" spans="1:120" x14ac:dyDescent="0.25">
      <c r="A132" s="1">
        <v>45573</v>
      </c>
      <c r="B132">
        <v>37.439548492431641</v>
      </c>
      <c r="C132">
        <v>46.639999389648438</v>
      </c>
      <c r="D132">
        <v>42.980583190917969</v>
      </c>
      <c r="E132">
        <v>35.578330993652337</v>
      </c>
      <c r="F132">
        <v>60.191005706787109</v>
      </c>
      <c r="G132">
        <v>14.72999954223633</v>
      </c>
      <c r="H132">
        <v>45.122051239013672</v>
      </c>
      <c r="I132">
        <v>28</v>
      </c>
      <c r="J132">
        <v>21.843826293945309</v>
      </c>
      <c r="K132">
        <v>417.60897827148438</v>
      </c>
      <c r="L132">
        <v>75.691940307617188</v>
      </c>
      <c r="M132">
        <v>35.917999267578118</v>
      </c>
      <c r="N132">
        <v>24.68560791015625</v>
      </c>
      <c r="O132">
        <v>38.537570953369141</v>
      </c>
      <c r="P132">
        <v>60.326381683349609</v>
      </c>
      <c r="Q132">
        <v>242.3699951171875</v>
      </c>
      <c r="R132">
        <v>125.15577697753911</v>
      </c>
      <c r="S132">
        <v>129.29704284667969</v>
      </c>
      <c r="T132">
        <v>142.8083190917969</v>
      </c>
      <c r="U132">
        <v>31.07138824462891</v>
      </c>
      <c r="V132">
        <v>94.415199279785156</v>
      </c>
      <c r="W132">
        <v>90.580001831054673</v>
      </c>
      <c r="X132">
        <v>54.628711700439453</v>
      </c>
      <c r="Y132">
        <v>58.125144958496087</v>
      </c>
      <c r="Z132">
        <v>61.469261169433587</v>
      </c>
      <c r="AA132">
        <v>120.9757995605469</v>
      </c>
      <c r="AB132">
        <v>91.220748901367202</v>
      </c>
      <c r="AC132">
        <v>113.14707183837891</v>
      </c>
      <c r="AD132">
        <v>42.396411895751953</v>
      </c>
      <c r="AE132">
        <v>123.47740173339839</v>
      </c>
      <c r="AF132">
        <v>193.7242736816406</v>
      </c>
      <c r="AG132">
        <v>95.90976715087892</v>
      </c>
      <c r="AH132">
        <v>186.775390625</v>
      </c>
      <c r="AI132">
        <v>375.91461181640619</v>
      </c>
      <c r="AJ132">
        <v>216.4501953125</v>
      </c>
      <c r="AK132">
        <v>162.08219909667969</v>
      </c>
      <c r="AL132">
        <v>280.11111450195313</v>
      </c>
      <c r="AM132">
        <v>67.420417785644531</v>
      </c>
      <c r="AN132">
        <v>20.829999923706051</v>
      </c>
      <c r="AO132">
        <v>58.008762359619141</v>
      </c>
      <c r="AP132">
        <v>112.0050888061523</v>
      </c>
      <c r="AQ132">
        <v>54.106437683105469</v>
      </c>
      <c r="AR132">
        <v>55.765846252441413</v>
      </c>
      <c r="AS132">
        <v>54.681144714355469</v>
      </c>
      <c r="AT132">
        <v>322.02215576171881</v>
      </c>
      <c r="AU132">
        <v>126.3018493652344</v>
      </c>
      <c r="AV132">
        <v>203.07759094238281</v>
      </c>
      <c r="AW132">
        <v>86.393379211425781</v>
      </c>
      <c r="AX132">
        <v>275.68124389648438</v>
      </c>
      <c r="AY132">
        <v>287.58038330078119</v>
      </c>
      <c r="AZ132">
        <v>13.51646900177002</v>
      </c>
      <c r="BA132">
        <v>68.434867858886719</v>
      </c>
      <c r="BB132">
        <v>46.924125671386719</v>
      </c>
      <c r="BC132">
        <v>49.270759582519531</v>
      </c>
      <c r="BD132">
        <v>19.782621383666989</v>
      </c>
      <c r="BE132">
        <v>47.897777557373047</v>
      </c>
      <c r="BF132">
        <v>69.437873840332031</v>
      </c>
      <c r="BG132">
        <v>41.870601654052727</v>
      </c>
      <c r="BH132">
        <v>85.573783874511719</v>
      </c>
      <c r="BI132">
        <v>43.389999389648438</v>
      </c>
      <c r="BJ132">
        <v>116.1188507080078</v>
      </c>
      <c r="BK132">
        <v>57.375656127929688</v>
      </c>
      <c r="BL132">
        <v>65.872299194335938</v>
      </c>
      <c r="BM132">
        <v>30.53387451171875</v>
      </c>
      <c r="BN132">
        <v>29.78263092041016</v>
      </c>
      <c r="BO132">
        <v>487.78485107421881</v>
      </c>
      <c r="BP132">
        <v>89.941886901855469</v>
      </c>
      <c r="BQ132">
        <v>178.44151306152341</v>
      </c>
      <c r="BR132">
        <v>56.135581970214837</v>
      </c>
      <c r="BS132">
        <v>176.13072204589841</v>
      </c>
      <c r="BT132">
        <v>80.857902526855469</v>
      </c>
      <c r="BU132">
        <v>34.209709167480469</v>
      </c>
      <c r="BV132">
        <v>102.80999755859381</v>
      </c>
      <c r="BW132">
        <v>66.142974853515625</v>
      </c>
      <c r="BX132">
        <v>251.40571594238281</v>
      </c>
      <c r="BY132">
        <v>43.490001678466797</v>
      </c>
      <c r="BZ132">
        <v>89.171318054199219</v>
      </c>
      <c r="CA132">
        <v>70.495277404785156</v>
      </c>
      <c r="CB132">
        <v>569.53411865234375</v>
      </c>
      <c r="CC132">
        <v>40.340564727783203</v>
      </c>
      <c r="CD132">
        <v>93.015472412109375</v>
      </c>
      <c r="CE132">
        <v>29.208896636962891</v>
      </c>
      <c r="CF132">
        <v>90.108901977539063</v>
      </c>
      <c r="CG132">
        <v>75.790000915527344</v>
      </c>
      <c r="CH132">
        <v>27.451156616210941</v>
      </c>
      <c r="CI132">
        <v>77.490486145019531</v>
      </c>
      <c r="CJ132">
        <v>92.603576660156236</v>
      </c>
      <c r="CK132">
        <v>126.184196472168</v>
      </c>
      <c r="CL132">
        <v>121.45241546630859</v>
      </c>
      <c r="CM132">
        <v>86.655738830566406</v>
      </c>
      <c r="CN132">
        <v>93.514221191406236</v>
      </c>
      <c r="CO132">
        <v>89.949256896972656</v>
      </c>
      <c r="CP132">
        <v>89.613426208496094</v>
      </c>
      <c r="CQ132">
        <v>44.993988037109382</v>
      </c>
      <c r="CR132">
        <v>134.38887023925781</v>
      </c>
      <c r="CS132">
        <v>227.14833068847659</v>
      </c>
      <c r="CT132">
        <v>80.025665283203125</v>
      </c>
      <c r="CU132">
        <v>42.596332550048828</v>
      </c>
      <c r="CV132">
        <v>78.271400451660156</v>
      </c>
      <c r="CW132">
        <v>150.5234680175781</v>
      </c>
      <c r="CX132">
        <v>196.07768249511719</v>
      </c>
      <c r="CY132">
        <v>62.572940826416023</v>
      </c>
      <c r="CZ132">
        <v>136.0953063964844</v>
      </c>
      <c r="DA132">
        <v>74.96722412109375</v>
      </c>
      <c r="DB132">
        <v>18182.919921875</v>
      </c>
      <c r="DC132">
        <v>21.420000076293949</v>
      </c>
      <c r="DD132">
        <v>0.49508389076989662</v>
      </c>
      <c r="DE132">
        <v>0.75404129778627604</v>
      </c>
      <c r="DF132">
        <v>2.012656006546131</v>
      </c>
      <c r="DG132">
        <v>1.728204059810855</v>
      </c>
      <c r="DH132">
        <v>1.2649261246562078</v>
      </c>
      <c r="DI132">
        <v>8.189149317342044E-2</v>
      </c>
      <c r="DJ132">
        <v>2.4501849725487084</v>
      </c>
      <c r="DK132">
        <v>2.838443515397473</v>
      </c>
      <c r="DL132">
        <v>0.38004781140184157</v>
      </c>
      <c r="DM132">
        <v>2.5496234408295053</v>
      </c>
      <c r="DN132">
        <v>0.11552585123608974</v>
      </c>
      <c r="DO132">
        <v>308.82053375244141</v>
      </c>
      <c r="DP132">
        <v>696.12309265136719</v>
      </c>
    </row>
    <row r="133" spans="1:120" x14ac:dyDescent="0.25">
      <c r="A133" s="1">
        <v>45572</v>
      </c>
      <c r="B133">
        <v>37.379562377929688</v>
      </c>
      <c r="C133">
        <v>45.909999847412109</v>
      </c>
      <c r="D133">
        <v>44.196094512939453</v>
      </c>
      <c r="E133">
        <v>35.398784637451172</v>
      </c>
      <c r="F133">
        <v>59.082462310791023</v>
      </c>
      <c r="G133">
        <v>14.52000045776367</v>
      </c>
      <c r="H133">
        <v>47.262733459472663</v>
      </c>
      <c r="I133">
        <v>28.520000457763668</v>
      </c>
      <c r="J133">
        <v>22.365951538085941</v>
      </c>
      <c r="K133">
        <v>416.42800903320313</v>
      </c>
      <c r="L133">
        <v>76.866844177246094</v>
      </c>
      <c r="M133">
        <v>35.467998504638672</v>
      </c>
      <c r="N133">
        <v>25.278537750244141</v>
      </c>
      <c r="O133">
        <v>38.577102661132813</v>
      </c>
      <c r="P133">
        <v>60.513092041015618</v>
      </c>
      <c r="Q133">
        <v>244.16999816894531</v>
      </c>
      <c r="R133">
        <v>124.6076354980469</v>
      </c>
      <c r="S133">
        <v>127.7466659545898</v>
      </c>
      <c r="T133">
        <v>141.9894104003906</v>
      </c>
      <c r="U133">
        <v>31.940519332885739</v>
      </c>
      <c r="V133">
        <v>94.336677551269517</v>
      </c>
      <c r="W133">
        <v>88.680000305175781</v>
      </c>
      <c r="X133">
        <v>54.578922271728523</v>
      </c>
      <c r="Y133">
        <v>57.276676177978523</v>
      </c>
      <c r="Z133">
        <v>61.429534912109382</v>
      </c>
      <c r="AA133">
        <v>121.1938934326172</v>
      </c>
      <c r="AB133">
        <v>91.041397094726563</v>
      </c>
      <c r="AC133">
        <v>113.2754745483398</v>
      </c>
      <c r="AD133">
        <v>42.077266693115227</v>
      </c>
      <c r="AE133">
        <v>122.5547332763672</v>
      </c>
      <c r="AF133">
        <v>193.4072570800781</v>
      </c>
      <c r="AG133">
        <v>94.413368225097656</v>
      </c>
      <c r="AH133">
        <v>186.5772705078125</v>
      </c>
      <c r="AI133">
        <v>369.9171142578125</v>
      </c>
      <c r="AJ133">
        <v>216.30096435546881</v>
      </c>
      <c r="AK133">
        <v>162.4888610839844</v>
      </c>
      <c r="AL133">
        <v>278.8074951171875</v>
      </c>
      <c r="AM133">
        <v>66.833709716796875</v>
      </c>
      <c r="AN133">
        <v>20.670000076293949</v>
      </c>
      <c r="AO133">
        <v>57.998882293701172</v>
      </c>
      <c r="AP133">
        <v>110.59230804443359</v>
      </c>
      <c r="AQ133">
        <v>54.422161102294922</v>
      </c>
      <c r="AR133">
        <v>55.082878112792969</v>
      </c>
      <c r="AS133">
        <v>54.848880767822273</v>
      </c>
      <c r="AT133">
        <v>316.37615966796881</v>
      </c>
      <c r="AU133">
        <v>126.0842742919922</v>
      </c>
      <c r="AV133">
        <v>201.07972717285159</v>
      </c>
      <c r="AW133">
        <v>86.791046142578125</v>
      </c>
      <c r="AX133">
        <v>272.376708984375</v>
      </c>
      <c r="AY133">
        <v>295.70013427734381</v>
      </c>
      <c r="AZ133">
        <v>13.862283706665041</v>
      </c>
      <c r="BA133">
        <v>68.34490966796875</v>
      </c>
      <c r="BB133">
        <v>46.815071105957031</v>
      </c>
      <c r="BC133">
        <v>48.827060699462891</v>
      </c>
      <c r="BD133">
        <v>20.406087875366211</v>
      </c>
      <c r="BE133">
        <v>47.328041076660163</v>
      </c>
      <c r="BF133">
        <v>69.168663024902344</v>
      </c>
      <c r="BG133">
        <v>41.601306915283203</v>
      </c>
      <c r="BH133">
        <v>85.126426696777344</v>
      </c>
      <c r="BI133">
        <v>43.029998779296882</v>
      </c>
      <c r="BJ133">
        <v>115.8895568847656</v>
      </c>
      <c r="BK133">
        <v>57.215751647949219</v>
      </c>
      <c r="BL133">
        <v>65.842926025390625</v>
      </c>
      <c r="BM133">
        <v>31.58914756774902</v>
      </c>
      <c r="BN133">
        <v>30.552873611450199</v>
      </c>
      <c r="BO133">
        <v>480.60714721679688</v>
      </c>
      <c r="BP133">
        <v>89.224258422851563</v>
      </c>
      <c r="BQ133">
        <v>176.66087341308591</v>
      </c>
      <c r="BR133">
        <v>56.414073944091797</v>
      </c>
      <c r="BS133">
        <v>175.71418762207031</v>
      </c>
      <c r="BT133">
        <v>80.789291381835938</v>
      </c>
      <c r="BU133">
        <v>34.268341064453118</v>
      </c>
      <c r="BV133">
        <v>101.5100021362305</v>
      </c>
      <c r="BW133">
        <v>67.6787109375</v>
      </c>
      <c r="BX133">
        <v>247.12469482421881</v>
      </c>
      <c r="BY133">
        <v>45.029998779296882</v>
      </c>
      <c r="BZ133">
        <v>88.692817687988281</v>
      </c>
      <c r="CA133">
        <v>70.088760375976563</v>
      </c>
      <c r="CB133">
        <v>564.19818115234375</v>
      </c>
      <c r="CC133">
        <v>42.679000854492188</v>
      </c>
      <c r="CD133">
        <v>92.858810424804673</v>
      </c>
      <c r="CE133">
        <v>29.06285285949707</v>
      </c>
      <c r="CF133">
        <v>89.384780883789063</v>
      </c>
      <c r="CG133">
        <v>79.199996948242188</v>
      </c>
      <c r="CH133">
        <v>27.451156616210941</v>
      </c>
      <c r="CI133">
        <v>77.256759643554688</v>
      </c>
      <c r="CJ133">
        <v>92.417304992675781</v>
      </c>
      <c r="CK133">
        <v>126.0461730957031</v>
      </c>
      <c r="CL133">
        <v>120.73593902587891</v>
      </c>
      <c r="CM133">
        <v>86.125885009765625</v>
      </c>
      <c r="CN133">
        <v>93.949859619140625</v>
      </c>
      <c r="CO133">
        <v>89.16363525390625</v>
      </c>
      <c r="CP133">
        <v>92.014404296875</v>
      </c>
      <c r="CQ133">
        <v>44.736034393310547</v>
      </c>
      <c r="CR133">
        <v>134.09129333496091</v>
      </c>
      <c r="CS133">
        <v>222.98249816894531</v>
      </c>
      <c r="CT133">
        <v>79.630783081054688</v>
      </c>
      <c r="CU133">
        <v>42.468532562255859</v>
      </c>
      <c r="CV133">
        <v>78.232009887695313</v>
      </c>
      <c r="CW133">
        <v>149.71031188964841</v>
      </c>
      <c r="CX133">
        <v>194.18647766113281</v>
      </c>
      <c r="CY133">
        <v>63.71026611328125</v>
      </c>
      <c r="CZ133">
        <v>139.93803405761719</v>
      </c>
      <c r="DA133">
        <v>74.600753784179688</v>
      </c>
      <c r="DB133">
        <v>17923.900390625</v>
      </c>
      <c r="DC133">
        <v>22.639999389648441</v>
      </c>
      <c r="DD133">
        <v>0.48815835377887018</v>
      </c>
      <c r="DE133">
        <v>0.75120449154762758</v>
      </c>
      <c r="DF133">
        <v>1.9826483325165969</v>
      </c>
      <c r="DG133">
        <v>1.7158560485760459</v>
      </c>
      <c r="DH133">
        <v>1.2654356734548324</v>
      </c>
      <c r="DI133">
        <v>8.1372116006548367E-2</v>
      </c>
      <c r="DJ133">
        <v>2.4385855588469352</v>
      </c>
      <c r="DK133">
        <v>2.800204764305477</v>
      </c>
      <c r="DL133">
        <v>0.38337763498933297</v>
      </c>
      <c r="DM133">
        <v>2.5092436106289453</v>
      </c>
      <c r="DN133">
        <v>0.11680386890952181</v>
      </c>
      <c r="DO133">
        <v>307.57310485839844</v>
      </c>
      <c r="DP133">
        <v>689.94616317749023</v>
      </c>
    </row>
    <row r="134" spans="1:120" x14ac:dyDescent="0.25">
      <c r="A134" s="1">
        <v>45569</v>
      </c>
      <c r="B134">
        <v>37.549518585205078</v>
      </c>
      <c r="C134">
        <v>46.549999237060547</v>
      </c>
      <c r="D134">
        <v>43.56402587890625</v>
      </c>
      <c r="E134">
        <v>35.531078338623047</v>
      </c>
      <c r="F134">
        <v>59.701648712158203</v>
      </c>
      <c r="G134">
        <v>14.94999980926514</v>
      </c>
      <c r="H134">
        <v>47.114757537841797</v>
      </c>
      <c r="I134">
        <v>28.590000152587891</v>
      </c>
      <c r="J134">
        <v>22.06217002868652</v>
      </c>
      <c r="K134">
        <v>420.19918823242188</v>
      </c>
      <c r="L134">
        <v>76.388923645019531</v>
      </c>
      <c r="M134">
        <v>35.653999328613281</v>
      </c>
      <c r="N134">
        <v>25.10065841674805</v>
      </c>
      <c r="O134">
        <v>39.091068267822273</v>
      </c>
      <c r="P134">
        <v>61.024078369140618</v>
      </c>
      <c r="Q134">
        <v>245</v>
      </c>
      <c r="R134">
        <v>124.7870254516602</v>
      </c>
      <c r="S134">
        <v>128.81007385253909</v>
      </c>
      <c r="T134">
        <v>143.7071228027344</v>
      </c>
      <c r="U134">
        <v>31.28867149353027</v>
      </c>
      <c r="V134">
        <v>94.680206298828125</v>
      </c>
      <c r="W134">
        <v>89.900001525878906</v>
      </c>
      <c r="X134">
        <v>55.126602172851563</v>
      </c>
      <c r="Y134">
        <v>57.905540466308587</v>
      </c>
      <c r="Z134">
        <v>61.856613159179688</v>
      </c>
      <c r="AA134">
        <v>122.0563888549805</v>
      </c>
      <c r="AB134">
        <v>91.669128417968764</v>
      </c>
      <c r="AC134">
        <v>114.36199951171881</v>
      </c>
      <c r="AD134">
        <v>42.316623687744141</v>
      </c>
      <c r="AE134">
        <v>122.7432403564453</v>
      </c>
      <c r="AF134">
        <v>194.823974609375</v>
      </c>
      <c r="AG134">
        <v>95.410964965820327</v>
      </c>
      <c r="AH134">
        <v>187.84527587890619</v>
      </c>
      <c r="AI134">
        <v>373.96865844726563</v>
      </c>
      <c r="AJ134">
        <v>218.01202392578119</v>
      </c>
      <c r="AK134">
        <v>163.7088623046875</v>
      </c>
      <c r="AL134">
        <v>281.494384765625</v>
      </c>
      <c r="AM134">
        <v>67.022651672363281</v>
      </c>
      <c r="AN134">
        <v>20.70999908447266</v>
      </c>
      <c r="AO134">
        <v>58.058162689208977</v>
      </c>
      <c r="AP134">
        <v>115.95693206787109</v>
      </c>
      <c r="AQ134">
        <v>54.728012084960938</v>
      </c>
      <c r="AR134">
        <v>57.042701721191413</v>
      </c>
      <c r="AS134">
        <v>55.095546722412109</v>
      </c>
      <c r="AT134">
        <v>320.28643798828119</v>
      </c>
      <c r="AU134">
        <v>126.9248962402344</v>
      </c>
      <c r="AV134">
        <v>202.5309143066406</v>
      </c>
      <c r="AW134">
        <v>86.800987243652344</v>
      </c>
      <c r="AX134">
        <v>275.04421997070313</v>
      </c>
      <c r="AY134">
        <v>295.70013427734381</v>
      </c>
      <c r="AZ134">
        <v>13.704196929931641</v>
      </c>
      <c r="BA134">
        <v>69.474334716796875</v>
      </c>
      <c r="BB134">
        <v>47.201725006103523</v>
      </c>
      <c r="BC134">
        <v>49.213783264160163</v>
      </c>
      <c r="BD134">
        <v>20.010234832763668</v>
      </c>
      <c r="BE134">
        <v>47.797824859619141</v>
      </c>
      <c r="BF134">
        <v>69.437873840332031</v>
      </c>
      <c r="BG134">
        <v>42.109981536865227</v>
      </c>
      <c r="BH134">
        <v>85.872016906738281</v>
      </c>
      <c r="BI134">
        <v>43.610000610351563</v>
      </c>
      <c r="BJ134">
        <v>116.01914978027339</v>
      </c>
      <c r="BK134">
        <v>57.185771942138672</v>
      </c>
      <c r="BL134">
        <v>66.714302062988281</v>
      </c>
      <c r="BM134">
        <v>31.411626815795898</v>
      </c>
      <c r="BN134">
        <v>30.42449951171875</v>
      </c>
      <c r="BO134">
        <v>485.81097412109381</v>
      </c>
      <c r="BP134">
        <v>89.892051696777344</v>
      </c>
      <c r="BQ134">
        <v>178.27241516113281</v>
      </c>
      <c r="BR134">
        <v>56.603050231933587</v>
      </c>
      <c r="BS134">
        <v>177.09269714355469</v>
      </c>
      <c r="BT134">
        <v>80.897117614746094</v>
      </c>
      <c r="BU134">
        <v>34.952339172363281</v>
      </c>
      <c r="BV134">
        <v>103.19000244140619</v>
      </c>
      <c r="BW134">
        <v>67.379295349121094</v>
      </c>
      <c r="BX134">
        <v>246.7264709472656</v>
      </c>
      <c r="BY134">
        <v>45.020000457763672</v>
      </c>
      <c r="BZ134">
        <v>88.892196655273438</v>
      </c>
      <c r="CA134">
        <v>70.921607971191406</v>
      </c>
      <c r="CB134">
        <v>569.34527587890625</v>
      </c>
      <c r="CC134">
        <v>41.922740936279297</v>
      </c>
      <c r="CD134">
        <v>93.563827514648438</v>
      </c>
      <c r="CE134">
        <v>29.52045822143555</v>
      </c>
      <c r="CF134">
        <v>90.366813659667955</v>
      </c>
      <c r="CG134">
        <v>76.349998474121094</v>
      </c>
      <c r="CH134">
        <v>27.43202018737793</v>
      </c>
      <c r="CI134">
        <v>77.841072082519531</v>
      </c>
      <c r="CJ134">
        <v>93.240806579589844</v>
      </c>
      <c r="CK134">
        <v>126.8644485473633</v>
      </c>
      <c r="CL134">
        <v>120.7458877563477</v>
      </c>
      <c r="CM134">
        <v>87.585479736328125</v>
      </c>
      <c r="CN134">
        <v>94.227088928222656</v>
      </c>
      <c r="CO134">
        <v>90.376876831054673</v>
      </c>
      <c r="CP134">
        <v>91.689682006835938</v>
      </c>
      <c r="CQ134">
        <v>45.291637420654297</v>
      </c>
      <c r="CR134">
        <v>134.41862487792969</v>
      </c>
      <c r="CS134">
        <v>224.52723693847659</v>
      </c>
      <c r="CT134">
        <v>80.430435180664063</v>
      </c>
      <c r="CU134">
        <v>42.783115386962891</v>
      </c>
      <c r="CV134">
        <v>80.073570251464844</v>
      </c>
      <c r="CW134">
        <v>150.3747253417969</v>
      </c>
      <c r="CX134">
        <v>197.25221252441409</v>
      </c>
      <c r="CY134">
        <v>63.580570220947273</v>
      </c>
      <c r="CZ134">
        <v>139.07859802246091</v>
      </c>
      <c r="DA134">
        <v>76.08642578125</v>
      </c>
      <c r="DB134">
        <v>18137.849609375</v>
      </c>
      <c r="DC134">
        <v>19.20999908447266</v>
      </c>
      <c r="DD134">
        <v>0.48972907547503192</v>
      </c>
      <c r="DE134">
        <v>0.75103916540480387</v>
      </c>
      <c r="DF134">
        <v>1.9908334489515895</v>
      </c>
      <c r="DG134">
        <v>1.719481650551822</v>
      </c>
      <c r="DH134">
        <v>1.2533866503898465</v>
      </c>
      <c r="DI134">
        <v>8.1760578701914513E-2</v>
      </c>
      <c r="DJ134">
        <v>2.4524573574834352</v>
      </c>
      <c r="DK134">
        <v>2.7915705843707062</v>
      </c>
      <c r="DL134">
        <v>0.38291706836283657</v>
      </c>
      <c r="DM134">
        <v>2.5234327344421525</v>
      </c>
      <c r="DN134">
        <v>0.11669387817382812</v>
      </c>
      <c r="DO134">
        <v>310.87873077392578</v>
      </c>
      <c r="DP134">
        <v>695.71680068969727</v>
      </c>
    </row>
    <row r="135" spans="1:120" x14ac:dyDescent="0.25">
      <c r="A135" s="1">
        <v>45568</v>
      </c>
      <c r="B135">
        <v>36.959682464599609</v>
      </c>
      <c r="C135">
        <v>45.389999389648438</v>
      </c>
      <c r="D135">
        <v>43.07781982421875</v>
      </c>
      <c r="E135">
        <v>34.567207336425781</v>
      </c>
      <c r="F135">
        <v>58.732917785644531</v>
      </c>
      <c r="G135">
        <v>14.510000228881839</v>
      </c>
      <c r="H135">
        <v>46.078945159912109</v>
      </c>
      <c r="I135">
        <v>28.440000534057621</v>
      </c>
      <c r="J135">
        <v>22.00521087646484</v>
      </c>
      <c r="K135">
        <v>416.79522705078119</v>
      </c>
      <c r="L135">
        <v>75.214012145996094</v>
      </c>
      <c r="M135">
        <v>35.504001617431641</v>
      </c>
      <c r="N135">
        <v>24.893135070800781</v>
      </c>
      <c r="O135">
        <v>39.100955963134773</v>
      </c>
      <c r="P135">
        <v>60.719451904296882</v>
      </c>
      <c r="Q135">
        <v>245.49000549316409</v>
      </c>
      <c r="R135">
        <v>123.959831237793</v>
      </c>
      <c r="S135">
        <v>127.2596969604492</v>
      </c>
      <c r="T135">
        <v>142.4188537597656</v>
      </c>
      <c r="U135">
        <v>30.90349006652832</v>
      </c>
      <c r="V135">
        <v>95.602767944335938</v>
      </c>
      <c r="W135">
        <v>88.30999755859375</v>
      </c>
      <c r="X135">
        <v>55.096729278564453</v>
      </c>
      <c r="Y135">
        <v>57.675952911376953</v>
      </c>
      <c r="Z135">
        <v>61.260692596435547</v>
      </c>
      <c r="AA135">
        <v>120.8370056152344</v>
      </c>
      <c r="AB135">
        <v>90.872001647949219</v>
      </c>
      <c r="AC135">
        <v>112.66306304931641</v>
      </c>
      <c r="AD135">
        <v>41.738170623779297</v>
      </c>
      <c r="AE135">
        <v>125.0250778198242</v>
      </c>
      <c r="AF135">
        <v>193.54595947265619</v>
      </c>
      <c r="AG135">
        <v>94.413368225097656</v>
      </c>
      <c r="AH135">
        <v>186.47821044921881</v>
      </c>
      <c r="AI135">
        <v>369.93704223632813</v>
      </c>
      <c r="AJ135">
        <v>215.0077209472656</v>
      </c>
      <c r="AK135">
        <v>161.675537109375</v>
      </c>
      <c r="AL135">
        <v>276.83712768554688</v>
      </c>
      <c r="AM135">
        <v>66.416069030761719</v>
      </c>
      <c r="AN135">
        <v>20.04000091552734</v>
      </c>
      <c r="AO135">
        <v>56.576076507568359</v>
      </c>
      <c r="AP135">
        <v>113.6450958251953</v>
      </c>
      <c r="AQ135">
        <v>53.672325134277337</v>
      </c>
      <c r="AR135">
        <v>55.9044189453125</v>
      </c>
      <c r="AS135">
        <v>53.990478515625</v>
      </c>
      <c r="AT135">
        <v>316.93475341796881</v>
      </c>
      <c r="AU135">
        <v>125.93592834472661</v>
      </c>
      <c r="AV135">
        <v>200.58274841308591</v>
      </c>
      <c r="AW135">
        <v>86.095130920410156</v>
      </c>
      <c r="AX135">
        <v>272.34683227539063</v>
      </c>
      <c r="AY135">
        <v>292.33078002929688</v>
      </c>
      <c r="AZ135">
        <v>13.536229133605961</v>
      </c>
      <c r="BA135">
        <v>68.904624938964844</v>
      </c>
      <c r="BB135">
        <v>46.626697540283203</v>
      </c>
      <c r="BC135">
        <v>48.465126037597663</v>
      </c>
      <c r="BD135">
        <v>19.357082366943359</v>
      </c>
      <c r="BE135">
        <v>47.008190155029297</v>
      </c>
      <c r="BF135">
        <v>69.368080139160156</v>
      </c>
      <c r="BG135">
        <v>42.100006103515618</v>
      </c>
      <c r="BH135">
        <v>85.305374145507813</v>
      </c>
      <c r="BI135">
        <v>42.930000305175781</v>
      </c>
      <c r="BJ135">
        <v>114.7530899047852</v>
      </c>
      <c r="BK135">
        <v>56.016471862792969</v>
      </c>
      <c r="BL135">
        <v>65.627525329589844</v>
      </c>
      <c r="BM135">
        <v>31.234102249145511</v>
      </c>
      <c r="BN135">
        <v>30.128252029418949</v>
      </c>
      <c r="BO135">
        <v>480.09872436523438</v>
      </c>
      <c r="BP135">
        <v>88.975082397460938</v>
      </c>
      <c r="BQ135">
        <v>177.4268493652344</v>
      </c>
      <c r="BR135">
        <v>55.827255249023438</v>
      </c>
      <c r="BS135">
        <v>175.71418762207031</v>
      </c>
      <c r="BT135">
        <v>81.171607971191406</v>
      </c>
      <c r="BU135">
        <v>34.805767059326172</v>
      </c>
      <c r="BV135">
        <v>100.7399978637695</v>
      </c>
      <c r="BW135">
        <v>66.857719421386719</v>
      </c>
      <c r="BX135">
        <v>243.47088623046881</v>
      </c>
      <c r="BY135">
        <v>44.290000915527337</v>
      </c>
      <c r="BZ135">
        <v>87.775688171386719</v>
      </c>
      <c r="CA135">
        <v>70.604339599609375</v>
      </c>
      <c r="CB135">
        <v>564.21807861328125</v>
      </c>
      <c r="CC135">
        <v>41.435150146484382</v>
      </c>
      <c r="CD135">
        <v>94.729087829589844</v>
      </c>
      <c r="CE135">
        <v>28.877862930297852</v>
      </c>
      <c r="CF135">
        <v>89.940277099609375</v>
      </c>
      <c r="CG135">
        <v>75.730003356933594</v>
      </c>
      <c r="CH135">
        <v>27.278928756713871</v>
      </c>
      <c r="CI135">
        <v>78.386444091796875</v>
      </c>
      <c r="CJ135">
        <v>93.691757202148438</v>
      </c>
      <c r="CK135">
        <v>125.7898330688477</v>
      </c>
      <c r="CL135">
        <v>122.3579483032227</v>
      </c>
      <c r="CM135">
        <v>86.665740966796875</v>
      </c>
      <c r="CN135">
        <v>93.771644592285156</v>
      </c>
      <c r="CO135">
        <v>89.382408142089844</v>
      </c>
      <c r="CP135">
        <v>90.843429565429673</v>
      </c>
      <c r="CQ135">
        <v>44.537601470947273</v>
      </c>
      <c r="CR135">
        <v>133.48622131347659</v>
      </c>
      <c r="CS135">
        <v>222.0556335449219</v>
      </c>
      <c r="CT135">
        <v>80.16387939453125</v>
      </c>
      <c r="CU135">
        <v>43.068206787109382</v>
      </c>
      <c r="CV135">
        <v>80.201591491699219</v>
      </c>
      <c r="CW135">
        <v>150.25572204589841</v>
      </c>
      <c r="CX135">
        <v>194.67420959472659</v>
      </c>
      <c r="CY135">
        <v>62.762493133544922</v>
      </c>
      <c r="CZ135">
        <v>138.11051940917969</v>
      </c>
      <c r="DA135">
        <v>74.263999938964844</v>
      </c>
      <c r="DB135">
        <v>17918.48046875</v>
      </c>
      <c r="DC135">
        <v>20.489999771118161</v>
      </c>
      <c r="DD135">
        <v>0.48780852094427835</v>
      </c>
      <c r="DE135">
        <v>0.75202129666553585</v>
      </c>
      <c r="DF135">
        <v>1.9838084103508076</v>
      </c>
      <c r="DG135">
        <v>1.7123006524992337</v>
      </c>
      <c r="DH135">
        <v>1.2432052855271285</v>
      </c>
      <c r="DI135">
        <v>8.044761610830807E-2</v>
      </c>
      <c r="DJ135">
        <v>2.4284529524404128</v>
      </c>
      <c r="DK135">
        <v>2.770021052150708</v>
      </c>
      <c r="DL135">
        <v>0.38107201647225714</v>
      </c>
      <c r="DM135">
        <v>2.5166349077954768</v>
      </c>
      <c r="DN135">
        <v>0.11584993237066656</v>
      </c>
      <c r="DO135">
        <v>310.62119293212891</v>
      </c>
      <c r="DP135">
        <v>688.52531051635754</v>
      </c>
    </row>
    <row r="136" spans="1:120" x14ac:dyDescent="0.25">
      <c r="A136" s="1">
        <v>45567</v>
      </c>
      <c r="B136">
        <v>37.079647064208977</v>
      </c>
      <c r="C136">
        <v>45.869998931884773</v>
      </c>
      <c r="D136">
        <v>43.272304534912109</v>
      </c>
      <c r="E136">
        <v>34.633354187011719</v>
      </c>
      <c r="F136">
        <v>58.643039703369141</v>
      </c>
      <c r="G136">
        <v>14.72999954223633</v>
      </c>
      <c r="H136">
        <v>47.913818359375</v>
      </c>
      <c r="I136">
        <v>29.139999389648441</v>
      </c>
      <c r="J136">
        <v>21.691936492919918</v>
      </c>
      <c r="K136">
        <v>418.71054077148438</v>
      </c>
      <c r="L136">
        <v>75.920944213867188</v>
      </c>
      <c r="M136">
        <v>35.546001434326172</v>
      </c>
      <c r="N136">
        <v>24.211263656616211</v>
      </c>
      <c r="O136">
        <v>39.901554107666023</v>
      </c>
      <c r="P136">
        <v>60.935638427734382</v>
      </c>
      <c r="Q136">
        <v>245.6600036621094</v>
      </c>
      <c r="R136">
        <v>125.3650741577148</v>
      </c>
      <c r="S136">
        <v>127.22988128662109</v>
      </c>
      <c r="T136">
        <v>144.60591125488281</v>
      </c>
      <c r="U136">
        <v>31.64422607421875</v>
      </c>
      <c r="V136">
        <v>96.093482971191406</v>
      </c>
      <c r="W136">
        <v>88.220001220703125</v>
      </c>
      <c r="X136">
        <v>55.594619750976563</v>
      </c>
      <c r="Y136">
        <v>58.284854888916023</v>
      </c>
      <c r="Z136">
        <v>61.459331512451172</v>
      </c>
      <c r="AA136">
        <v>121.3624267578125</v>
      </c>
      <c r="AB136">
        <v>91.031425476074219</v>
      </c>
      <c r="AC136">
        <v>113.5125274658203</v>
      </c>
      <c r="AD136">
        <v>41.837905883789063</v>
      </c>
      <c r="AE136">
        <v>125.3723220825195</v>
      </c>
      <c r="AF136">
        <v>194.49705505371091</v>
      </c>
      <c r="AG136">
        <v>94.353507995605483</v>
      </c>
      <c r="AH136">
        <v>187.2707214355469</v>
      </c>
      <c r="AI136">
        <v>369.7474365234375</v>
      </c>
      <c r="AJ136">
        <v>216.46014404296881</v>
      </c>
      <c r="AK136">
        <v>162.52854919433591</v>
      </c>
      <c r="AL136">
        <v>279.40457153320313</v>
      </c>
      <c r="AM136">
        <v>67.04254150390625</v>
      </c>
      <c r="AN136">
        <v>20.219999313354489</v>
      </c>
      <c r="AO136">
        <v>56.783573150634773</v>
      </c>
      <c r="AP136">
        <v>114.5243835449219</v>
      </c>
      <c r="AQ136">
        <v>53.751251220703118</v>
      </c>
      <c r="AR136">
        <v>56.19146728515625</v>
      </c>
      <c r="AS136">
        <v>53.862209320068359</v>
      </c>
      <c r="AT136">
        <v>316.34622192382813</v>
      </c>
      <c r="AU136">
        <v>126.53919982910161</v>
      </c>
      <c r="AV136">
        <v>201.00019836425781</v>
      </c>
      <c r="AW136">
        <v>86.820869445800781</v>
      </c>
      <c r="AX136">
        <v>272.38665771484381</v>
      </c>
      <c r="AY136">
        <v>286.05239868164063</v>
      </c>
      <c r="AZ136">
        <v>13.763480186462401</v>
      </c>
      <c r="BA136">
        <v>69.784172058105469</v>
      </c>
      <c r="BB136">
        <v>47.310783386230469</v>
      </c>
      <c r="BC136">
        <v>48.477020263671882</v>
      </c>
      <c r="BD136">
        <v>19.4659423828125</v>
      </c>
      <c r="BE136">
        <v>47.368022918701172</v>
      </c>
      <c r="BF136">
        <v>69.796829223632813</v>
      </c>
      <c r="BG136">
        <v>42.548831939697273</v>
      </c>
      <c r="BH136">
        <v>86.011192321777344</v>
      </c>
      <c r="BI136">
        <v>43.139999389648438</v>
      </c>
      <c r="BJ136">
        <v>115.540641784668</v>
      </c>
      <c r="BK136">
        <v>56.386245727539063</v>
      </c>
      <c r="BL136">
        <v>65.882087707519531</v>
      </c>
      <c r="BM136">
        <v>30.05062103271484</v>
      </c>
      <c r="BN136">
        <v>29.486387252807621</v>
      </c>
      <c r="BO136">
        <v>480.45761108398438</v>
      </c>
      <c r="BP136">
        <v>89.333892822265625</v>
      </c>
      <c r="BQ136">
        <v>177.5064392089844</v>
      </c>
      <c r="BR136">
        <v>56.388214111328118</v>
      </c>
      <c r="BS136">
        <v>176.54722595214841</v>
      </c>
      <c r="BT136">
        <v>81.279441833496094</v>
      </c>
      <c r="BU136">
        <v>34.883937835693359</v>
      </c>
      <c r="BV136">
        <v>100.879997253418</v>
      </c>
      <c r="BW136">
        <v>67.87188720703125</v>
      </c>
      <c r="BX136">
        <v>241.250732421875</v>
      </c>
      <c r="BY136">
        <v>45.369998931884773</v>
      </c>
      <c r="BZ136">
        <v>87.925209045410156</v>
      </c>
      <c r="CA136">
        <v>71.050521850585938</v>
      </c>
      <c r="CB136">
        <v>565.25146484375</v>
      </c>
      <c r="CC136">
        <v>42.241165161132813</v>
      </c>
      <c r="CD136">
        <v>95.629974365234375</v>
      </c>
      <c r="CE136">
        <v>29.08232498168945</v>
      </c>
      <c r="CF136">
        <v>90.247787475585938</v>
      </c>
      <c r="CG136">
        <v>72.760002136230469</v>
      </c>
      <c r="CH136">
        <v>27.192813873291019</v>
      </c>
      <c r="CI136">
        <v>79.029182434082031</v>
      </c>
      <c r="CJ136">
        <v>94.554466247558594</v>
      </c>
      <c r="CK136">
        <v>126.2236251831055</v>
      </c>
      <c r="CL136">
        <v>122.7659530639648</v>
      </c>
      <c r="CM136">
        <v>88.135330200195313</v>
      </c>
      <c r="CN136">
        <v>94.821136474609375</v>
      </c>
      <c r="CO136">
        <v>89.690696716308594</v>
      </c>
      <c r="CP136">
        <v>89.269027709960938</v>
      </c>
      <c r="CQ136">
        <v>44.775718688964837</v>
      </c>
      <c r="CR136">
        <v>134.17063903808591</v>
      </c>
      <c r="CS136">
        <v>221.1387634277344</v>
      </c>
      <c r="CT136">
        <v>80.973411560058594</v>
      </c>
      <c r="CU136">
        <v>43.490924835205078</v>
      </c>
      <c r="CV136">
        <v>80.23114013671875</v>
      </c>
      <c r="CW136">
        <v>151.62420654296881</v>
      </c>
      <c r="CX136">
        <v>196.95359802246091</v>
      </c>
      <c r="CY136">
        <v>63.351108551025391</v>
      </c>
      <c r="CZ136">
        <v>133.71461486816409</v>
      </c>
      <c r="DA136">
        <v>74.571037292480469</v>
      </c>
      <c r="DB136">
        <v>17925.119140625</v>
      </c>
      <c r="DC136">
        <v>18.89999961853027</v>
      </c>
      <c r="DD136">
        <v>0.48511535544612477</v>
      </c>
      <c r="DE136">
        <v>0.75007914647038176</v>
      </c>
      <c r="DF136">
        <v>1.9744006627896382</v>
      </c>
      <c r="DG136">
        <v>1.7191107218899628</v>
      </c>
      <c r="DH136">
        <v>1.2375026495978516</v>
      </c>
      <c r="DI136">
        <v>8.1149721468770392E-2</v>
      </c>
      <c r="DJ136">
        <v>2.432324317672832</v>
      </c>
      <c r="DK136">
        <v>2.7310046491460236</v>
      </c>
      <c r="DL136">
        <v>0.38294486172239101</v>
      </c>
      <c r="DM136">
        <v>2.4999859517925804</v>
      </c>
      <c r="DN136">
        <v>0.11861922557702459</v>
      </c>
      <c r="DO136">
        <v>312.82875823974615</v>
      </c>
      <c r="DP136">
        <v>691.85985565185547</v>
      </c>
    </row>
    <row r="137" spans="1:120" x14ac:dyDescent="0.25">
      <c r="A137" s="1">
        <v>45566</v>
      </c>
      <c r="B137">
        <v>36.709751129150391</v>
      </c>
      <c r="C137">
        <v>46.180000305175781</v>
      </c>
      <c r="D137">
        <v>43.495960235595703</v>
      </c>
      <c r="E137">
        <v>34.491607666015618</v>
      </c>
      <c r="F137">
        <v>58.28350830078125</v>
      </c>
      <c r="G137">
        <v>14.810000419616699</v>
      </c>
      <c r="H137">
        <v>47.440303802490227</v>
      </c>
      <c r="I137">
        <v>28.60000038146973</v>
      </c>
      <c r="J137">
        <v>21.511564254760739</v>
      </c>
      <c r="K137">
        <v>418.30368041992188</v>
      </c>
      <c r="L137">
        <v>75.214012145996094</v>
      </c>
      <c r="M137">
        <v>35.576000213623047</v>
      </c>
      <c r="N137">
        <v>23.9246826171875</v>
      </c>
      <c r="O137">
        <v>39.980628967285163</v>
      </c>
      <c r="P137">
        <v>61.004428863525391</v>
      </c>
      <c r="Q137">
        <v>245.61000061035159</v>
      </c>
      <c r="R137">
        <v>125.9132080078125</v>
      </c>
      <c r="S137">
        <v>126.8522186279297</v>
      </c>
      <c r="T137">
        <v>144.5759582519531</v>
      </c>
      <c r="U137">
        <v>31.361757278442379</v>
      </c>
      <c r="V137">
        <v>96.368293762207045</v>
      </c>
      <c r="W137">
        <v>87.480003356933594</v>
      </c>
      <c r="X137">
        <v>55.943145751953118</v>
      </c>
      <c r="Y137">
        <v>58.434585571289063</v>
      </c>
      <c r="Z137">
        <v>61.409671783447273</v>
      </c>
      <c r="AA137">
        <v>121.26329040527339</v>
      </c>
      <c r="AB137">
        <v>90.931793212890625</v>
      </c>
      <c r="AC137">
        <v>114.0360412597656</v>
      </c>
      <c r="AD137">
        <v>41.847877502441413</v>
      </c>
      <c r="AE137">
        <v>126.5529251098633</v>
      </c>
      <c r="AF137">
        <v>194.8338928222656</v>
      </c>
      <c r="AG137">
        <v>94.183921813964844</v>
      </c>
      <c r="AH137">
        <v>187.29052734375</v>
      </c>
      <c r="AI137">
        <v>369.46804809570313</v>
      </c>
      <c r="AJ137">
        <v>216.7585754394531</v>
      </c>
      <c r="AK137">
        <v>163.0443115234375</v>
      </c>
      <c r="AL137">
        <v>278.91696166992188</v>
      </c>
      <c r="AM137">
        <v>67.698844909667969</v>
      </c>
      <c r="AN137">
        <v>20.45999908447266</v>
      </c>
      <c r="AO137">
        <v>56.813213348388672</v>
      </c>
      <c r="AP137">
        <v>114.5836639404297</v>
      </c>
      <c r="AQ137">
        <v>53.909114837646477</v>
      </c>
      <c r="AR137">
        <v>56.151870727539063</v>
      </c>
      <c r="AS137">
        <v>53.980609893798828</v>
      </c>
      <c r="AT137">
        <v>316.15667724609381</v>
      </c>
      <c r="AU137">
        <v>126.6084365844727</v>
      </c>
      <c r="AV137">
        <v>200.41377258300781</v>
      </c>
      <c r="AW137">
        <v>86.502738952636719</v>
      </c>
      <c r="AX137">
        <v>272.40655517578119</v>
      </c>
      <c r="AY137">
        <v>284.6322021484375</v>
      </c>
      <c r="AZ137">
        <v>13.704196929931641</v>
      </c>
      <c r="BA137">
        <v>69.174484252929688</v>
      </c>
      <c r="BB137">
        <v>47.895721435546882</v>
      </c>
      <c r="BC137">
        <v>48.207344055175781</v>
      </c>
      <c r="BD137">
        <v>19.287809371948239</v>
      </c>
      <c r="BE137">
        <v>47.328041076660163</v>
      </c>
      <c r="BF137">
        <v>69.806800842285156</v>
      </c>
      <c r="BG137">
        <v>42.838077545166023</v>
      </c>
      <c r="BH137">
        <v>86.45855712890625</v>
      </c>
      <c r="BI137">
        <v>43.130001068115227</v>
      </c>
      <c r="BJ137">
        <v>115.5705490112305</v>
      </c>
      <c r="BK137">
        <v>55.386844635009773</v>
      </c>
      <c r="BL137">
        <v>65.989791870117188</v>
      </c>
      <c r="BM137">
        <v>29.675849914550781</v>
      </c>
      <c r="BN137">
        <v>29.249387741088871</v>
      </c>
      <c r="BO137">
        <v>479.77969360351563</v>
      </c>
      <c r="BP137">
        <v>88.915283203125</v>
      </c>
      <c r="BQ137">
        <v>177.2080078125</v>
      </c>
      <c r="BR137">
        <v>55.916770935058587</v>
      </c>
      <c r="BS137">
        <v>176.73567199707031</v>
      </c>
      <c r="BT137">
        <v>81.299064636230469</v>
      </c>
      <c r="BU137">
        <v>34.52239990234375</v>
      </c>
      <c r="BV137">
        <v>99.980003356933594</v>
      </c>
      <c r="BW137">
        <v>68.209945678710938</v>
      </c>
      <c r="BX137">
        <v>237.82591247558591</v>
      </c>
      <c r="BY137">
        <v>44</v>
      </c>
      <c r="BZ137">
        <v>87.576309204101563</v>
      </c>
      <c r="CA137">
        <v>71.16949462890625</v>
      </c>
      <c r="CB137">
        <v>565.012939453125</v>
      </c>
      <c r="CC137">
        <v>42.4600830078125</v>
      </c>
      <c r="CD137">
        <v>96.442710876464844</v>
      </c>
      <c r="CE137">
        <v>28.47867393493652</v>
      </c>
      <c r="CF137">
        <v>90.416412353515625</v>
      </c>
      <c r="CG137">
        <v>72.110000610351563</v>
      </c>
      <c r="CH137">
        <v>27.077995300292969</v>
      </c>
      <c r="CI137">
        <v>79.321342468261719</v>
      </c>
      <c r="CJ137">
        <v>94.887786865234375</v>
      </c>
      <c r="CK137">
        <v>126.1151809692383</v>
      </c>
      <c r="CL137">
        <v>123.7013397216797</v>
      </c>
      <c r="CM137">
        <v>88.465232849121094</v>
      </c>
      <c r="CN137">
        <v>95.187477111816406</v>
      </c>
      <c r="CO137">
        <v>89.969146728515625</v>
      </c>
      <c r="CP137">
        <v>88.363739013671875</v>
      </c>
      <c r="CQ137">
        <v>44.726112365722663</v>
      </c>
      <c r="CR137">
        <v>134.41862487792969</v>
      </c>
      <c r="CS137">
        <v>219.5142822265625</v>
      </c>
      <c r="CT137">
        <v>81.66448974609375</v>
      </c>
      <c r="CU137">
        <v>43.648212432861328</v>
      </c>
      <c r="CV137">
        <v>80.191749572753906</v>
      </c>
      <c r="CW137">
        <v>151.931640625</v>
      </c>
      <c r="CX137">
        <v>198.6357727050781</v>
      </c>
      <c r="CY137">
        <v>63.690311431884773</v>
      </c>
      <c r="CZ137">
        <v>132.10441589355469</v>
      </c>
      <c r="DA137">
        <v>75.551582336425781</v>
      </c>
      <c r="DB137">
        <v>17910.359375</v>
      </c>
      <c r="DC137">
        <v>19.260000228881839</v>
      </c>
      <c r="DD137">
        <v>0.48340625160060197</v>
      </c>
      <c r="DE137">
        <v>0.74987073919063196</v>
      </c>
      <c r="DF137">
        <v>1.9727001324396265</v>
      </c>
      <c r="DG137">
        <v>1.7106819554991206</v>
      </c>
      <c r="DH137">
        <v>1.2305315593534019</v>
      </c>
      <c r="DI137">
        <v>8.173264199909E-2</v>
      </c>
      <c r="DJ137">
        <v>2.4323396046759655</v>
      </c>
      <c r="DK137">
        <v>2.6880016382770884</v>
      </c>
      <c r="DL137">
        <v>0.38363471047097314</v>
      </c>
      <c r="DM137">
        <v>2.4971217224940236</v>
      </c>
      <c r="DN137">
        <v>0.11644477142786319</v>
      </c>
      <c r="DO137">
        <v>313.78787994384766</v>
      </c>
      <c r="DP137">
        <v>692.48226928710938</v>
      </c>
    </row>
    <row r="138" spans="1:120" x14ac:dyDescent="0.25">
      <c r="A138" s="1">
        <v>45565</v>
      </c>
      <c r="B138">
        <v>37.159622192382813</v>
      </c>
      <c r="C138">
        <v>47.529998779296882</v>
      </c>
      <c r="D138">
        <v>43.262580871582031</v>
      </c>
      <c r="E138">
        <v>35.455482482910163</v>
      </c>
      <c r="F138">
        <v>59.152366638183587</v>
      </c>
      <c r="G138">
        <v>14.94999980926514</v>
      </c>
      <c r="H138">
        <v>46.631381988525391</v>
      </c>
      <c r="I138">
        <v>28.35000038146973</v>
      </c>
      <c r="J138">
        <v>21.141330718994141</v>
      </c>
      <c r="K138">
        <v>419.911376953125</v>
      </c>
      <c r="L138">
        <v>75.751686096191406</v>
      </c>
      <c r="M138">
        <v>36.094001770019531</v>
      </c>
      <c r="N138">
        <v>23.4701042175293</v>
      </c>
      <c r="O138">
        <v>39.357936859130859</v>
      </c>
      <c r="P138">
        <v>60.621185302734382</v>
      </c>
      <c r="Q138">
        <v>243.05999755859381</v>
      </c>
      <c r="R138">
        <v>126.82012939453119</v>
      </c>
      <c r="S138">
        <v>127.7665481567383</v>
      </c>
      <c r="T138">
        <v>145.40484619140619</v>
      </c>
      <c r="U138">
        <v>31.367683410644531</v>
      </c>
      <c r="V138">
        <v>96.018890380859375</v>
      </c>
      <c r="W138">
        <v>89.370002746582031</v>
      </c>
      <c r="X138">
        <v>56.869220733642578</v>
      </c>
      <c r="Y138">
        <v>59.113361358642578</v>
      </c>
      <c r="Z138">
        <v>61.896339416503913</v>
      </c>
      <c r="AA138">
        <v>122.55206298828119</v>
      </c>
      <c r="AB138">
        <v>91.599380493164063</v>
      </c>
      <c r="AC138">
        <v>115.5275497436523</v>
      </c>
      <c r="AD138">
        <v>42.765422821044922</v>
      </c>
      <c r="AE138">
        <v>126.0965576171875</v>
      </c>
      <c r="AF138">
        <v>195.3391418457031</v>
      </c>
      <c r="AG138">
        <v>95.520698547363281</v>
      </c>
      <c r="AH138">
        <v>188.02360534667969</v>
      </c>
      <c r="AI138">
        <v>374.59735107421881</v>
      </c>
      <c r="AJ138">
        <v>219.74299621582031</v>
      </c>
      <c r="AK138">
        <v>165.46449279785159</v>
      </c>
      <c r="AL138">
        <v>282.61886596679688</v>
      </c>
      <c r="AM138">
        <v>68.524200439453125</v>
      </c>
      <c r="AN138">
        <v>20.719999313354489</v>
      </c>
      <c r="AO138">
        <v>57.909957885742188</v>
      </c>
      <c r="AP138">
        <v>114.1588439941406</v>
      </c>
      <c r="AQ138">
        <v>55.911956787109382</v>
      </c>
      <c r="AR138">
        <v>56.171669006347663</v>
      </c>
      <c r="AS138">
        <v>55.845413208007813</v>
      </c>
      <c r="AT138">
        <v>321.15432739257813</v>
      </c>
      <c r="AU138">
        <v>126.8655624389648</v>
      </c>
      <c r="AV138">
        <v>201.53694152832031</v>
      </c>
      <c r="AW138">
        <v>86.830810546875</v>
      </c>
      <c r="AX138">
        <v>275.47222900390619</v>
      </c>
      <c r="AY138">
        <v>277.88369750976563</v>
      </c>
      <c r="AZ138">
        <v>13.8425235748291</v>
      </c>
      <c r="BA138">
        <v>69.784172058105469</v>
      </c>
      <c r="BB138">
        <v>47.935379028320313</v>
      </c>
      <c r="BC138">
        <v>48.822265625</v>
      </c>
      <c r="BD138">
        <v>19.822208404541019</v>
      </c>
      <c r="BE138">
        <v>47.667884826660163</v>
      </c>
      <c r="BF138">
        <v>70.335258483886719</v>
      </c>
      <c r="BG138">
        <v>42.967739105224609</v>
      </c>
      <c r="BH138">
        <v>86.45855712890625</v>
      </c>
      <c r="BI138">
        <v>43.450000762939453</v>
      </c>
      <c r="BJ138">
        <v>114.613525390625</v>
      </c>
      <c r="BK138">
        <v>57.485591888427727</v>
      </c>
      <c r="BL138">
        <v>66.792625427246094</v>
      </c>
      <c r="BM138">
        <v>29.24190521240234</v>
      </c>
      <c r="BN138">
        <v>28.548273086547852</v>
      </c>
      <c r="BO138">
        <v>486.55865478515619</v>
      </c>
      <c r="BP138">
        <v>89.902008056640625</v>
      </c>
      <c r="BQ138">
        <v>178.3619384765625</v>
      </c>
      <c r="BR138">
        <v>56.762184143066413</v>
      </c>
      <c r="BS138">
        <v>177.67779541015619</v>
      </c>
      <c r="BT138">
        <v>81.247100830078125</v>
      </c>
      <c r="BU138">
        <v>34.287883758544922</v>
      </c>
      <c r="BV138">
        <v>102.2600021362305</v>
      </c>
      <c r="BW138">
        <v>68.016769409179688</v>
      </c>
      <c r="BX138">
        <v>244.3669128417969</v>
      </c>
      <c r="BY138">
        <v>43.299999237060547</v>
      </c>
      <c r="BZ138">
        <v>88.942039489746094</v>
      </c>
      <c r="CA138">
        <v>71.119918823242188</v>
      </c>
      <c r="CB138">
        <v>570.120361328125</v>
      </c>
      <c r="CC138">
        <v>42.897918701171882</v>
      </c>
      <c r="CD138">
        <v>95.751388549804673</v>
      </c>
      <c r="CE138">
        <v>27.85555267333984</v>
      </c>
      <c r="CF138">
        <v>90.575126647949219</v>
      </c>
      <c r="CG138">
        <v>69.919998168945313</v>
      </c>
      <c r="CH138">
        <v>26.963178634643551</v>
      </c>
      <c r="CI138">
        <v>78.800331115722656</v>
      </c>
      <c r="CJ138">
        <v>95.505393981933594</v>
      </c>
      <c r="CK138">
        <v>126.391227722168</v>
      </c>
      <c r="CL138">
        <v>123.9501190185547</v>
      </c>
      <c r="CM138">
        <v>90.484664916992202</v>
      </c>
      <c r="CN138">
        <v>95.425094604492202</v>
      </c>
      <c r="CO138">
        <v>89.8995361328125</v>
      </c>
      <c r="CP138">
        <v>86.395729064941406</v>
      </c>
      <c r="CQ138">
        <v>44.964229583740227</v>
      </c>
      <c r="CR138">
        <v>134.34919738769531</v>
      </c>
      <c r="CS138">
        <v>224.99565124511719</v>
      </c>
      <c r="CT138">
        <v>81.940910339355469</v>
      </c>
      <c r="CU138">
        <v>43.913639068603523</v>
      </c>
      <c r="CV138">
        <v>79.551628112792969</v>
      </c>
      <c r="CW138">
        <v>152.73487854003909</v>
      </c>
      <c r="CX138">
        <v>199.4420166015625</v>
      </c>
      <c r="CY138">
        <v>63.570594787597663</v>
      </c>
      <c r="CZ138">
        <v>129.9212951660156</v>
      </c>
      <c r="DA138">
        <v>76.9481201171875</v>
      </c>
      <c r="DB138">
        <v>18189.169921875</v>
      </c>
      <c r="DC138">
        <v>16.729999542236332</v>
      </c>
      <c r="DD138">
        <v>0.48899927400528032</v>
      </c>
      <c r="DE138">
        <v>0.74743238310009585</v>
      </c>
      <c r="DF138">
        <v>1.9922889489515569</v>
      </c>
      <c r="DG138">
        <v>1.7080333139030202</v>
      </c>
      <c r="DH138">
        <v>1.2505925338694226</v>
      </c>
      <c r="DI138">
        <v>8.3368358689335842E-2</v>
      </c>
      <c r="DJ138">
        <v>2.4339736497383324</v>
      </c>
      <c r="DK138">
        <v>2.7458280645565862</v>
      </c>
      <c r="DL138">
        <v>0.38543264040582165</v>
      </c>
      <c r="DM138">
        <v>2.5314539361072548</v>
      </c>
      <c r="DN138">
        <v>0.11663786993429667</v>
      </c>
      <c r="DO138">
        <v>314.2274169921875</v>
      </c>
      <c r="DP138">
        <v>699.17618942260742</v>
      </c>
    </row>
    <row r="139" spans="1:120" x14ac:dyDescent="0.25">
      <c r="A139" s="1">
        <v>45562</v>
      </c>
      <c r="B139">
        <v>37.219608306884773</v>
      </c>
      <c r="C139">
        <v>47.880001068115227</v>
      </c>
      <c r="D139">
        <v>43.758510589599609</v>
      </c>
      <c r="E139">
        <v>36.192562103271477</v>
      </c>
      <c r="F139">
        <v>59.102432250976563</v>
      </c>
      <c r="G139">
        <v>15.069999694824221</v>
      </c>
      <c r="H139">
        <v>47.410709381103523</v>
      </c>
      <c r="I139">
        <v>28.639999389648441</v>
      </c>
      <c r="J139">
        <v>21.18879508972168</v>
      </c>
      <c r="K139">
        <v>419.74264526367188</v>
      </c>
      <c r="L139">
        <v>76.08026123046875</v>
      </c>
      <c r="M139">
        <v>35.930000305175781</v>
      </c>
      <c r="N139">
        <v>23.40092849731445</v>
      </c>
      <c r="O139">
        <v>39.891674041748047</v>
      </c>
      <c r="P139">
        <v>60.778411865234382</v>
      </c>
      <c r="Q139">
        <v>245.02000427246091</v>
      </c>
      <c r="R139">
        <v>127.2885437011719</v>
      </c>
      <c r="S139">
        <v>127.7864227294922</v>
      </c>
      <c r="T139">
        <v>144.70576477050781</v>
      </c>
      <c r="U139">
        <v>31.634347915649411</v>
      </c>
      <c r="V139">
        <v>96.28310394287108</v>
      </c>
      <c r="W139">
        <v>89.239997863769531</v>
      </c>
      <c r="X139">
        <v>56.650150299072273</v>
      </c>
      <c r="Y139">
        <v>58.644207000732422</v>
      </c>
      <c r="Z139">
        <v>61.8466796875</v>
      </c>
      <c r="AA139">
        <v>122.2348327636719</v>
      </c>
      <c r="AB139">
        <v>91.519668579101563</v>
      </c>
      <c r="AC139">
        <v>115.1324462890625</v>
      </c>
      <c r="AD139">
        <v>42.994808197021477</v>
      </c>
      <c r="AE139">
        <v>125.769157409668</v>
      </c>
      <c r="AF139">
        <v>194.67536926269531</v>
      </c>
      <c r="AG139">
        <v>95.031875610351563</v>
      </c>
      <c r="AH139">
        <v>187.51837158203119</v>
      </c>
      <c r="AI139">
        <v>372.85098266601563</v>
      </c>
      <c r="AJ139">
        <v>219.1859130859375</v>
      </c>
      <c r="AK139">
        <v>165.01814270019531</v>
      </c>
      <c r="AL139">
        <v>282.04171752929688</v>
      </c>
      <c r="AM139">
        <v>68.33526611328125</v>
      </c>
      <c r="AN139">
        <v>20.840000152587891</v>
      </c>
      <c r="AO139">
        <v>57.554256439208977</v>
      </c>
      <c r="AP139">
        <v>113.9513626098633</v>
      </c>
      <c r="AQ139">
        <v>55.201591491699219</v>
      </c>
      <c r="AR139">
        <v>55.9044189453125</v>
      </c>
      <c r="AS139">
        <v>55.174476623535163</v>
      </c>
      <c r="AT139">
        <v>319.56820678710938</v>
      </c>
      <c r="AU139">
        <v>126.4205322265625</v>
      </c>
      <c r="AV139">
        <v>200.72190856933591</v>
      </c>
      <c r="AW139">
        <v>87.506843566894531</v>
      </c>
      <c r="AX139">
        <v>274.08868408203119</v>
      </c>
      <c r="AY139">
        <v>277.168701171875</v>
      </c>
      <c r="AZ139">
        <v>13.911685943603519</v>
      </c>
      <c r="BA139">
        <v>69.774177551269531</v>
      </c>
      <c r="BB139">
        <v>47.945293426513672</v>
      </c>
      <c r="BC139">
        <v>48.921520233154297</v>
      </c>
      <c r="BD139">
        <v>19.9013786315918</v>
      </c>
      <c r="BE139">
        <v>47.737850189208977</v>
      </c>
      <c r="BF139">
        <v>70.305351257324219</v>
      </c>
      <c r="BG139">
        <v>42.838077545166023</v>
      </c>
      <c r="BH139">
        <v>85.653312683105469</v>
      </c>
      <c r="BI139">
        <v>43.400001525878913</v>
      </c>
      <c r="BJ139">
        <v>114.0353240966797</v>
      </c>
      <c r="BK139">
        <v>57.875358581542969</v>
      </c>
      <c r="BL139">
        <v>67.096145629882813</v>
      </c>
      <c r="BM139">
        <v>29.271493911743161</v>
      </c>
      <c r="BN139">
        <v>28.400148391723629</v>
      </c>
      <c r="BO139">
        <v>485.24273681640619</v>
      </c>
      <c r="BP139">
        <v>90.071456909179688</v>
      </c>
      <c r="BQ139">
        <v>177.75514221191409</v>
      </c>
      <c r="BR139">
        <v>57.020786285400391</v>
      </c>
      <c r="BS139">
        <v>177.44969177246091</v>
      </c>
      <c r="BT139">
        <v>81.364356994628906</v>
      </c>
      <c r="BU139">
        <v>35.265022277832031</v>
      </c>
      <c r="BV139">
        <v>102.0800018310547</v>
      </c>
      <c r="BW139">
        <v>68.432090759277344</v>
      </c>
      <c r="BX139">
        <v>246.6468200683594</v>
      </c>
      <c r="BY139">
        <v>43.349998474121087</v>
      </c>
      <c r="BZ139">
        <v>89.29095458984375</v>
      </c>
      <c r="CA139">
        <v>70.921607971191406</v>
      </c>
      <c r="CB139">
        <v>567.8448486328125</v>
      </c>
      <c r="CC139">
        <v>42.788459777832031</v>
      </c>
      <c r="CD139">
        <v>96.210144042968764</v>
      </c>
      <c r="CE139">
        <v>28.3326301574707</v>
      </c>
      <c r="CF139">
        <v>90.33705902099608</v>
      </c>
      <c r="CG139">
        <v>70.269996643066406</v>
      </c>
      <c r="CH139">
        <v>26.857927322387699</v>
      </c>
      <c r="CI139">
        <v>79.042854309082031</v>
      </c>
      <c r="CJ139">
        <v>94.760345458984375</v>
      </c>
      <c r="CK139">
        <v>125.9574432373047</v>
      </c>
      <c r="CL139">
        <v>123.6615371704102</v>
      </c>
      <c r="CM139">
        <v>89.814849853515625</v>
      </c>
      <c r="CN139">
        <v>95.959747314453125</v>
      </c>
      <c r="CO139">
        <v>89.511695861816406</v>
      </c>
      <c r="CP139">
        <v>85.795478820800781</v>
      </c>
      <c r="CQ139">
        <v>44.795562744140618</v>
      </c>
      <c r="CR139">
        <v>133.7441101074219</v>
      </c>
      <c r="CS139">
        <v>224.33790588378909</v>
      </c>
      <c r="CT139">
        <v>81.960655212402344</v>
      </c>
      <c r="CU139">
        <v>43.540077209472663</v>
      </c>
      <c r="CV139">
        <v>79.197105407714844</v>
      </c>
      <c r="CW139">
        <v>151.74320983886719</v>
      </c>
      <c r="CX139">
        <v>199.90983581542969</v>
      </c>
      <c r="CY139">
        <v>64.049468994140625</v>
      </c>
      <c r="CZ139">
        <v>129.5458984375</v>
      </c>
      <c r="DA139">
        <v>77.106590270996094</v>
      </c>
      <c r="DB139">
        <v>18119.58984375</v>
      </c>
      <c r="DC139">
        <v>16.95999908447266</v>
      </c>
      <c r="DD139">
        <v>0.48815562014995006</v>
      </c>
      <c r="DE139">
        <v>0.74872003756936567</v>
      </c>
      <c r="DF139">
        <v>1.9883437527768282</v>
      </c>
      <c r="DG139">
        <v>1.7091558110777541</v>
      </c>
      <c r="DH139">
        <v>1.2590091672218435</v>
      </c>
      <c r="DI139">
        <v>8.4318808532638539E-2</v>
      </c>
      <c r="DJ139">
        <v>2.4390951401908656</v>
      </c>
      <c r="DK139">
        <v>2.7371414406389727</v>
      </c>
      <c r="DL139">
        <v>0.38599612836792757</v>
      </c>
      <c r="DM139">
        <v>2.5278188689666359</v>
      </c>
      <c r="DN139">
        <v>0.11688841274282616</v>
      </c>
      <c r="DO139">
        <v>312.90097045898438</v>
      </c>
      <c r="DP139">
        <v>698.74716186523438</v>
      </c>
    </row>
    <row r="140" spans="1:120" x14ac:dyDescent="0.25">
      <c r="A140" s="1">
        <v>45561</v>
      </c>
      <c r="B140">
        <v>37.309581756591797</v>
      </c>
      <c r="C140">
        <v>47.270000457763672</v>
      </c>
      <c r="D140">
        <v>43.233406066894531</v>
      </c>
      <c r="E140">
        <v>36.060268402099609</v>
      </c>
      <c r="F140">
        <v>59.352104187011719</v>
      </c>
      <c r="G140">
        <v>14.939999580383301</v>
      </c>
      <c r="H140">
        <v>47.746116638183587</v>
      </c>
      <c r="I140">
        <v>28.979999542236332</v>
      </c>
      <c r="J140">
        <v>21.084369659423832</v>
      </c>
      <c r="K140">
        <v>418.4227294921875</v>
      </c>
      <c r="L140">
        <v>76.378959655761719</v>
      </c>
      <c r="M140">
        <v>35.962001800537109</v>
      </c>
      <c r="N140">
        <v>22.778352737426761</v>
      </c>
      <c r="O140">
        <v>41.156818389892578</v>
      </c>
      <c r="P140">
        <v>60.581878662109382</v>
      </c>
      <c r="Q140">
        <v>246.97999572753909</v>
      </c>
      <c r="R140">
        <v>128.10575866699219</v>
      </c>
      <c r="S140">
        <v>126.9615478515625</v>
      </c>
      <c r="T140">
        <v>144.04667663574219</v>
      </c>
      <c r="U140">
        <v>30.942995071411129</v>
      </c>
      <c r="V140">
        <v>95.901451110839844</v>
      </c>
      <c r="W140">
        <v>89.319999694824219</v>
      </c>
      <c r="X140">
        <v>56.301624298095703</v>
      </c>
      <c r="Y140">
        <v>58.664173126220703</v>
      </c>
      <c r="Z140">
        <v>61.7374267578125</v>
      </c>
      <c r="AA140">
        <v>122.08612060546881</v>
      </c>
      <c r="AB140">
        <v>91.449920654296875</v>
      </c>
      <c r="AC140">
        <v>114.2731018066406</v>
      </c>
      <c r="AD140">
        <v>42.875129699707031</v>
      </c>
      <c r="AE140">
        <v>123.884162902832</v>
      </c>
      <c r="AF140">
        <v>193.9422302246094</v>
      </c>
      <c r="AG140">
        <v>95.590538024902344</v>
      </c>
      <c r="AH140">
        <v>186.8348388671875</v>
      </c>
      <c r="AI140">
        <v>374.82684326171881</v>
      </c>
      <c r="AJ140">
        <v>217.7135925292969</v>
      </c>
      <c r="AK140">
        <v>163.92707824707031</v>
      </c>
      <c r="AL140">
        <v>280.34994506835938</v>
      </c>
      <c r="AM140">
        <v>68.275596618652344</v>
      </c>
      <c r="AN140">
        <v>20.79999923706055</v>
      </c>
      <c r="AO140">
        <v>57.485092163085938</v>
      </c>
      <c r="AP140">
        <v>113.9612503051758</v>
      </c>
      <c r="AQ140">
        <v>54.945064544677727</v>
      </c>
      <c r="AR140">
        <v>55.845027923583977</v>
      </c>
      <c r="AS140">
        <v>55.105411529541023</v>
      </c>
      <c r="AT140">
        <v>321.792724609375</v>
      </c>
      <c r="AU140">
        <v>126.0051574707031</v>
      </c>
      <c r="AV140">
        <v>202.07368469238281</v>
      </c>
      <c r="AW140">
        <v>88.163002014160156</v>
      </c>
      <c r="AX140">
        <v>274.7655029296875</v>
      </c>
      <c r="AY140">
        <v>270.25369262695313</v>
      </c>
      <c r="AZ140">
        <v>13.723958969116209</v>
      </c>
      <c r="BA140">
        <v>69.49432373046875</v>
      </c>
      <c r="BB140">
        <v>47.697437286376953</v>
      </c>
      <c r="BC140">
        <v>49.214084625244141</v>
      </c>
      <c r="BD140">
        <v>19.386772155761719</v>
      </c>
      <c r="BE140">
        <v>47.917766571044922</v>
      </c>
      <c r="BF140">
        <v>69.996246337890625</v>
      </c>
      <c r="BG140">
        <v>42.937816619873047</v>
      </c>
      <c r="BH140">
        <v>85.414726257324219</v>
      </c>
      <c r="BI140">
        <v>43.479999542236328</v>
      </c>
      <c r="BJ140">
        <v>113.6565017700195</v>
      </c>
      <c r="BK140">
        <v>58.844776153564453</v>
      </c>
      <c r="BL140">
        <v>67.135299682617188</v>
      </c>
      <c r="BM140">
        <v>28.630439758300781</v>
      </c>
      <c r="BN140">
        <v>27.916280746459961</v>
      </c>
      <c r="BO140">
        <v>487.954345703125</v>
      </c>
      <c r="BP140">
        <v>90.081413269042955</v>
      </c>
      <c r="BQ140">
        <v>178.15303039550781</v>
      </c>
      <c r="BR140">
        <v>57.100353240966797</v>
      </c>
      <c r="BS140">
        <v>176.81500244140619</v>
      </c>
      <c r="BT140">
        <v>81.237335205078125</v>
      </c>
      <c r="BU140">
        <v>36.593936920166023</v>
      </c>
      <c r="BV140">
        <v>102.48000335693359</v>
      </c>
      <c r="BW140">
        <v>67.968475341796875</v>
      </c>
      <c r="BX140">
        <v>251.50526428222659</v>
      </c>
      <c r="BY140">
        <v>43.119998931884773</v>
      </c>
      <c r="BZ140">
        <v>89.430511474609375</v>
      </c>
      <c r="CA140">
        <v>70.673736572265625</v>
      </c>
      <c r="CB140">
        <v>568.66961669921875</v>
      </c>
      <c r="CC140">
        <v>41.733673095703118</v>
      </c>
      <c r="CD140">
        <v>95.712348937988281</v>
      </c>
      <c r="CE140">
        <v>28.371574401855469</v>
      </c>
      <c r="CF140">
        <v>90.227943420410156</v>
      </c>
      <c r="CG140">
        <v>69.010002136230469</v>
      </c>
      <c r="CH140">
        <v>26.867496490478519</v>
      </c>
      <c r="CI140">
        <v>78.635414123535156</v>
      </c>
      <c r="CJ140">
        <v>94.639755249023438</v>
      </c>
      <c r="CK140">
        <v>125.60252380371089</v>
      </c>
      <c r="CL140">
        <v>121.8404998779297</v>
      </c>
      <c r="CM140">
        <v>88.995079040527344</v>
      </c>
      <c r="CN140">
        <v>96.128059387207045</v>
      </c>
      <c r="CO140">
        <v>88.974685668945313</v>
      </c>
      <c r="CP140">
        <v>84.08331298828125</v>
      </c>
      <c r="CQ140">
        <v>44.666584014892578</v>
      </c>
      <c r="CR140">
        <v>133.55564880371091</v>
      </c>
      <c r="CS140">
        <v>226.45069885253909</v>
      </c>
      <c r="CT140">
        <v>81.812576293945313</v>
      </c>
      <c r="CU140">
        <v>43.481094360351563</v>
      </c>
      <c r="CV140">
        <v>78.419113159179688</v>
      </c>
      <c r="CW140">
        <v>151.82255554199219</v>
      </c>
      <c r="CX140">
        <v>199.61122131347659</v>
      </c>
      <c r="CY140">
        <v>64.089378356933594</v>
      </c>
      <c r="CZ140">
        <v>126.3946838378906</v>
      </c>
      <c r="DA140">
        <v>76.660888671875</v>
      </c>
      <c r="DB140">
        <v>18190.2890625</v>
      </c>
      <c r="DC140">
        <v>15.36999988555908</v>
      </c>
      <c r="DD140">
        <v>0.49288150349821452</v>
      </c>
      <c r="DE140">
        <v>0.74906074663331068</v>
      </c>
      <c r="DF140">
        <v>2.0061935211567601</v>
      </c>
      <c r="DG140">
        <v>1.7102113211937868</v>
      </c>
      <c r="DH140">
        <v>1.2653995078237372</v>
      </c>
      <c r="DI140">
        <v>8.3123836881135435E-2</v>
      </c>
      <c r="DJ140">
        <v>2.4398598645309888</v>
      </c>
      <c r="DK140">
        <v>2.7679203994129442</v>
      </c>
      <c r="DL140">
        <v>0.38284723877634241</v>
      </c>
      <c r="DM140">
        <v>2.5538059796020143</v>
      </c>
      <c r="DN140">
        <v>0.11733743640600836</v>
      </c>
      <c r="DO140">
        <v>312.05424499511719</v>
      </c>
      <c r="DP140">
        <v>700.41221237182617</v>
      </c>
    </row>
    <row r="141" spans="1:120" x14ac:dyDescent="0.25">
      <c r="A141" s="1">
        <v>45560</v>
      </c>
      <c r="B141">
        <v>36.529800415039063</v>
      </c>
      <c r="C141">
        <v>46.860000610351563</v>
      </c>
      <c r="D141">
        <v>41.765068054199219</v>
      </c>
      <c r="E141">
        <v>35.134189605712891</v>
      </c>
      <c r="F141">
        <v>59.171344757080078</v>
      </c>
      <c r="G141">
        <v>14.87600040435791</v>
      </c>
      <c r="H141">
        <v>45.348945617675781</v>
      </c>
      <c r="I141">
        <v>28.059999465942379</v>
      </c>
      <c r="J141">
        <v>21.274234771728519</v>
      </c>
      <c r="K141">
        <v>415.94171142578119</v>
      </c>
      <c r="L141">
        <v>74.387596130371094</v>
      </c>
      <c r="M141">
        <v>36.099998474121087</v>
      </c>
      <c r="N141">
        <v>23.5106201171875</v>
      </c>
      <c r="O141">
        <v>40.830650329589837</v>
      </c>
      <c r="P141">
        <v>60.483608245849609</v>
      </c>
      <c r="Q141">
        <v>245.72999572753909</v>
      </c>
      <c r="R141">
        <v>126.05174255371089</v>
      </c>
      <c r="S141">
        <v>126.3751983642578</v>
      </c>
      <c r="T141">
        <v>142.48875427246091</v>
      </c>
      <c r="U141">
        <v>29.896089553833011</v>
      </c>
      <c r="V141">
        <v>95.969963073730483</v>
      </c>
      <c r="W141">
        <v>88.860000610351563</v>
      </c>
      <c r="X141">
        <v>56.331501007080078</v>
      </c>
      <c r="Y141">
        <v>58.404640197753913</v>
      </c>
      <c r="Z141">
        <v>61.240825653076172</v>
      </c>
      <c r="AA141">
        <v>120.8270950317383</v>
      </c>
      <c r="AB141">
        <v>90.812225341796875</v>
      </c>
      <c r="AC141">
        <v>113.5421676635742</v>
      </c>
      <c r="AD141">
        <v>42.865158081054688</v>
      </c>
      <c r="AE141">
        <v>123.25913238525391</v>
      </c>
      <c r="AF141">
        <v>192.95152282714841</v>
      </c>
      <c r="AG141">
        <v>95.301231384277344</v>
      </c>
      <c r="AH141">
        <v>185.54701232910159</v>
      </c>
      <c r="AI141">
        <v>374.1383056640625</v>
      </c>
      <c r="AJ141">
        <v>216.55961608886719</v>
      </c>
      <c r="AK141">
        <v>162.94511413574219</v>
      </c>
      <c r="AL141">
        <v>279.0164794921875</v>
      </c>
      <c r="AM141">
        <v>67.857948303222656</v>
      </c>
      <c r="AN141">
        <v>19.889999389648441</v>
      </c>
      <c r="AO141">
        <v>56.773689270019531</v>
      </c>
      <c r="AP141">
        <v>113.753776550293</v>
      </c>
      <c r="AQ141">
        <v>54.599750518798828</v>
      </c>
      <c r="AR141">
        <v>55.765846252441413</v>
      </c>
      <c r="AS141">
        <v>54.503543853759773</v>
      </c>
      <c r="AT141">
        <v>320.9208984375</v>
      </c>
      <c r="AU141">
        <v>125.39891052246089</v>
      </c>
      <c r="AV141">
        <v>201.7257995605469</v>
      </c>
      <c r="AW141">
        <v>86.720451354980469</v>
      </c>
      <c r="AX141">
        <v>273.80999755859381</v>
      </c>
      <c r="AY141">
        <v>278.96109008789063</v>
      </c>
      <c r="AZ141">
        <v>13.279336929321291</v>
      </c>
      <c r="BA141">
        <v>68.424873352050781</v>
      </c>
      <c r="BB141">
        <v>47.449581146240227</v>
      </c>
      <c r="BC141">
        <v>48.563282012939453</v>
      </c>
      <c r="BD141">
        <v>18.842477798461911</v>
      </c>
      <c r="BE141">
        <v>47.408004760742188</v>
      </c>
      <c r="BF141">
        <v>69.15869140625</v>
      </c>
      <c r="BG141">
        <v>42.299484252929688</v>
      </c>
      <c r="BH141">
        <v>84.778488159179688</v>
      </c>
      <c r="BI141">
        <v>43.150001525878913</v>
      </c>
      <c r="BJ141">
        <v>113.6365585327148</v>
      </c>
      <c r="BK141">
        <v>56.076435089111328</v>
      </c>
      <c r="BL141">
        <v>65.813552856445313</v>
      </c>
      <c r="BM141">
        <v>29.281356811523441</v>
      </c>
      <c r="BN141">
        <v>28.60752105712891</v>
      </c>
      <c r="BO141">
        <v>484.31564331054688</v>
      </c>
      <c r="BP141">
        <v>89.134559631347656</v>
      </c>
      <c r="BQ141">
        <v>177.34727478027341</v>
      </c>
      <c r="BR141">
        <v>55.140975952148438</v>
      </c>
      <c r="BS141">
        <v>175.34722900390619</v>
      </c>
      <c r="BT141">
        <v>81.315498352050781</v>
      </c>
      <c r="BU141">
        <v>36.017421722412109</v>
      </c>
      <c r="BV141">
        <v>101.9599990844727</v>
      </c>
      <c r="BW141">
        <v>66.336151123046875</v>
      </c>
      <c r="BX141">
        <v>244.4565124511719</v>
      </c>
      <c r="BY141">
        <v>41.340000152587891</v>
      </c>
      <c r="BZ141">
        <v>87.895309448242188</v>
      </c>
      <c r="CA141">
        <v>70.485359191894531</v>
      </c>
      <c r="CB141">
        <v>566.4239501953125</v>
      </c>
      <c r="CC141">
        <v>40.380367279052727</v>
      </c>
      <c r="CD141">
        <v>95.487854003906236</v>
      </c>
      <c r="CE141">
        <v>28.11843109130859</v>
      </c>
      <c r="CF141">
        <v>89.960121154785156</v>
      </c>
      <c r="CG141">
        <v>71.480003356933594</v>
      </c>
      <c r="CH141">
        <v>26.99188232421875</v>
      </c>
      <c r="CI141">
        <v>78.557807922363281</v>
      </c>
      <c r="CJ141">
        <v>95.504966735839844</v>
      </c>
      <c r="CK141">
        <v>125.050422668457</v>
      </c>
      <c r="CL141">
        <v>120.7558288574219</v>
      </c>
      <c r="CM141">
        <v>88.775146484375</v>
      </c>
      <c r="CN141">
        <v>94.17758941650392</v>
      </c>
      <c r="CO141">
        <v>88.477455139160156</v>
      </c>
      <c r="CP141">
        <v>85.765968322753906</v>
      </c>
      <c r="CQ141">
        <v>44.438388824462891</v>
      </c>
      <c r="CR141">
        <v>132.89103698730469</v>
      </c>
      <c r="CS141">
        <v>223.49076843261719</v>
      </c>
      <c r="CT141">
        <v>81.624992370605469</v>
      </c>
      <c r="CU141">
        <v>43.913639068603523</v>
      </c>
      <c r="CV141">
        <v>78.96075439453125</v>
      </c>
      <c r="CW141">
        <v>151.3168029785156</v>
      </c>
      <c r="CX141">
        <v>198.7651672363281</v>
      </c>
      <c r="CY141">
        <v>62.692657470703118</v>
      </c>
      <c r="CZ141">
        <v>129.50640869140619</v>
      </c>
      <c r="DA141">
        <v>75.69024658203125</v>
      </c>
      <c r="DB141">
        <v>18082.2109375</v>
      </c>
      <c r="DC141">
        <v>15.409999847412109</v>
      </c>
      <c r="DD141">
        <v>0.49391282322063329</v>
      </c>
      <c r="DE141">
        <v>0.7515882535944669</v>
      </c>
      <c r="DF141">
        <v>2.0164070602250375</v>
      </c>
      <c r="DG141">
        <v>1.7123341253408282</v>
      </c>
      <c r="DH141">
        <v>1.2470009439683711</v>
      </c>
      <c r="DI141">
        <v>8.2729553710067252E-2</v>
      </c>
      <c r="DJ141">
        <v>2.435101817025183</v>
      </c>
      <c r="DK141">
        <v>2.7380188584630112</v>
      </c>
      <c r="DL141">
        <v>0.38232778824799657</v>
      </c>
      <c r="DM141">
        <v>2.5592000528586576</v>
      </c>
      <c r="DN141">
        <v>0.11419037135806079</v>
      </c>
      <c r="DO141">
        <v>311.90254974365234</v>
      </c>
      <c r="DP141">
        <v>693.7629508972168</v>
      </c>
    </row>
    <row r="142" spans="1:120" x14ac:dyDescent="0.25">
      <c r="A142" s="1">
        <v>45559</v>
      </c>
      <c r="B142">
        <v>36.6397705078125</v>
      </c>
      <c r="C142">
        <v>47.450000762939453</v>
      </c>
      <c r="D142">
        <v>42.017894744873047</v>
      </c>
      <c r="E142">
        <v>35.446029663085938</v>
      </c>
      <c r="F142">
        <v>59.570747375488281</v>
      </c>
      <c r="G142">
        <v>15.086000442504879</v>
      </c>
      <c r="H142">
        <v>46.167728424072273</v>
      </c>
      <c r="I142">
        <v>28.29999923706055</v>
      </c>
      <c r="J142">
        <v>21.454605102539059</v>
      </c>
      <c r="K142">
        <v>418.928955078125</v>
      </c>
      <c r="L142">
        <v>75.383277893066406</v>
      </c>
      <c r="M142">
        <v>36.319999694824219</v>
      </c>
      <c r="N142">
        <v>24.098386764526371</v>
      </c>
      <c r="O142">
        <v>40.929489135742188</v>
      </c>
      <c r="P142">
        <v>60.847198486328118</v>
      </c>
      <c r="Q142">
        <v>246.07000732421881</v>
      </c>
      <c r="R142">
        <v>126.6684188842773</v>
      </c>
      <c r="S142">
        <v>127.2885284423828</v>
      </c>
      <c r="T142">
        <v>144.68580627441409</v>
      </c>
      <c r="U142">
        <v>30.459047317504879</v>
      </c>
      <c r="V142">
        <v>96.361396789550781</v>
      </c>
      <c r="W142">
        <v>89.319999694824219</v>
      </c>
      <c r="X142">
        <v>56.616291046142578</v>
      </c>
      <c r="Y142">
        <v>58.853832244873047</v>
      </c>
      <c r="Z142">
        <v>61.867538452148438</v>
      </c>
      <c r="AA142">
        <v>122.10694885253911</v>
      </c>
      <c r="AB142">
        <v>91.695030212402344</v>
      </c>
      <c r="AC142">
        <v>115.0287399291992</v>
      </c>
      <c r="AD142">
        <v>43.174327850341797</v>
      </c>
      <c r="AE142">
        <v>125.40207672119141</v>
      </c>
      <c r="AF142">
        <v>194.19189453125</v>
      </c>
      <c r="AG142">
        <v>95.156585693359375</v>
      </c>
      <c r="AH142">
        <v>186.80213928222659</v>
      </c>
      <c r="AI142">
        <v>373.5914306640625</v>
      </c>
      <c r="AJ142">
        <v>219.23365783691409</v>
      </c>
      <c r="AK142">
        <v>165.313720703125</v>
      </c>
      <c r="AL142">
        <v>281.652587890625</v>
      </c>
      <c r="AM142">
        <v>68.290512084960938</v>
      </c>
      <c r="AN142">
        <v>20.110000610351559</v>
      </c>
      <c r="AO142">
        <v>57.356643676757813</v>
      </c>
      <c r="AP142">
        <v>114.198356628418</v>
      </c>
      <c r="AQ142">
        <v>55.487716674804688</v>
      </c>
      <c r="AR142">
        <v>55.805438995361328</v>
      </c>
      <c r="AS142">
        <v>55.332347869873047</v>
      </c>
      <c r="AT142">
        <v>320.30313110351563</v>
      </c>
      <c r="AU142">
        <v>126.1856155395508</v>
      </c>
      <c r="AV142">
        <v>201.33815002441409</v>
      </c>
      <c r="AW142">
        <v>87.06683349609375</v>
      </c>
      <c r="AX142">
        <v>273.98617553710938</v>
      </c>
      <c r="AY142">
        <v>287.87423706054688</v>
      </c>
      <c r="AZ142">
        <v>13.58563232421875</v>
      </c>
      <c r="BA142">
        <v>69.644241333007813</v>
      </c>
      <c r="BB142">
        <v>47.697437286376953</v>
      </c>
      <c r="BC142">
        <v>48.597465515136719</v>
      </c>
      <c r="BD142">
        <v>19.258119583129879</v>
      </c>
      <c r="BE142">
        <v>47.797824859619141</v>
      </c>
      <c r="BF142">
        <v>69.657234191894531</v>
      </c>
      <c r="BG142">
        <v>42.199748992919922</v>
      </c>
      <c r="BH142">
        <v>86.140434265136719</v>
      </c>
      <c r="BI142">
        <v>43.319999694824219</v>
      </c>
      <c r="BJ142">
        <v>113.865852355957</v>
      </c>
      <c r="BK142">
        <v>55.716651916503913</v>
      </c>
      <c r="BL142">
        <v>66.73388671875</v>
      </c>
      <c r="BM142">
        <v>29.971719741821289</v>
      </c>
      <c r="BN142">
        <v>29.575260162353519</v>
      </c>
      <c r="BO142">
        <v>483.86700439453119</v>
      </c>
      <c r="BP142">
        <v>89.433570861816406</v>
      </c>
      <c r="BQ142">
        <v>177.6128845214844</v>
      </c>
      <c r="BR142">
        <v>55.190708160400391</v>
      </c>
      <c r="BS142">
        <v>176.43815612792969</v>
      </c>
      <c r="BT142">
        <v>81.3839111328125</v>
      </c>
      <c r="BU142">
        <v>36.056510925292969</v>
      </c>
      <c r="BV142">
        <v>102.34999847412109</v>
      </c>
      <c r="BW142">
        <v>66.790107727050781</v>
      </c>
      <c r="BX142">
        <v>242.3259582519531</v>
      </c>
      <c r="BY142">
        <v>41.770000457763672</v>
      </c>
      <c r="BZ142">
        <v>88.353874206542969</v>
      </c>
      <c r="CA142">
        <v>70.653923034667969</v>
      </c>
      <c r="CB142">
        <v>567.6759033203125</v>
      </c>
      <c r="CC142">
        <v>41.305789947509773</v>
      </c>
      <c r="CD142">
        <v>96.288223266601563</v>
      </c>
      <c r="CE142">
        <v>28.06974983215332</v>
      </c>
      <c r="CF142">
        <v>90.329124450683594</v>
      </c>
      <c r="CG142">
        <v>73.290000915527344</v>
      </c>
      <c r="CH142">
        <v>26.810087203979489</v>
      </c>
      <c r="CI142">
        <v>79.227180480957031</v>
      </c>
      <c r="CJ142">
        <v>96.146598815917955</v>
      </c>
      <c r="CK142">
        <v>125.92787170410161</v>
      </c>
      <c r="CL142">
        <v>122.6067276000977</v>
      </c>
      <c r="CM142">
        <v>89.734878540039063</v>
      </c>
      <c r="CN142">
        <v>94.811248779296875</v>
      </c>
      <c r="CO142">
        <v>88.755905151367188</v>
      </c>
      <c r="CP142">
        <v>87.478134155273438</v>
      </c>
      <c r="CQ142">
        <v>44.706268310546882</v>
      </c>
      <c r="CR142">
        <v>133.51597595214841</v>
      </c>
      <c r="CS142">
        <v>222.85292053222659</v>
      </c>
      <c r="CT142">
        <v>81.832313537597656</v>
      </c>
      <c r="CU142">
        <v>44.100429534912109</v>
      </c>
      <c r="CV142">
        <v>78.547142028808594</v>
      </c>
      <c r="CW142">
        <v>152.80427551269531</v>
      </c>
      <c r="CX142">
        <v>199.4818420410156</v>
      </c>
      <c r="CY142">
        <v>63.101696014404297</v>
      </c>
      <c r="CZ142">
        <v>132.6477355957031</v>
      </c>
      <c r="DA142">
        <v>76.393463134765625</v>
      </c>
      <c r="DB142">
        <v>18074.51953125</v>
      </c>
      <c r="DC142">
        <v>15.39000034332275</v>
      </c>
      <c r="DD142">
        <v>0.49001316930890987</v>
      </c>
      <c r="DE142">
        <v>0.75094031153899909</v>
      </c>
      <c r="DF142">
        <v>1.9999312218776506</v>
      </c>
      <c r="DG142">
        <v>1.7037459848624701</v>
      </c>
      <c r="DH142">
        <v>1.250516183838654</v>
      </c>
      <c r="DI142">
        <v>8.3586427546785746E-2</v>
      </c>
      <c r="DJ142">
        <v>2.4376903623696786</v>
      </c>
      <c r="DK142">
        <v>2.7232875486263426</v>
      </c>
      <c r="DL142">
        <v>0.38619510984106536</v>
      </c>
      <c r="DM142">
        <v>2.5383490006681617</v>
      </c>
      <c r="DN142">
        <v>0.11500791805062541</v>
      </c>
      <c r="DO142">
        <v>313.18373107910156</v>
      </c>
      <c r="DP142">
        <v>695.36825561523438</v>
      </c>
    </row>
    <row r="143" spans="1:120" x14ac:dyDescent="0.25">
      <c r="A143" s="1">
        <v>45558</v>
      </c>
      <c r="B143">
        <v>36.109916687011719</v>
      </c>
      <c r="C143">
        <v>46.939998626708977</v>
      </c>
      <c r="D143">
        <v>41.667823791503913</v>
      </c>
      <c r="E143">
        <v>34.708950042724609</v>
      </c>
      <c r="F143">
        <v>59.460910797119141</v>
      </c>
      <c r="G143">
        <v>15.090000152587891</v>
      </c>
      <c r="H143">
        <v>43.099742889404297</v>
      </c>
      <c r="I143">
        <v>27.20999908447266</v>
      </c>
      <c r="J143">
        <v>21.10335731506348</v>
      </c>
      <c r="K143">
        <v>417.91659545898438</v>
      </c>
      <c r="L143">
        <v>73.113121032714844</v>
      </c>
      <c r="M143">
        <v>35.959999084472663</v>
      </c>
      <c r="N143">
        <v>24.215938568115231</v>
      </c>
      <c r="O143">
        <v>39.862022399902337</v>
      </c>
      <c r="P143">
        <v>60.729278564453118</v>
      </c>
      <c r="Q143">
        <v>242.67999267578119</v>
      </c>
      <c r="R143">
        <v>125.67376708984381</v>
      </c>
      <c r="S143">
        <v>126.93173980712891</v>
      </c>
      <c r="T143">
        <v>145.1844482421875</v>
      </c>
      <c r="U143">
        <v>29.244241714477539</v>
      </c>
      <c r="V143">
        <v>96.253738403320327</v>
      </c>
      <c r="W143">
        <v>89.209999084472656</v>
      </c>
      <c r="X143">
        <v>56.804916381835938</v>
      </c>
      <c r="Y143">
        <v>59.232631683349609</v>
      </c>
      <c r="Z143">
        <v>61.877433776855469</v>
      </c>
      <c r="AA143">
        <v>121.83099365234381</v>
      </c>
      <c r="AB143">
        <v>91.873947143554673</v>
      </c>
      <c r="AC143">
        <v>114.9992370605469</v>
      </c>
      <c r="AD143">
        <v>42.984832763671882</v>
      </c>
      <c r="AE143">
        <v>125.52101898193359</v>
      </c>
      <c r="AF143">
        <v>194.19189453125</v>
      </c>
      <c r="AG143">
        <v>94.708343505859375</v>
      </c>
      <c r="AH143">
        <v>186.7134704589844</v>
      </c>
      <c r="AI143">
        <v>372.10678100585938</v>
      </c>
      <c r="AJ143">
        <v>218.8668212890625</v>
      </c>
      <c r="AK143">
        <v>165.2939758300781</v>
      </c>
      <c r="AL143">
        <v>280.86795043945313</v>
      </c>
      <c r="AM143">
        <v>66.952072143554688</v>
      </c>
      <c r="AN143">
        <v>19.770000457763668</v>
      </c>
      <c r="AO143">
        <v>57.761745452880859</v>
      </c>
      <c r="AP143">
        <v>114.66269683837891</v>
      </c>
      <c r="AQ143">
        <v>56.198078155517578</v>
      </c>
      <c r="AR143">
        <v>56.112277984619141</v>
      </c>
      <c r="AS143">
        <v>56.092079162597663</v>
      </c>
      <c r="AT143">
        <v>318.7587890625</v>
      </c>
      <c r="AU143">
        <v>126.0970993041992</v>
      </c>
      <c r="AV143">
        <v>201.0406188964844</v>
      </c>
      <c r="AW143">
        <v>86.176170349121094</v>
      </c>
      <c r="AX143">
        <v>273.05337524414063</v>
      </c>
      <c r="AY143">
        <v>287.28656005859381</v>
      </c>
      <c r="AZ143">
        <v>13.30897903442383</v>
      </c>
      <c r="BA143">
        <v>70.084022521972656</v>
      </c>
      <c r="BB143">
        <v>47.667697906494141</v>
      </c>
      <c r="BC143">
        <v>47.844306945800781</v>
      </c>
      <c r="BD143">
        <v>18.921648025512699</v>
      </c>
      <c r="BE143">
        <v>47.417999267578118</v>
      </c>
      <c r="BF143">
        <v>69.567497253417969</v>
      </c>
      <c r="BG143">
        <v>42.259590148925781</v>
      </c>
      <c r="BH143">
        <v>86.488372802734375</v>
      </c>
      <c r="BI143">
        <v>42.770000457763672</v>
      </c>
      <c r="BJ143">
        <v>114.2347030639648</v>
      </c>
      <c r="BK143">
        <v>55.077033996582031</v>
      </c>
      <c r="BL143">
        <v>66.577224731445313</v>
      </c>
      <c r="BM143">
        <v>30.247867584228519</v>
      </c>
      <c r="BN143">
        <v>29.58513259887695</v>
      </c>
      <c r="BO143">
        <v>481.54425048828119</v>
      </c>
      <c r="BP143">
        <v>89.164466857910156</v>
      </c>
      <c r="BQ143">
        <v>177.5533752441406</v>
      </c>
      <c r="BR143">
        <v>54.882381439208977</v>
      </c>
      <c r="BS143">
        <v>176.18028259277341</v>
      </c>
      <c r="BT143">
        <v>81.305717468261719</v>
      </c>
      <c r="BU143">
        <v>34.336738586425781</v>
      </c>
      <c r="BV143">
        <v>102.2099990844727</v>
      </c>
      <c r="BW143">
        <v>64.655532836914063</v>
      </c>
      <c r="BX143">
        <v>237.8955993652344</v>
      </c>
      <c r="BY143">
        <v>40.200000762939453</v>
      </c>
      <c r="BZ143">
        <v>87.905281066894531</v>
      </c>
      <c r="CA143">
        <v>70.901786804199219</v>
      </c>
      <c r="CB143">
        <v>566.0562744140625</v>
      </c>
      <c r="CC143">
        <v>40.738594055175781</v>
      </c>
      <c r="CD143">
        <v>96.3077392578125</v>
      </c>
      <c r="CE143">
        <v>27.261636734008789</v>
      </c>
      <c r="CF143">
        <v>90.516754150390625</v>
      </c>
      <c r="CG143">
        <v>72.25</v>
      </c>
      <c r="CH143">
        <v>26.963178634643551</v>
      </c>
      <c r="CI143">
        <v>79.042854309082031</v>
      </c>
      <c r="CJ143">
        <v>96.010498046875</v>
      </c>
      <c r="CK143">
        <v>125.77011871337891</v>
      </c>
      <c r="CL143">
        <v>122.75599670410161</v>
      </c>
      <c r="CM143">
        <v>90.204750061035156</v>
      </c>
      <c r="CN143">
        <v>93.534027099609375</v>
      </c>
      <c r="CO143">
        <v>88.338226318359375</v>
      </c>
      <c r="CP143">
        <v>87.694618225097656</v>
      </c>
      <c r="CQ143">
        <v>45.083282470703118</v>
      </c>
      <c r="CR143">
        <v>132.5636901855469</v>
      </c>
      <c r="CS143">
        <v>221.33807373046881</v>
      </c>
      <c r="CT143">
        <v>82.029762268066406</v>
      </c>
      <c r="CU143">
        <v>44.100429534912109</v>
      </c>
      <c r="CV143">
        <v>79.108474731445313</v>
      </c>
      <c r="CW143">
        <v>153.1116943359375</v>
      </c>
      <c r="CX143">
        <v>197.74989318847659</v>
      </c>
      <c r="CY143">
        <v>60.547698974609382</v>
      </c>
      <c r="CZ143">
        <v>133.4972839355469</v>
      </c>
      <c r="DA143">
        <v>75.789283752441406</v>
      </c>
      <c r="DB143">
        <v>17974.26953125</v>
      </c>
      <c r="DC143">
        <v>15.89000034332275</v>
      </c>
      <c r="DD143">
        <v>0.48770492576155694</v>
      </c>
      <c r="DE143">
        <v>0.75410980727716659</v>
      </c>
      <c r="DF143">
        <v>1.9929294875786725</v>
      </c>
      <c r="DG143">
        <v>1.6992025815156437</v>
      </c>
      <c r="DH143">
        <v>1.2398175706015955</v>
      </c>
      <c r="DI143">
        <v>8.2924615004572849E-2</v>
      </c>
      <c r="DJ143">
        <v>2.4107090855907454</v>
      </c>
      <c r="DK143">
        <v>2.6982654540330677</v>
      </c>
      <c r="DL143">
        <v>0.38665205418951754</v>
      </c>
      <c r="DM143">
        <v>2.5278835978099687</v>
      </c>
      <c r="DN143">
        <v>0.1121229598882716</v>
      </c>
      <c r="DO143">
        <v>314.24993133544922</v>
      </c>
      <c r="DP143">
        <v>690.2689666748048</v>
      </c>
    </row>
    <row r="144" spans="1:120" x14ac:dyDescent="0.25">
      <c r="A144" s="1">
        <v>45555</v>
      </c>
      <c r="B144">
        <v>35.889980316162109</v>
      </c>
      <c r="C144">
        <v>46.900001525878913</v>
      </c>
      <c r="D144">
        <v>41.512237548828118</v>
      </c>
      <c r="E144">
        <v>34.463260650634773</v>
      </c>
      <c r="F144">
        <v>59.211280822753913</v>
      </c>
      <c r="G144">
        <v>15.689999580383301</v>
      </c>
      <c r="H144">
        <v>42.813667297363281</v>
      </c>
      <c r="I144">
        <v>27.110000610351559</v>
      </c>
      <c r="J144">
        <v>21.093864440917969</v>
      </c>
      <c r="K144">
        <v>417.3807373046875</v>
      </c>
      <c r="L144">
        <v>73.0135498046875</v>
      </c>
      <c r="M144">
        <v>35.751998901367188</v>
      </c>
      <c r="N144">
        <v>23.922056198120121</v>
      </c>
      <c r="O144">
        <v>40.039928436279297</v>
      </c>
      <c r="P144">
        <v>60.070888519287109</v>
      </c>
      <c r="Q144">
        <v>242.21000671386719</v>
      </c>
      <c r="R144">
        <v>124.77857971191411</v>
      </c>
      <c r="S144">
        <v>126.8722839355469</v>
      </c>
      <c r="T144">
        <v>147.57792663574219</v>
      </c>
      <c r="U144">
        <v>29.017082214355469</v>
      </c>
      <c r="V144">
        <v>96.312461853027344</v>
      </c>
      <c r="W144">
        <v>89.199996948242188</v>
      </c>
      <c r="X144">
        <v>56.914119720458977</v>
      </c>
      <c r="Y144">
        <v>58.933574676513672</v>
      </c>
      <c r="Z144">
        <v>61.541034698486328</v>
      </c>
      <c r="AA144">
        <v>121.4269256591797</v>
      </c>
      <c r="AB144">
        <v>91.168228149414063</v>
      </c>
      <c r="AC144">
        <v>115.0090637207031</v>
      </c>
      <c r="AD144">
        <v>42.805313110351563</v>
      </c>
      <c r="AE144">
        <v>124.4803009033203</v>
      </c>
      <c r="AF144">
        <v>193.31524658203119</v>
      </c>
      <c r="AG144">
        <v>94.529037475585938</v>
      </c>
      <c r="AH144">
        <v>185.8661193847656</v>
      </c>
      <c r="AI144">
        <v>371.69821166992188</v>
      </c>
      <c r="AJ144">
        <v>219.6698913574219</v>
      </c>
      <c r="AK144">
        <v>165.70841979980469</v>
      </c>
      <c r="AL144">
        <v>282.08963012695313</v>
      </c>
      <c r="AM144">
        <v>66.704208374023438</v>
      </c>
      <c r="AN144">
        <v>19.79000091552734</v>
      </c>
      <c r="AO144">
        <v>58.054206848144531</v>
      </c>
      <c r="AP144">
        <v>113.7616882324219</v>
      </c>
      <c r="AQ144">
        <v>56.443756103515618</v>
      </c>
      <c r="AR144">
        <v>55.718330383300781</v>
      </c>
      <c r="AS144">
        <v>56.543972015380859</v>
      </c>
      <c r="AT144">
        <v>318.16091918945313</v>
      </c>
      <c r="AU144">
        <v>125.68408203125</v>
      </c>
      <c r="AV144">
        <v>199.91987609863281</v>
      </c>
      <c r="AW144">
        <v>85.66156005859375</v>
      </c>
      <c r="AX144">
        <v>272.37860107421881</v>
      </c>
      <c r="AY144">
        <v>284.916259765625</v>
      </c>
      <c r="AZ144">
        <v>13.24870681762695</v>
      </c>
      <c r="BA144">
        <v>71.313385009765625</v>
      </c>
      <c r="BB144">
        <v>47.516006469726563</v>
      </c>
      <c r="BC144">
        <v>47.304977416992188</v>
      </c>
      <c r="BD144">
        <v>18.86226844787598</v>
      </c>
      <c r="BE144">
        <v>47.493965148925781</v>
      </c>
      <c r="BF144">
        <v>69.04901123046875</v>
      </c>
      <c r="BG144">
        <v>42.102001190185547</v>
      </c>
      <c r="BH144">
        <v>87.353256225585938</v>
      </c>
      <c r="BI144">
        <v>42.630001068115227</v>
      </c>
      <c r="BJ144">
        <v>113.1750030517578</v>
      </c>
      <c r="BK144">
        <v>54.840175628662109</v>
      </c>
      <c r="BL144">
        <v>66.439186096191406</v>
      </c>
      <c r="BM144">
        <v>30.02596473693848</v>
      </c>
      <c r="BN144">
        <v>29.255313873291019</v>
      </c>
      <c r="BO144">
        <v>480.27117919921881</v>
      </c>
      <c r="BP144">
        <v>89.025169372558594</v>
      </c>
      <c r="BQ144">
        <v>176.92857360839841</v>
      </c>
      <c r="BR144">
        <v>54.961948394775391</v>
      </c>
      <c r="BS144">
        <v>175.28277587890619</v>
      </c>
      <c r="BT144">
        <v>81.305717468261719</v>
      </c>
      <c r="BU144">
        <v>34.717823028564453</v>
      </c>
      <c r="BV144">
        <v>101.8000030517578</v>
      </c>
      <c r="BW144">
        <v>64.307815551757813</v>
      </c>
      <c r="BX144">
        <v>236.8502197265625</v>
      </c>
      <c r="BY144">
        <v>39.349998474121087</v>
      </c>
      <c r="BZ144">
        <v>87.475624084472656</v>
      </c>
      <c r="CA144">
        <v>70.457595825195313</v>
      </c>
      <c r="CB144">
        <v>564.64532470703125</v>
      </c>
      <c r="CC144">
        <v>40.459972381591797</v>
      </c>
      <c r="CD144">
        <v>96.512710571289063</v>
      </c>
      <c r="CE144">
        <v>26.463260650634769</v>
      </c>
      <c r="CF144">
        <v>90.1513671875</v>
      </c>
      <c r="CG144">
        <v>72.919998168945313</v>
      </c>
      <c r="CH144">
        <v>26.92490386962891</v>
      </c>
      <c r="CI144">
        <v>79.256278991699219</v>
      </c>
      <c r="CJ144">
        <v>95.0675048828125</v>
      </c>
      <c r="CK144">
        <v>125.2081604003906</v>
      </c>
      <c r="CL144">
        <v>121.5061492919922</v>
      </c>
      <c r="CM144">
        <v>90.557640075683594</v>
      </c>
      <c r="CN144">
        <v>92.724128723144517</v>
      </c>
      <c r="CO144">
        <v>88.140327453613281</v>
      </c>
      <c r="CP144">
        <v>86.625</v>
      </c>
      <c r="CQ144">
        <v>45.137851715087891</v>
      </c>
      <c r="CR144">
        <v>131.67985534667969</v>
      </c>
      <c r="CS144">
        <v>221.3789367675781</v>
      </c>
      <c r="CT144">
        <v>81.556877136230469</v>
      </c>
      <c r="CU144">
        <v>43.61773681640625</v>
      </c>
      <c r="CV144">
        <v>78.331474304199219</v>
      </c>
      <c r="CW144">
        <v>153.41217041015619</v>
      </c>
      <c r="CX144">
        <v>195.37593078613281</v>
      </c>
      <c r="CY144">
        <v>60.132678985595703</v>
      </c>
      <c r="CZ144">
        <v>132.28619384765619</v>
      </c>
      <c r="DA144">
        <v>75.715995788574219</v>
      </c>
      <c r="DB144">
        <v>17948.3203125</v>
      </c>
      <c r="DC144">
        <v>16.14999961853027</v>
      </c>
      <c r="DD144">
        <v>0.48898904326966047</v>
      </c>
      <c r="DE144">
        <v>0.75080734898373735</v>
      </c>
      <c r="DF144">
        <v>1.9998169268303339</v>
      </c>
      <c r="DG144">
        <v>1.702325267887719</v>
      </c>
      <c r="DH144">
        <v>1.2415357501198157</v>
      </c>
      <c r="DI144">
        <v>8.3060993288509369E-2</v>
      </c>
      <c r="DJ144">
        <v>2.3955788603796342</v>
      </c>
      <c r="DK144">
        <v>2.7144116418017394</v>
      </c>
      <c r="DL144">
        <v>0.38904048567372557</v>
      </c>
      <c r="DM144">
        <v>2.5314336871263126</v>
      </c>
      <c r="DN144">
        <v>0.11192766549227562</v>
      </c>
      <c r="DO144">
        <v>313.30052185058588</v>
      </c>
      <c r="DP144">
        <v>686.29670333862305</v>
      </c>
    </row>
    <row r="145" spans="1:120" x14ac:dyDescent="0.25">
      <c r="A145" s="1">
        <v>45554</v>
      </c>
      <c r="B145">
        <v>35.999946594238281</v>
      </c>
      <c r="C145">
        <v>47.419998168945313</v>
      </c>
      <c r="D145">
        <v>41.910926818847663</v>
      </c>
      <c r="E145">
        <v>34.491607666015618</v>
      </c>
      <c r="F145">
        <v>58.442436218261719</v>
      </c>
      <c r="G145">
        <v>15.77000045776367</v>
      </c>
      <c r="H145">
        <v>43.080013275146477</v>
      </c>
      <c r="I145">
        <v>27.180000305175781</v>
      </c>
      <c r="J145">
        <v>21.093864440917969</v>
      </c>
      <c r="K145">
        <v>418.21432495117188</v>
      </c>
      <c r="L145">
        <v>72.904022216796875</v>
      </c>
      <c r="M145">
        <v>35.928001403808587</v>
      </c>
      <c r="N145">
        <v>23.892665863037109</v>
      </c>
      <c r="O145">
        <v>39.259098052978523</v>
      </c>
      <c r="P145">
        <v>59.726951599121087</v>
      </c>
      <c r="Q145">
        <v>239.16999816894531</v>
      </c>
      <c r="R145">
        <v>125.22618103027339</v>
      </c>
      <c r="S145">
        <v>127.2984161376953</v>
      </c>
      <c r="T145">
        <v>149.0638732910156</v>
      </c>
      <c r="U145">
        <v>29.56028938293457</v>
      </c>
      <c r="V145">
        <v>96.341827392578125</v>
      </c>
      <c r="W145">
        <v>89.19000244140625</v>
      </c>
      <c r="X145">
        <v>57.112667083740227</v>
      </c>
      <c r="Y145">
        <v>59.202724456787109</v>
      </c>
      <c r="Z145">
        <v>61.98626708984375</v>
      </c>
      <c r="AA145">
        <v>122.4814453125</v>
      </c>
      <c r="AB145">
        <v>91.675163269042955</v>
      </c>
      <c r="AC145">
        <v>116.15965270996089</v>
      </c>
      <c r="AD145">
        <v>43.074592590332031</v>
      </c>
      <c r="AE145">
        <v>127.4438781738281</v>
      </c>
      <c r="AF145">
        <v>193.69938659667969</v>
      </c>
      <c r="AG145">
        <v>94.738220214843764</v>
      </c>
      <c r="AH145">
        <v>186.4178771972656</v>
      </c>
      <c r="AI145">
        <v>372.01708984375</v>
      </c>
      <c r="AJ145">
        <v>222.04930114746091</v>
      </c>
      <c r="AK145">
        <v>168.13587951660159</v>
      </c>
      <c r="AL145">
        <v>283.83770751953119</v>
      </c>
      <c r="AM145">
        <v>68.290512084960938</v>
      </c>
      <c r="AN145">
        <v>19.809999465942379</v>
      </c>
      <c r="AO145">
        <v>58.397548675537109</v>
      </c>
      <c r="AP145">
        <v>113.6828918457031</v>
      </c>
      <c r="AQ145">
        <v>57.678245544433587</v>
      </c>
      <c r="AR145">
        <v>55.9453125</v>
      </c>
      <c r="AS145">
        <v>57.710334777832031</v>
      </c>
      <c r="AT145">
        <v>319.15728759765619</v>
      </c>
      <c r="AU145">
        <v>125.8512725830078</v>
      </c>
      <c r="AV145">
        <v>198.73960876464841</v>
      </c>
      <c r="AW145">
        <v>85.889183044433594</v>
      </c>
      <c r="AX145">
        <v>272.87478637695313</v>
      </c>
      <c r="AY145">
        <v>284.94564819335938</v>
      </c>
      <c r="AZ145">
        <v>13.523903846740721</v>
      </c>
      <c r="BA145">
        <v>71.933067321777344</v>
      </c>
      <c r="BB145">
        <v>47.703895568847663</v>
      </c>
      <c r="BC145">
        <v>48.463382720947273</v>
      </c>
      <c r="BD145">
        <v>19.118631362915039</v>
      </c>
      <c r="BE145">
        <v>47.5838623046875</v>
      </c>
      <c r="BF145">
        <v>69.885963439941406</v>
      </c>
      <c r="BG145">
        <v>42.410991668701172</v>
      </c>
      <c r="BH145">
        <v>87.80950927734375</v>
      </c>
      <c r="BI145">
        <v>42.610000610351563</v>
      </c>
      <c r="BJ145">
        <v>112.7169647216797</v>
      </c>
      <c r="BK145">
        <v>55.549659729003913</v>
      </c>
      <c r="BL145">
        <v>67.061103820800781</v>
      </c>
      <c r="BM145">
        <v>30.251279830932621</v>
      </c>
      <c r="BN145">
        <v>29.382551193237301</v>
      </c>
      <c r="BO145">
        <v>481.18704223632813</v>
      </c>
      <c r="BP145">
        <v>89.363441467285156</v>
      </c>
      <c r="BQ145">
        <v>177.5037841796875</v>
      </c>
      <c r="BR145">
        <v>55.270275115966797</v>
      </c>
      <c r="BS145">
        <v>175.92486572265619</v>
      </c>
      <c r="BT145">
        <v>81.276420593261719</v>
      </c>
      <c r="BU145">
        <v>34.229251861572273</v>
      </c>
      <c r="BV145">
        <v>101.370002746582</v>
      </c>
      <c r="BW145">
        <v>65.621406555175781</v>
      </c>
      <c r="BX145">
        <v>240.0261535644531</v>
      </c>
      <c r="BY145">
        <v>39.790000915527337</v>
      </c>
      <c r="BZ145">
        <v>87.654762268066406</v>
      </c>
      <c r="CA145">
        <v>70.457595825195313</v>
      </c>
      <c r="CB145">
        <v>565.623046875</v>
      </c>
      <c r="CC145">
        <v>40.937610626220703</v>
      </c>
      <c r="CD145">
        <v>96.883621215820327</v>
      </c>
      <c r="CE145">
        <v>25.411741256713871</v>
      </c>
      <c r="CF145">
        <v>90.141494750976563</v>
      </c>
      <c r="CG145">
        <v>72.75</v>
      </c>
      <c r="CH145">
        <v>26.8770637512207</v>
      </c>
      <c r="CI145">
        <v>79.217475891113281</v>
      </c>
      <c r="CJ145">
        <v>95.446647644042955</v>
      </c>
      <c r="CK145">
        <v>125.42408752441411</v>
      </c>
      <c r="CL145">
        <v>124.2498016357422</v>
      </c>
      <c r="CM145">
        <v>90.917510986328125</v>
      </c>
      <c r="CN145">
        <v>93.384536743164063</v>
      </c>
      <c r="CO145">
        <v>88.140327453613281</v>
      </c>
      <c r="CP145">
        <v>86.820182800292969</v>
      </c>
      <c r="CQ145">
        <v>45.167510986328118</v>
      </c>
      <c r="CR145">
        <v>132.6092834472656</v>
      </c>
      <c r="CS145">
        <v>222.4632873535156</v>
      </c>
      <c r="CT145">
        <v>81.164070129394531</v>
      </c>
      <c r="CU145">
        <v>43.695831298828118</v>
      </c>
      <c r="CV145">
        <v>76.316444396972656</v>
      </c>
      <c r="CW145">
        <v>154.0444641113281</v>
      </c>
      <c r="CX145">
        <v>195.82293701171881</v>
      </c>
      <c r="CY145">
        <v>60.162551879882813</v>
      </c>
      <c r="CZ145">
        <v>132.29600524902341</v>
      </c>
      <c r="DA145">
        <v>76.348854064941406</v>
      </c>
      <c r="DB145">
        <v>18013.98046875</v>
      </c>
      <c r="DC145">
        <v>16.329999923706051</v>
      </c>
      <c r="DD145">
        <v>0.48909922679366769</v>
      </c>
      <c r="DE145">
        <v>0.74848204995574907</v>
      </c>
      <c r="DF145">
        <v>1.9956084439803223</v>
      </c>
      <c r="DG145">
        <v>1.68814478108764</v>
      </c>
      <c r="DH145">
        <v>1.2440782465177653</v>
      </c>
      <c r="DI145">
        <v>8.3836750342715274E-2</v>
      </c>
      <c r="DJ145">
        <v>2.412680102162585</v>
      </c>
      <c r="DK145">
        <v>2.7409084709386438</v>
      </c>
      <c r="DL145">
        <v>0.39257470567059966</v>
      </c>
      <c r="DM145">
        <v>2.5359877659333914</v>
      </c>
      <c r="DN145">
        <v>0.1136430175743712</v>
      </c>
      <c r="DO145">
        <v>311.52497863769531</v>
      </c>
      <c r="DP145">
        <v>689.44755554199219</v>
      </c>
    </row>
    <row r="146" spans="1:120" x14ac:dyDescent="0.25">
      <c r="A146" s="1">
        <v>45553</v>
      </c>
      <c r="B146">
        <v>35.030220031738281</v>
      </c>
      <c r="C146">
        <v>46.180000305175781</v>
      </c>
      <c r="D146">
        <v>41.239963531494141</v>
      </c>
      <c r="E146">
        <v>33.735626220703118</v>
      </c>
      <c r="F146">
        <v>57.234245300292969</v>
      </c>
      <c r="G146">
        <v>15.39999961853027</v>
      </c>
      <c r="H146">
        <v>41.590415954589837</v>
      </c>
      <c r="I146">
        <v>26.64999961853027</v>
      </c>
      <c r="J146">
        <v>20.723628997802731</v>
      </c>
      <c r="K146">
        <v>413.033935546875</v>
      </c>
      <c r="L146">
        <v>71.500106811523438</v>
      </c>
      <c r="M146">
        <v>35.220001220703118</v>
      </c>
      <c r="N146">
        <v>23.628175735473629</v>
      </c>
      <c r="O146">
        <v>38.606758117675781</v>
      </c>
      <c r="P146">
        <v>59.795738220214837</v>
      </c>
      <c r="Q146">
        <v>235.50999450683591</v>
      </c>
      <c r="R146">
        <v>122.6898193359375</v>
      </c>
      <c r="S146">
        <v>125.0685958862305</v>
      </c>
      <c r="T146">
        <v>147.1191711425781</v>
      </c>
      <c r="U146">
        <v>28.770170211791989</v>
      </c>
      <c r="V146">
        <v>96.420104980468764</v>
      </c>
      <c r="W146">
        <v>86.870002746582031</v>
      </c>
      <c r="X146">
        <v>57.211936950683587</v>
      </c>
      <c r="Y146">
        <v>58.644493103027337</v>
      </c>
      <c r="Z146">
        <v>60.937496185302727</v>
      </c>
      <c r="AA146">
        <v>120.44140625</v>
      </c>
      <c r="AB146">
        <v>90.11460113525392</v>
      </c>
      <c r="AC146">
        <v>113.9371643066406</v>
      </c>
      <c r="AD146">
        <v>42.705581665039063</v>
      </c>
      <c r="AE146">
        <v>124.4505615234375</v>
      </c>
      <c r="AF146">
        <v>192.33026123046881</v>
      </c>
      <c r="AG146">
        <v>92.457168579101563</v>
      </c>
      <c r="AH146">
        <v>184.54582214355469</v>
      </c>
      <c r="AI146">
        <v>363.457763671875</v>
      </c>
      <c r="AJ146">
        <v>217.56805419921881</v>
      </c>
      <c r="AK146">
        <v>165.10650634765619</v>
      </c>
      <c r="AL146">
        <v>277.78887939453119</v>
      </c>
      <c r="AM146">
        <v>67.487442016601563</v>
      </c>
      <c r="AN146">
        <v>19.680000305175781</v>
      </c>
      <c r="AO146">
        <v>56.778942108154297</v>
      </c>
      <c r="AP146">
        <v>113.9586944580078</v>
      </c>
      <c r="AQ146">
        <v>56.355571746826172</v>
      </c>
      <c r="AR146">
        <v>55.886100769042969</v>
      </c>
      <c r="AS146">
        <v>56.122516632080078</v>
      </c>
      <c r="AT146">
        <v>311.30587768554688</v>
      </c>
      <c r="AU146">
        <v>124.7597274780273</v>
      </c>
      <c r="AV146">
        <v>194.95086669921881</v>
      </c>
      <c r="AW146">
        <v>84.602668762207031</v>
      </c>
      <c r="AX146">
        <v>267.97256469726563</v>
      </c>
      <c r="AY146">
        <v>277.88369750976563</v>
      </c>
      <c r="AZ146">
        <v>13.17990875244141</v>
      </c>
      <c r="BA146">
        <v>71.163459777832031</v>
      </c>
      <c r="BB146">
        <v>47.36767578125</v>
      </c>
      <c r="BC146">
        <v>46.745746612548828</v>
      </c>
      <c r="BD146">
        <v>18.970731735229489</v>
      </c>
      <c r="BE146">
        <v>46.864707946777337</v>
      </c>
      <c r="BF146">
        <v>68.760063171386719</v>
      </c>
      <c r="BG146">
        <v>41.852821350097663</v>
      </c>
      <c r="BH146">
        <v>87.69049072265625</v>
      </c>
      <c r="BI146">
        <v>41.450000762939453</v>
      </c>
      <c r="BJ146">
        <v>111.35280609130859</v>
      </c>
      <c r="BK146">
        <v>53.241336822509773</v>
      </c>
      <c r="BL146">
        <v>65.399406433105469</v>
      </c>
      <c r="BM146">
        <v>29.790851593017582</v>
      </c>
      <c r="BN146">
        <v>28.628900527954102</v>
      </c>
      <c r="BO146">
        <v>469.32064819335938</v>
      </c>
      <c r="BP146">
        <v>87.711875915527344</v>
      </c>
      <c r="BQ146">
        <v>174.9153137207031</v>
      </c>
      <c r="BR146">
        <v>53.907665252685547</v>
      </c>
      <c r="BS146">
        <v>174.0677490234375</v>
      </c>
      <c r="BT146">
        <v>81.2080078125</v>
      </c>
      <c r="BU146">
        <v>33.515941619873047</v>
      </c>
      <c r="BV146">
        <v>99.089996337890625</v>
      </c>
      <c r="BW146">
        <v>63.332283020019531</v>
      </c>
      <c r="BX146">
        <v>230.0404052734375</v>
      </c>
      <c r="BY146">
        <v>38.409999847412109</v>
      </c>
      <c r="BZ146">
        <v>85.425567626953125</v>
      </c>
      <c r="CA146">
        <v>70.259613037109375</v>
      </c>
      <c r="CB146">
        <v>556.13299560546875</v>
      </c>
      <c r="CC146">
        <v>41.246086120605469</v>
      </c>
      <c r="CD146">
        <v>97.205726623535156</v>
      </c>
      <c r="CE146">
        <v>24.516000747680661</v>
      </c>
      <c r="CF146">
        <v>89.706977844238281</v>
      </c>
      <c r="CG146">
        <v>70.660003662109375</v>
      </c>
      <c r="CH146">
        <v>26.99188232421875</v>
      </c>
      <c r="CI146">
        <v>79.23687744140625</v>
      </c>
      <c r="CJ146">
        <v>95.427207946777344</v>
      </c>
      <c r="CK146">
        <v>124.1019744873047</v>
      </c>
      <c r="CL146">
        <v>120.9196319580078</v>
      </c>
      <c r="CM146">
        <v>89.737937927246094</v>
      </c>
      <c r="CN146">
        <v>91.994712829589844</v>
      </c>
      <c r="CO146">
        <v>86.960487365722656</v>
      </c>
      <c r="CP146">
        <v>85.795448303222656</v>
      </c>
      <c r="CQ146">
        <v>44.673225402832031</v>
      </c>
      <c r="CR146">
        <v>130.36485290527341</v>
      </c>
      <c r="CS146">
        <v>216.04667663574219</v>
      </c>
      <c r="CT146">
        <v>81.645256042480469</v>
      </c>
      <c r="CU146">
        <v>43.803218841552727</v>
      </c>
      <c r="CV146">
        <v>76.766403198242188</v>
      </c>
      <c r="CW146">
        <v>153.49119567871091</v>
      </c>
      <c r="CX146">
        <v>191.46226501464841</v>
      </c>
      <c r="CY146">
        <v>58.190662384033203</v>
      </c>
      <c r="CZ146">
        <v>130.1862487792969</v>
      </c>
      <c r="DA146">
        <v>75.458892822265625</v>
      </c>
      <c r="DB146">
        <v>17573.30078125</v>
      </c>
      <c r="DC146">
        <v>18.229999542236332</v>
      </c>
      <c r="DD146">
        <v>0.48072085998110509</v>
      </c>
      <c r="DE146">
        <v>0.74820283107790353</v>
      </c>
      <c r="DF146">
        <v>1.9694716436828796</v>
      </c>
      <c r="DG146">
        <v>1.6824829350431871</v>
      </c>
      <c r="DH146">
        <v>1.2158559367788357</v>
      </c>
      <c r="DI146">
        <v>8.3037691829270177E-2</v>
      </c>
      <c r="DJ146">
        <v>2.3450507022114007</v>
      </c>
      <c r="DK146">
        <v>2.6461632568502442</v>
      </c>
      <c r="DL146">
        <v>0.39121587087698301</v>
      </c>
      <c r="DM146">
        <v>2.4952433287446394</v>
      </c>
      <c r="DN146">
        <v>0.11315867793354616</v>
      </c>
      <c r="DO146">
        <v>311.90285491943359</v>
      </c>
      <c r="DP146">
        <v>674.54173278808594</v>
      </c>
    </row>
    <row r="147" spans="1:120" x14ac:dyDescent="0.25">
      <c r="A147" s="1">
        <v>45552</v>
      </c>
      <c r="B147">
        <v>35.150184631347663</v>
      </c>
      <c r="C147">
        <v>46.060001373291023</v>
      </c>
      <c r="D147">
        <v>41.346931457519531</v>
      </c>
      <c r="E147">
        <v>33.707275390625</v>
      </c>
      <c r="F147">
        <v>57.7734375</v>
      </c>
      <c r="G147">
        <v>15.64999961853027</v>
      </c>
      <c r="H147">
        <v>41.373386383056641</v>
      </c>
      <c r="I147">
        <v>26.79999923706055</v>
      </c>
      <c r="J147">
        <v>20.856533050537109</v>
      </c>
      <c r="K147">
        <v>414.09579467773438</v>
      </c>
      <c r="L147">
        <v>72.246871948242188</v>
      </c>
      <c r="M147">
        <v>35.667999267578118</v>
      </c>
      <c r="N147">
        <v>23.60858154296875</v>
      </c>
      <c r="O147">
        <v>39.031768798828118</v>
      </c>
      <c r="P147">
        <v>60.120021820068359</v>
      </c>
      <c r="Q147">
        <v>237.3399963378906</v>
      </c>
      <c r="R147">
        <v>122.7594528198242</v>
      </c>
      <c r="S147">
        <v>125.52447509765619</v>
      </c>
      <c r="T147">
        <v>147.4283142089844</v>
      </c>
      <c r="U147">
        <v>29.077329635620121</v>
      </c>
      <c r="V147">
        <v>96.840888977050781</v>
      </c>
      <c r="W147">
        <v>87.620002746582031</v>
      </c>
      <c r="X147">
        <v>57.043174743652337</v>
      </c>
      <c r="Y147">
        <v>59.073135375976563</v>
      </c>
      <c r="Z147">
        <v>60.878128051757813</v>
      </c>
      <c r="AA147">
        <v>120.3527069091797</v>
      </c>
      <c r="AB147">
        <v>90.164299011230483</v>
      </c>
      <c r="AC147">
        <v>113.7896423339844</v>
      </c>
      <c r="AD147">
        <v>42.605850219726563</v>
      </c>
      <c r="AE147">
        <v>124.6190643310547</v>
      </c>
      <c r="AF147">
        <v>192.793212890625</v>
      </c>
      <c r="AG147">
        <v>92.775924682617202</v>
      </c>
      <c r="AH147">
        <v>184.8808288574219</v>
      </c>
      <c r="AI147">
        <v>364.71322631835938</v>
      </c>
      <c r="AJ147">
        <v>217.5284118652344</v>
      </c>
      <c r="AK147">
        <v>164.88941955566409</v>
      </c>
      <c r="AL147">
        <v>277.78887939453119</v>
      </c>
      <c r="AM147">
        <v>67.299072265625</v>
      </c>
      <c r="AN147">
        <v>19.659999847412109</v>
      </c>
      <c r="AO147">
        <v>56.720081329345703</v>
      </c>
      <c r="AP147">
        <v>114.204948425293</v>
      </c>
      <c r="AQ147">
        <v>55.963672637939453</v>
      </c>
      <c r="AR147">
        <v>55.876232147216797</v>
      </c>
      <c r="AS147">
        <v>55.877479553222663</v>
      </c>
      <c r="AT147">
        <v>312.81045532226563</v>
      </c>
      <c r="AU147">
        <v>125.0547332763672</v>
      </c>
      <c r="AV147">
        <v>195.5657958984375</v>
      </c>
      <c r="AW147">
        <v>85.117271423339844</v>
      </c>
      <c r="AX147">
        <v>268.65731811523438</v>
      </c>
      <c r="AY147">
        <v>279.84262084960938</v>
      </c>
      <c r="AZ147">
        <v>13.268363952636721</v>
      </c>
      <c r="BA147">
        <v>71.133476257324219</v>
      </c>
      <c r="BB147">
        <v>47.456676483154297</v>
      </c>
      <c r="BC147">
        <v>46.820541381835938</v>
      </c>
      <c r="BD147">
        <v>19.266532897949219</v>
      </c>
      <c r="BE147">
        <v>46.874698638916023</v>
      </c>
      <c r="BF147">
        <v>69.019111633300781</v>
      </c>
      <c r="BG147">
        <v>41.763111114501953</v>
      </c>
      <c r="BH147">
        <v>87.581390380859375</v>
      </c>
      <c r="BI147">
        <v>41.479999542236328</v>
      </c>
      <c r="BJ147">
        <v>111.5021667480469</v>
      </c>
      <c r="BK147">
        <v>53.810916900634773</v>
      </c>
      <c r="BL147">
        <v>65.671493530273438</v>
      </c>
      <c r="BM147">
        <v>29.663497924804691</v>
      </c>
      <c r="BN147">
        <v>28.873594284057621</v>
      </c>
      <c r="BO147">
        <v>471.36141967773438</v>
      </c>
      <c r="BP147">
        <v>88.060104370117188</v>
      </c>
      <c r="BQ147">
        <v>175.678955078125</v>
      </c>
      <c r="BR147">
        <v>54.076747894287109</v>
      </c>
      <c r="BS147">
        <v>174.39372253417969</v>
      </c>
      <c r="BT147">
        <v>81.237335205078125</v>
      </c>
      <c r="BU147">
        <v>34.082683563232422</v>
      </c>
      <c r="BV147">
        <v>99.330001831054673</v>
      </c>
      <c r="BW147">
        <v>63.264675140380859</v>
      </c>
      <c r="BX147">
        <v>232.68867492675781</v>
      </c>
      <c r="BY147">
        <v>38.619998931884773</v>
      </c>
      <c r="BZ147">
        <v>85.753974914550781</v>
      </c>
      <c r="CA147">
        <v>70.764488220214844</v>
      </c>
      <c r="CB147">
        <v>557.78729248046875</v>
      </c>
      <c r="CC147">
        <v>41.256034851074219</v>
      </c>
      <c r="CD147">
        <v>98.42578125</v>
      </c>
      <c r="CE147">
        <v>24.603628158569339</v>
      </c>
      <c r="CF147">
        <v>90.1513671875</v>
      </c>
      <c r="CG147">
        <v>71.720001220703125</v>
      </c>
      <c r="CH147">
        <v>26.963178634643551</v>
      </c>
      <c r="CI147">
        <v>79.741317749023438</v>
      </c>
      <c r="CJ147">
        <v>95.543861389160156</v>
      </c>
      <c r="CK147">
        <v>124.4153594970703</v>
      </c>
      <c r="CL147">
        <v>121.1482696533203</v>
      </c>
      <c r="CM147">
        <v>89.847900390625</v>
      </c>
      <c r="CN147">
        <v>92.388992309570327</v>
      </c>
      <c r="CO147">
        <v>87.029899597167969</v>
      </c>
      <c r="CP147">
        <v>85.629531860351563</v>
      </c>
      <c r="CQ147">
        <v>44.811630249023438</v>
      </c>
      <c r="CR147">
        <v>130.47361755371091</v>
      </c>
      <c r="CS147">
        <v>218.03631591796881</v>
      </c>
      <c r="CT147">
        <v>81.959503173828125</v>
      </c>
      <c r="CU147">
        <v>43.930130004882813</v>
      </c>
      <c r="CV147">
        <v>77.353302001953125</v>
      </c>
      <c r="CW147">
        <v>153.7480773925781</v>
      </c>
      <c r="CX147">
        <v>191.83973693847659</v>
      </c>
      <c r="CY147">
        <v>58.419715881347663</v>
      </c>
      <c r="CZ147">
        <v>129.7152404785156</v>
      </c>
      <c r="DA147">
        <v>75.409454345703125</v>
      </c>
      <c r="DB147">
        <v>17628.060546875</v>
      </c>
      <c r="DC147">
        <v>17.610000610351559</v>
      </c>
      <c r="DD147">
        <v>0.48121986916235798</v>
      </c>
      <c r="DE147">
        <v>0.74916718806557514</v>
      </c>
      <c r="DF147">
        <v>1.9726935917169772</v>
      </c>
      <c r="DG147">
        <v>1.6846980245494405</v>
      </c>
      <c r="DH147">
        <v>1.2118221592684957</v>
      </c>
      <c r="DI147">
        <v>8.2576283099715542E-2</v>
      </c>
      <c r="DJ147">
        <v>2.3406649565896367</v>
      </c>
      <c r="DK147">
        <v>2.6602932847888914</v>
      </c>
      <c r="DL147">
        <v>0.38998452420436108</v>
      </c>
      <c r="DM147">
        <v>2.5013883691308503</v>
      </c>
      <c r="DN147">
        <v>0.1129181749834805</v>
      </c>
      <c r="DO147">
        <v>313.06088256835938</v>
      </c>
      <c r="DP147">
        <v>677.55029296875011</v>
      </c>
    </row>
    <row r="148" spans="1:120" x14ac:dyDescent="0.25">
      <c r="A148" s="1">
        <v>45551</v>
      </c>
      <c r="B148">
        <v>35.190174102783203</v>
      </c>
      <c r="C148">
        <v>45.689998626708977</v>
      </c>
      <c r="D148">
        <v>41.006584167480469</v>
      </c>
      <c r="E148">
        <v>33.442684173583977</v>
      </c>
      <c r="F148">
        <v>58.162853240966797</v>
      </c>
      <c r="G148">
        <v>15.85000038146973</v>
      </c>
      <c r="H148">
        <v>41.235279083251953</v>
      </c>
      <c r="I148">
        <v>26.64999961853027</v>
      </c>
      <c r="J148">
        <v>20.71413612365723</v>
      </c>
      <c r="K148">
        <v>414.21490478515619</v>
      </c>
      <c r="L148">
        <v>71.768943786621094</v>
      </c>
      <c r="M148">
        <v>35.990001678466797</v>
      </c>
      <c r="N148">
        <v>23.236328125</v>
      </c>
      <c r="O148">
        <v>39.4271240234375</v>
      </c>
      <c r="P148">
        <v>59.952964782714837</v>
      </c>
      <c r="Q148">
        <v>238.6600036621094</v>
      </c>
      <c r="R148">
        <v>121.94384765625</v>
      </c>
      <c r="S148">
        <v>125.4749221801758</v>
      </c>
      <c r="T148">
        <v>147.6876220703125</v>
      </c>
      <c r="U148">
        <v>28.86893463134766</v>
      </c>
      <c r="V148">
        <v>97.017036437988281</v>
      </c>
      <c r="W148">
        <v>88.019996643066406</v>
      </c>
      <c r="X148">
        <v>57.817516326904297</v>
      </c>
      <c r="Y148">
        <v>59.581531524658203</v>
      </c>
      <c r="Z148">
        <v>60.571414947509773</v>
      </c>
      <c r="AA148">
        <v>119.7219696044922</v>
      </c>
      <c r="AB148">
        <v>89.657356262207031</v>
      </c>
      <c r="AC148">
        <v>112.914421081543</v>
      </c>
      <c r="AD148">
        <v>42.386440277099609</v>
      </c>
      <c r="AE148">
        <v>123.61798095703119</v>
      </c>
      <c r="AF148">
        <v>192.8818664550781</v>
      </c>
      <c r="AG148">
        <v>92.746032714843764</v>
      </c>
      <c r="AH148">
        <v>184.8611145019531</v>
      </c>
      <c r="AI148">
        <v>364.32461547851563</v>
      </c>
      <c r="AJ148">
        <v>215.74385070800781</v>
      </c>
      <c r="AK148">
        <v>163.67567443847659</v>
      </c>
      <c r="AL148">
        <v>275.75274658203119</v>
      </c>
      <c r="AM148">
        <v>66.486091613769531</v>
      </c>
      <c r="AN148">
        <v>19.309999465942379</v>
      </c>
      <c r="AO148">
        <v>56.327686309814453</v>
      </c>
      <c r="AP148">
        <v>114.1162948608398</v>
      </c>
      <c r="AQ148">
        <v>55.512985229492188</v>
      </c>
      <c r="AR148">
        <v>55.78741455078125</v>
      </c>
      <c r="AS148">
        <v>55.416820526123047</v>
      </c>
      <c r="AT148">
        <v>312.63107299804688</v>
      </c>
      <c r="AU148">
        <v>125.22190856933589</v>
      </c>
      <c r="AV148">
        <v>195.68482971191409</v>
      </c>
      <c r="AW148">
        <v>85.354782104492188</v>
      </c>
      <c r="AX148">
        <v>268.63742065429688</v>
      </c>
      <c r="AY148">
        <v>271.42901611328119</v>
      </c>
      <c r="AZ148">
        <v>13.111109733581539</v>
      </c>
      <c r="BA148">
        <v>71.183456420898438</v>
      </c>
      <c r="BB148">
        <v>47.4072265625</v>
      </c>
      <c r="BC148">
        <v>46.456142425537109</v>
      </c>
      <c r="BD148">
        <v>18.83268928527832</v>
      </c>
      <c r="BE148">
        <v>46.485157012939453</v>
      </c>
      <c r="BF148">
        <v>68.590675354003906</v>
      </c>
      <c r="BG148">
        <v>41.852821350097663</v>
      </c>
      <c r="BH148">
        <v>87.323501586914063</v>
      </c>
      <c r="BI148">
        <v>41.200000762939453</v>
      </c>
      <c r="BJ148">
        <v>111.67144775390619</v>
      </c>
      <c r="BK148">
        <v>53.401218414306641</v>
      </c>
      <c r="BL148">
        <v>65.23419189453125</v>
      </c>
      <c r="BM148">
        <v>29.085512161254879</v>
      </c>
      <c r="BN148">
        <v>28.11015701293945</v>
      </c>
      <c r="BO148">
        <v>471.112548828125</v>
      </c>
      <c r="BP148">
        <v>88.099899291992188</v>
      </c>
      <c r="BQ148">
        <v>175.69879150390619</v>
      </c>
      <c r="BR148">
        <v>53.907665252685547</v>
      </c>
      <c r="BS148">
        <v>174.13688659667969</v>
      </c>
      <c r="BT148">
        <v>81.29595947265625</v>
      </c>
      <c r="BU148">
        <v>34.385597229003913</v>
      </c>
      <c r="BV148">
        <v>99.360000610351563</v>
      </c>
      <c r="BW148">
        <v>62.8590087890625</v>
      </c>
      <c r="BX148">
        <v>232.76832580566409</v>
      </c>
      <c r="BY148">
        <v>38.299999237060547</v>
      </c>
      <c r="BZ148">
        <v>85.166824340820313</v>
      </c>
      <c r="CA148">
        <v>71.04168701171875</v>
      </c>
      <c r="CB148">
        <v>557.5594482421875</v>
      </c>
      <c r="CC148">
        <v>40.370414733886719</v>
      </c>
      <c r="CD148">
        <v>98.904067993164063</v>
      </c>
      <c r="CE148">
        <v>24.934661865234379</v>
      </c>
      <c r="CF148">
        <v>90.674751281738281</v>
      </c>
      <c r="CG148">
        <v>70.879997253417969</v>
      </c>
      <c r="CH148">
        <v>26.8770637512207</v>
      </c>
      <c r="CI148">
        <v>79.731613159179688</v>
      </c>
      <c r="CJ148">
        <v>96.214645385742202</v>
      </c>
      <c r="CK148">
        <v>124.32720947265619</v>
      </c>
      <c r="CL148">
        <v>119.7466278076172</v>
      </c>
      <c r="CM148">
        <v>90.177780151367202</v>
      </c>
      <c r="CN148">
        <v>92.21157073974608</v>
      </c>
      <c r="CO148">
        <v>87.029899597167969</v>
      </c>
      <c r="CP148">
        <v>84.4876708984375</v>
      </c>
      <c r="CQ148">
        <v>44.574375152587891</v>
      </c>
      <c r="CR148">
        <v>129.76173400878909</v>
      </c>
      <c r="CS148">
        <v>218.4640808105469</v>
      </c>
      <c r="CT148">
        <v>82.745124816894531</v>
      </c>
      <c r="CU148">
        <v>44.281574249267578</v>
      </c>
      <c r="CV148">
        <v>77.4119873046875</v>
      </c>
      <c r="CW148">
        <v>155.34858703613281</v>
      </c>
      <c r="CX148">
        <v>190.86625671386719</v>
      </c>
      <c r="CY148">
        <v>58.369922637939453</v>
      </c>
      <c r="CZ148">
        <v>127.4288635253906</v>
      </c>
      <c r="DA148">
        <v>74.796371459960938</v>
      </c>
      <c r="DB148">
        <v>17592.130859375</v>
      </c>
      <c r="DC148">
        <v>17.139999389648441</v>
      </c>
      <c r="DD148">
        <v>0.48084371236859719</v>
      </c>
      <c r="DE148">
        <v>0.74887972991419038</v>
      </c>
      <c r="DF148">
        <v>1.9708017906311306</v>
      </c>
      <c r="DG148">
        <v>1.6847509413237995</v>
      </c>
      <c r="DH148">
        <v>1.1988288556094049</v>
      </c>
      <c r="DI148">
        <v>8.1946416244501663E-2</v>
      </c>
      <c r="DJ148">
        <v>2.3066767635704499</v>
      </c>
      <c r="DK148">
        <v>2.6402048615429954</v>
      </c>
      <c r="DL148">
        <v>0.38694322441881568</v>
      </c>
      <c r="DM148">
        <v>2.496616419361966</v>
      </c>
      <c r="DN148">
        <v>0.11166512699907968</v>
      </c>
      <c r="DO148">
        <v>315.50569915771484</v>
      </c>
      <c r="DP148">
        <v>675.87801742553711</v>
      </c>
    </row>
    <row r="149" spans="1:120" x14ac:dyDescent="0.25">
      <c r="A149" s="1">
        <v>45548</v>
      </c>
      <c r="B149">
        <v>35.080204010009773</v>
      </c>
      <c r="C149">
        <v>45.759998321533203</v>
      </c>
      <c r="D149">
        <v>40.695411682128913</v>
      </c>
      <c r="E149">
        <v>33.678928375244141</v>
      </c>
      <c r="F149">
        <v>57.883274078369141</v>
      </c>
      <c r="G149">
        <v>16.110000610351559</v>
      </c>
      <c r="H149">
        <v>40.791358947753913</v>
      </c>
      <c r="I149">
        <v>26.39999961853027</v>
      </c>
      <c r="J149">
        <v>20.562246322631839</v>
      </c>
      <c r="K149">
        <v>411.79339599609381</v>
      </c>
      <c r="L149">
        <v>71.390579223632813</v>
      </c>
      <c r="M149">
        <v>35.83599853515625</v>
      </c>
      <c r="N149">
        <v>22.962041854858398</v>
      </c>
      <c r="O149">
        <v>39.624805450439453</v>
      </c>
      <c r="P149">
        <v>59.491111755371087</v>
      </c>
      <c r="Q149">
        <v>238.67999267578119</v>
      </c>
      <c r="R149">
        <v>121.10833740234381</v>
      </c>
      <c r="S149">
        <v>123.9289016723633</v>
      </c>
      <c r="T149">
        <v>147.40838623046881</v>
      </c>
      <c r="U149">
        <v>28.928195953369141</v>
      </c>
      <c r="V149">
        <v>96.762619018554673</v>
      </c>
      <c r="W149">
        <v>87.330001831054688</v>
      </c>
      <c r="X149">
        <v>57.708316802978523</v>
      </c>
      <c r="Y149">
        <v>59.232631683349609</v>
      </c>
      <c r="Z149">
        <v>60.165760040283203</v>
      </c>
      <c r="AA149">
        <v>118.8547058105469</v>
      </c>
      <c r="AB149">
        <v>89.0013427734375</v>
      </c>
      <c r="AC149">
        <v>112.4522171020508</v>
      </c>
      <c r="AD149">
        <v>42.256782531738281</v>
      </c>
      <c r="AE149">
        <v>122.87461853027339</v>
      </c>
      <c r="AF149">
        <v>191.34527587890619</v>
      </c>
      <c r="AG149">
        <v>93.034912109375</v>
      </c>
      <c r="AH149">
        <v>183.4422912597656</v>
      </c>
      <c r="AI149">
        <v>365.5701904296875</v>
      </c>
      <c r="AJ149">
        <v>214.97053527832031</v>
      </c>
      <c r="AK149">
        <v>162.6593017578125</v>
      </c>
      <c r="AL149">
        <v>275.35546875</v>
      </c>
      <c r="AM149">
        <v>66.238227844238281</v>
      </c>
      <c r="AN149">
        <v>19.280000686645511</v>
      </c>
      <c r="AO149">
        <v>55.523288726806641</v>
      </c>
      <c r="AP149">
        <v>112.73724365234381</v>
      </c>
      <c r="AQ149">
        <v>54.836952209472663</v>
      </c>
      <c r="AR149">
        <v>55.185428619384773</v>
      </c>
      <c r="AS149">
        <v>54.711124420166023</v>
      </c>
      <c r="AT149">
        <v>313.81674194335938</v>
      </c>
      <c r="AU149">
        <v>124.1697082519531</v>
      </c>
      <c r="AV149">
        <v>195.14924621582031</v>
      </c>
      <c r="AW149">
        <v>85.08758544921875</v>
      </c>
      <c r="AX149">
        <v>268.81607055664063</v>
      </c>
      <c r="AY149">
        <v>265.66000366210938</v>
      </c>
      <c r="AZ149">
        <v>13.06196880340576</v>
      </c>
      <c r="BA149">
        <v>71.093498229980469</v>
      </c>
      <c r="BB149">
        <v>47.100673675537109</v>
      </c>
      <c r="BC149">
        <v>46.948261260986328</v>
      </c>
      <c r="BD149">
        <v>18.9411506652832</v>
      </c>
      <c r="BE149">
        <v>46.085628509521477</v>
      </c>
      <c r="BF149">
        <v>67.88323974609375</v>
      </c>
      <c r="BG149">
        <v>41.394317626953118</v>
      </c>
      <c r="BH149">
        <v>86.530014038085938</v>
      </c>
      <c r="BI149">
        <v>41.270000457763672</v>
      </c>
      <c r="BJ149">
        <v>111.2631912231445</v>
      </c>
      <c r="BK149">
        <v>54.620330810546882</v>
      </c>
      <c r="BL149">
        <v>64.223564147949219</v>
      </c>
      <c r="BM149">
        <v>28.78182220458984</v>
      </c>
      <c r="BN149">
        <v>27.483745574951168</v>
      </c>
      <c r="BO149">
        <v>473.20309448242188</v>
      </c>
      <c r="BP149">
        <v>88.000396728515625</v>
      </c>
      <c r="BQ149">
        <v>175.36161804199219</v>
      </c>
      <c r="BR149">
        <v>53.678905487060547</v>
      </c>
      <c r="BS149">
        <v>172.88230895996091</v>
      </c>
      <c r="BT149">
        <v>81.247100830078125</v>
      </c>
      <c r="BU149">
        <v>34.395370483398438</v>
      </c>
      <c r="BV149">
        <v>98.430000305175781</v>
      </c>
      <c r="BW149">
        <v>62.772075653076172</v>
      </c>
      <c r="BX149">
        <v>235.86460876464841</v>
      </c>
      <c r="BY149">
        <v>38.189998626708977</v>
      </c>
      <c r="BZ149">
        <v>84.937934875488281</v>
      </c>
      <c r="CA149">
        <v>70.516998291015625</v>
      </c>
      <c r="CB149">
        <v>556.73724365234375</v>
      </c>
      <c r="CC149">
        <v>40.380367279052727</v>
      </c>
      <c r="CD149">
        <v>98.006088256835938</v>
      </c>
      <c r="CE149">
        <v>24.759408950805661</v>
      </c>
      <c r="CF149">
        <v>90.200736999511719</v>
      </c>
      <c r="CG149">
        <v>69.839996337890625</v>
      </c>
      <c r="CH149">
        <v>26.963178634643551</v>
      </c>
      <c r="CI149">
        <v>79.159255981445313</v>
      </c>
      <c r="CJ149">
        <v>95.893836975097656</v>
      </c>
      <c r="CK149">
        <v>123.4164276123047</v>
      </c>
      <c r="CL149">
        <v>118.82212829589839</v>
      </c>
      <c r="CM149">
        <v>89.747932434082031</v>
      </c>
      <c r="CN149">
        <v>91.36386871337892</v>
      </c>
      <c r="CO149">
        <v>86.127685546875</v>
      </c>
      <c r="CP149">
        <v>83.531242370605469</v>
      </c>
      <c r="CQ149">
        <v>44.001003265380859</v>
      </c>
      <c r="CR149">
        <v>129.09925842285159</v>
      </c>
      <c r="CS149">
        <v>219.29974365234381</v>
      </c>
      <c r="CT149">
        <v>82.421066284179688</v>
      </c>
      <c r="CU149">
        <v>44.135139465332031</v>
      </c>
      <c r="CV149">
        <v>76.825096130371094</v>
      </c>
      <c r="CW149">
        <v>154.2815856933594</v>
      </c>
      <c r="CX149">
        <v>191.19404602050781</v>
      </c>
      <c r="CY149">
        <v>58.409759521484382</v>
      </c>
      <c r="CZ149">
        <v>126.1433868408203</v>
      </c>
      <c r="DA149">
        <v>74.677711486816406</v>
      </c>
      <c r="DB149">
        <v>17683.98046875</v>
      </c>
      <c r="DC149">
        <v>16.559999465942379</v>
      </c>
      <c r="DD149">
        <v>0.4862148369330665</v>
      </c>
      <c r="DE149">
        <v>0.74882472819632961</v>
      </c>
      <c r="DF149">
        <v>1.9928348469656736</v>
      </c>
      <c r="DG149">
        <v>1.6928356741625734</v>
      </c>
      <c r="DH149">
        <v>1.2045029841593524</v>
      </c>
      <c r="DI149">
        <v>8.2193168937891595E-2</v>
      </c>
      <c r="DJ149">
        <v>2.3197230349009272</v>
      </c>
      <c r="DK149">
        <v>2.660724418393472</v>
      </c>
      <c r="DL149">
        <v>0.38612565932908793</v>
      </c>
      <c r="DM149">
        <v>2.5273212473576323</v>
      </c>
      <c r="DN149">
        <v>0.11060834769838282</v>
      </c>
      <c r="DO149">
        <v>313.52774810791016</v>
      </c>
      <c r="DP149">
        <v>674.957920074463</v>
      </c>
    </row>
    <row r="150" spans="1:120" x14ac:dyDescent="0.25">
      <c r="A150" s="1">
        <v>45547</v>
      </c>
      <c r="B150">
        <v>35.000225067138672</v>
      </c>
      <c r="C150">
        <v>44.979999542236328</v>
      </c>
      <c r="D150">
        <v>40.335620880126953</v>
      </c>
      <c r="E150">
        <v>33.074146270751953</v>
      </c>
      <c r="F150">
        <v>57.443931579589837</v>
      </c>
      <c r="G150">
        <v>15.451999664306641</v>
      </c>
      <c r="H150">
        <v>40.347438812255859</v>
      </c>
      <c r="I150">
        <v>26.319999694824219</v>
      </c>
      <c r="J150">
        <v>20.524272918701168</v>
      </c>
      <c r="K150">
        <v>408.84597778320313</v>
      </c>
      <c r="L150">
        <v>70.753341674804688</v>
      </c>
      <c r="M150">
        <v>35.277999877929688</v>
      </c>
      <c r="N150">
        <v>22.766117095947269</v>
      </c>
      <c r="O150">
        <v>38.755016326904297</v>
      </c>
      <c r="P150">
        <v>58.980117797851563</v>
      </c>
      <c r="Q150">
        <v>236.33000183105469</v>
      </c>
      <c r="R150">
        <v>120.12363433837891</v>
      </c>
      <c r="S150">
        <v>123.1658096313477</v>
      </c>
      <c r="T150">
        <v>145.16450500488281</v>
      </c>
      <c r="U150">
        <v>28.61214637756348</v>
      </c>
      <c r="V150">
        <v>96.576690673828125</v>
      </c>
      <c r="W150">
        <v>87.589996337890625</v>
      </c>
      <c r="X150">
        <v>57.122592926025391</v>
      </c>
      <c r="Y150">
        <v>59.292446136474609</v>
      </c>
      <c r="Z150">
        <v>59.107093811035163</v>
      </c>
      <c r="AA150">
        <v>116.65696716308589</v>
      </c>
      <c r="AB150">
        <v>87.569992065429688</v>
      </c>
      <c r="AC150">
        <v>109.600341796875</v>
      </c>
      <c r="AD150">
        <v>41.719226837158203</v>
      </c>
      <c r="AE150">
        <v>119.3163299560547</v>
      </c>
      <c r="AF150">
        <v>190.2026672363281</v>
      </c>
      <c r="AG150">
        <v>92.55678558349608</v>
      </c>
      <c r="AH150">
        <v>181.9544982910156</v>
      </c>
      <c r="AI150">
        <v>363.86630249023438</v>
      </c>
      <c r="AJ150">
        <v>209.7952880859375</v>
      </c>
      <c r="AK150">
        <v>158.6036682128906</v>
      </c>
      <c r="AL150">
        <v>268.69082641601563</v>
      </c>
      <c r="AM150">
        <v>65.316177368164063</v>
      </c>
      <c r="AN150">
        <v>19.190000534057621</v>
      </c>
      <c r="AO150">
        <v>54.983753204345703</v>
      </c>
      <c r="AP150">
        <v>111.62416076660161</v>
      </c>
      <c r="AQ150">
        <v>53.279136657714837</v>
      </c>
      <c r="AR150">
        <v>54.563701629638672</v>
      </c>
      <c r="AS150">
        <v>53.280124664306641</v>
      </c>
      <c r="AT150">
        <v>312.9100341796875</v>
      </c>
      <c r="AU150">
        <v>123.442008972168</v>
      </c>
      <c r="AV150">
        <v>193.5623474121094</v>
      </c>
      <c r="AW150">
        <v>84.464126586914063</v>
      </c>
      <c r="AX150">
        <v>267.77407836914063</v>
      </c>
      <c r="AY150">
        <v>265.2584228515625</v>
      </c>
      <c r="AZ150">
        <v>12.90471267700195</v>
      </c>
      <c r="BA150">
        <v>69.894119262695313</v>
      </c>
      <c r="BB150">
        <v>46.635894775390618</v>
      </c>
      <c r="BC150">
        <v>46.96044921875</v>
      </c>
      <c r="BD150">
        <v>18.64534950256348</v>
      </c>
      <c r="BE150">
        <v>45.386451721191413</v>
      </c>
      <c r="BF150">
        <v>67.145927429199219</v>
      </c>
      <c r="BG150">
        <v>41.125198364257813</v>
      </c>
      <c r="BH150">
        <v>85.686927795410156</v>
      </c>
      <c r="BI150">
        <v>41.099998474121087</v>
      </c>
      <c r="BJ150">
        <v>110.6060104370117</v>
      </c>
      <c r="BK150">
        <v>53.391227722167969</v>
      </c>
      <c r="BL150">
        <v>63.436443328857422</v>
      </c>
      <c r="BM150">
        <v>28.448745727539059</v>
      </c>
      <c r="BN150">
        <v>27.346719741821289</v>
      </c>
      <c r="BO150">
        <v>471.0926513671875</v>
      </c>
      <c r="BP150">
        <v>87.373603820800781</v>
      </c>
      <c r="BQ150">
        <v>174.60786437988281</v>
      </c>
      <c r="BR150">
        <v>53.320846557617188</v>
      </c>
      <c r="BS150">
        <v>171.24250793457031</v>
      </c>
      <c r="BT150">
        <v>81.129837036132813</v>
      </c>
      <c r="BU150">
        <v>32.763542175292969</v>
      </c>
      <c r="BV150">
        <v>97.720001220703125</v>
      </c>
      <c r="BW150">
        <v>61.506786346435547</v>
      </c>
      <c r="BX150">
        <v>232.86787414550781</v>
      </c>
      <c r="BY150">
        <v>37.930000305175781</v>
      </c>
      <c r="BZ150">
        <v>83.484977722167969</v>
      </c>
      <c r="CA150">
        <v>70.111106872558594</v>
      </c>
      <c r="CB150">
        <v>553.84466552734375</v>
      </c>
      <c r="CC150">
        <v>39.843021392822273</v>
      </c>
      <c r="CD150">
        <v>97.7425537109375</v>
      </c>
      <c r="CE150">
        <v>25.129386901855469</v>
      </c>
      <c r="CF150">
        <v>89.637847900390625</v>
      </c>
      <c r="CG150">
        <v>69.889999389648438</v>
      </c>
      <c r="CH150">
        <v>27.001449584960941</v>
      </c>
      <c r="CI150">
        <v>78.848831176757813</v>
      </c>
      <c r="CJ150">
        <v>94.902236938476563</v>
      </c>
      <c r="CK150">
        <v>122.2901916503906</v>
      </c>
      <c r="CL150">
        <v>115.02475738525391</v>
      </c>
      <c r="CM150">
        <v>88.588356018066406</v>
      </c>
      <c r="CN150">
        <v>90.545745849609375</v>
      </c>
      <c r="CO150">
        <v>85.304771423339844</v>
      </c>
      <c r="CP150">
        <v>83.062797546386719</v>
      </c>
      <c r="CQ150">
        <v>43.872489929199219</v>
      </c>
      <c r="CR150">
        <v>127.80401611328119</v>
      </c>
      <c r="CS150">
        <v>218.20542907714841</v>
      </c>
      <c r="CT150">
        <v>81.841659545898438</v>
      </c>
      <c r="CU150">
        <v>43.822746276855469</v>
      </c>
      <c r="CV150">
        <v>75.758888244628906</v>
      </c>
      <c r="CW150">
        <v>153.9654235839844</v>
      </c>
      <c r="CX150">
        <v>189.9027404785156</v>
      </c>
      <c r="CY150">
        <v>56.955738067626953</v>
      </c>
      <c r="CZ150">
        <v>124.8677215576172</v>
      </c>
      <c r="DA150">
        <v>72.581352233886719</v>
      </c>
      <c r="DB150">
        <v>17569.6796875</v>
      </c>
      <c r="DC150">
        <v>17.069999694824219</v>
      </c>
      <c r="DD150">
        <v>0.48662191192352555</v>
      </c>
      <c r="DE150">
        <v>0.7506623410070935</v>
      </c>
      <c r="DF150">
        <v>1.99976535841544</v>
      </c>
      <c r="DG150">
        <v>1.6941022199773916</v>
      </c>
      <c r="DH150">
        <v>1.1907525276119111</v>
      </c>
      <c r="DI150">
        <v>8.1214106304352635E-2</v>
      </c>
      <c r="DJ150">
        <v>2.3203676652232881</v>
      </c>
      <c r="DK150">
        <v>2.6661901809893584</v>
      </c>
      <c r="DL150">
        <v>0.37879806585512693</v>
      </c>
      <c r="DM150">
        <v>2.5348747706320798</v>
      </c>
      <c r="DN150">
        <v>0.11136969276393273</v>
      </c>
      <c r="DO150">
        <v>311.56597137451172</v>
      </c>
      <c r="DP150">
        <v>670.33042144775379</v>
      </c>
    </row>
    <row r="151" spans="1:120" x14ac:dyDescent="0.25">
      <c r="A151" s="1">
        <v>45546</v>
      </c>
      <c r="B151">
        <v>34.650325775146477</v>
      </c>
      <c r="C151">
        <v>44.229999542236328</v>
      </c>
      <c r="D151">
        <v>40.034172058105469</v>
      </c>
      <c r="E151">
        <v>32.592208862304688</v>
      </c>
      <c r="F151">
        <v>56.764949798583977</v>
      </c>
      <c r="G151">
        <v>15.21199989318848</v>
      </c>
      <c r="H151">
        <v>39.183383941650391</v>
      </c>
      <c r="I151">
        <v>26.020000457763668</v>
      </c>
      <c r="J151">
        <v>20.135051727294918</v>
      </c>
      <c r="K151">
        <v>406.16641235351563</v>
      </c>
      <c r="L151">
        <v>69.588394165039063</v>
      </c>
      <c r="M151">
        <v>34.86199951171875</v>
      </c>
      <c r="N151">
        <v>22.69754600524902</v>
      </c>
      <c r="O151">
        <v>36.956134796142578</v>
      </c>
      <c r="P151">
        <v>58.665664672851563</v>
      </c>
      <c r="Q151">
        <v>232.25</v>
      </c>
      <c r="R151">
        <v>118.98973083496089</v>
      </c>
      <c r="S151">
        <v>122.6009216308594</v>
      </c>
      <c r="T151">
        <v>145.2243347167969</v>
      </c>
      <c r="U151">
        <v>28.780046463012699</v>
      </c>
      <c r="V151">
        <v>96.733268737792955</v>
      </c>
      <c r="W151">
        <v>86.669998168945313</v>
      </c>
      <c r="X151">
        <v>56.844623565673828</v>
      </c>
      <c r="Y151">
        <v>58.963485717773438</v>
      </c>
      <c r="Z151">
        <v>58.612396240234382</v>
      </c>
      <c r="AA151">
        <v>115.6123123168945</v>
      </c>
      <c r="AB151">
        <v>86.94378662109375</v>
      </c>
      <c r="AC151">
        <v>108.2137451171875</v>
      </c>
      <c r="AD151">
        <v>41.160842895507813</v>
      </c>
      <c r="AE151">
        <v>116.7690353393555</v>
      </c>
      <c r="AF151">
        <v>189.33587646484381</v>
      </c>
      <c r="AG151">
        <v>91.520843505859375</v>
      </c>
      <c r="AH151">
        <v>181.13670349121091</v>
      </c>
      <c r="AI151">
        <v>359.87060546875</v>
      </c>
      <c r="AJ151">
        <v>207.12837219238281</v>
      </c>
      <c r="AK151">
        <v>156.74855041503909</v>
      </c>
      <c r="AL151">
        <v>265.32376098632813</v>
      </c>
      <c r="AM151">
        <v>65.296363830566406</v>
      </c>
      <c r="AN151">
        <v>18.930000305175781</v>
      </c>
      <c r="AO151">
        <v>55.121086120605469</v>
      </c>
      <c r="AP151">
        <v>110.56031799316411</v>
      </c>
      <c r="AQ151">
        <v>53.112583160400391</v>
      </c>
      <c r="AR151">
        <v>53.961719512939453</v>
      </c>
      <c r="AS151">
        <v>53.074298858642578</v>
      </c>
      <c r="AT151">
        <v>309.881103515625</v>
      </c>
      <c r="AU151">
        <v>122.7241516113281</v>
      </c>
      <c r="AV151">
        <v>191.03321838378909</v>
      </c>
      <c r="AW151">
        <v>84.167243957519531</v>
      </c>
      <c r="AX151">
        <v>265.09478759765619</v>
      </c>
      <c r="AY151">
        <v>263.09378051757813</v>
      </c>
      <c r="AZ151">
        <v>12.89488410949707</v>
      </c>
      <c r="BA151">
        <v>69.73419189453125</v>
      </c>
      <c r="BB151">
        <v>46.190898895263672</v>
      </c>
      <c r="BC151">
        <v>46.653270721435547</v>
      </c>
      <c r="BD151">
        <v>18.694648742675781</v>
      </c>
      <c r="BE151">
        <v>44.797145843505859</v>
      </c>
      <c r="BF151">
        <v>66.737419128417969</v>
      </c>
      <c r="BG151">
        <v>40.626834869384773</v>
      </c>
      <c r="BH151">
        <v>85.131492614746094</v>
      </c>
      <c r="BI151">
        <v>40.680000305175781</v>
      </c>
      <c r="BJ151">
        <v>109.29164886474609</v>
      </c>
      <c r="BK151">
        <v>53.830909729003913</v>
      </c>
      <c r="BL151">
        <v>62.212024688720703</v>
      </c>
      <c r="BM151">
        <v>28.360576629638668</v>
      </c>
      <c r="BN151">
        <v>27.01393890380859</v>
      </c>
      <c r="BO151">
        <v>466.51327514648438</v>
      </c>
      <c r="BP151">
        <v>86.856254577636719</v>
      </c>
      <c r="BQ151">
        <v>173.34834289550781</v>
      </c>
      <c r="BR151">
        <v>52.863330841064453</v>
      </c>
      <c r="BS151">
        <v>170.1855163574219</v>
      </c>
      <c r="BT151">
        <v>81.120071411132813</v>
      </c>
      <c r="BU151">
        <v>30.740859985351559</v>
      </c>
      <c r="BV151">
        <v>96.34999847412108</v>
      </c>
      <c r="BW151">
        <v>60.405689239501953</v>
      </c>
      <c r="BX151">
        <v>232.3700866699219</v>
      </c>
      <c r="BY151">
        <v>37.919998168945313</v>
      </c>
      <c r="BZ151">
        <v>82.947593688964844</v>
      </c>
      <c r="CA151">
        <v>69.744804382324219</v>
      </c>
      <c r="CB151">
        <v>549.2183837890625</v>
      </c>
      <c r="CC151">
        <v>40.290809631347663</v>
      </c>
      <c r="CD151">
        <v>98.2012939453125</v>
      </c>
      <c r="CE151">
        <v>24.671781539916989</v>
      </c>
      <c r="CF151">
        <v>89.114456176757813</v>
      </c>
      <c r="CG151">
        <v>67.849998474121094</v>
      </c>
      <c r="CH151">
        <v>27.116270065307621</v>
      </c>
      <c r="CI151">
        <v>78.984642028808594</v>
      </c>
      <c r="CJ151">
        <v>94.503654479980483</v>
      </c>
      <c r="CK151">
        <v>121.6340255737305</v>
      </c>
      <c r="CL151">
        <v>112.57932281494141</v>
      </c>
      <c r="CM151">
        <v>87.958572387695313</v>
      </c>
      <c r="CN151">
        <v>89.717758178710938</v>
      </c>
      <c r="CO151">
        <v>83.738258361816406</v>
      </c>
      <c r="CP151">
        <v>82.321067810058594</v>
      </c>
      <c r="CQ151">
        <v>43.773632049560547</v>
      </c>
      <c r="CR151">
        <v>126.82518005371089</v>
      </c>
      <c r="CS151">
        <v>216.41473388671881</v>
      </c>
      <c r="CT151">
        <v>81.340835571289063</v>
      </c>
      <c r="CU151">
        <v>43.744651794433587</v>
      </c>
      <c r="CV151">
        <v>75.592605590820313</v>
      </c>
      <c r="CW151">
        <v>153.41217041015619</v>
      </c>
      <c r="CX151">
        <v>187.78697204589841</v>
      </c>
      <c r="CY151">
        <v>55.123275756835938</v>
      </c>
      <c r="CZ151">
        <v>124.4948348999023</v>
      </c>
      <c r="DA151">
        <v>71.473838806152344</v>
      </c>
      <c r="DB151">
        <v>17395.529296875</v>
      </c>
      <c r="DC151">
        <v>17.690000534057621</v>
      </c>
      <c r="DD151">
        <v>0.48337824407437707</v>
      </c>
      <c r="DE151">
        <v>0.75202878377503568</v>
      </c>
      <c r="DF151">
        <v>1.9867348722409073</v>
      </c>
      <c r="DG151">
        <v>1.6926712258824939</v>
      </c>
      <c r="DH151">
        <v>1.1893014027864515</v>
      </c>
      <c r="DI151">
        <v>8.0532627544426263E-2</v>
      </c>
      <c r="DJ151">
        <v>2.3086432629686646</v>
      </c>
      <c r="DK151">
        <v>2.660591477414167</v>
      </c>
      <c r="DL151">
        <v>0.37713299173163567</v>
      </c>
      <c r="DM151">
        <v>2.5250213543706526</v>
      </c>
      <c r="DN151">
        <v>0.11203444761146897</v>
      </c>
      <c r="DO151">
        <v>310.34561157226557</v>
      </c>
      <c r="DP151">
        <v>664.51827621459961</v>
      </c>
    </row>
    <row r="152" spans="1:120" x14ac:dyDescent="0.25">
      <c r="A152" s="1">
        <v>45545</v>
      </c>
      <c r="B152">
        <v>34.010505676269531</v>
      </c>
      <c r="C152">
        <v>43.290000915527337</v>
      </c>
      <c r="D152">
        <v>39.966102600097663</v>
      </c>
      <c r="E152">
        <v>32.355964660644531</v>
      </c>
      <c r="F152">
        <v>56.095947265625</v>
      </c>
      <c r="G152">
        <v>15.22999954223633</v>
      </c>
      <c r="H152">
        <v>38.443515777587891</v>
      </c>
      <c r="I152">
        <v>25.639999389648441</v>
      </c>
      <c r="J152">
        <v>19.954681396484379</v>
      </c>
      <c r="K152">
        <v>405.1640625</v>
      </c>
      <c r="L152">
        <v>69.309600830078125</v>
      </c>
      <c r="M152">
        <v>34.354000091552727</v>
      </c>
      <c r="N152">
        <v>22.589786529541019</v>
      </c>
      <c r="O152">
        <v>36.788108825683587</v>
      </c>
      <c r="P152">
        <v>58.547744750976563</v>
      </c>
      <c r="Q152">
        <v>232.6199951171875</v>
      </c>
      <c r="R152">
        <v>116.8711395263672</v>
      </c>
      <c r="S152">
        <v>122.66037750244141</v>
      </c>
      <c r="T152">
        <v>144.52622985839841</v>
      </c>
      <c r="U152">
        <v>27.792398452758789</v>
      </c>
      <c r="V152">
        <v>96.801765441894517</v>
      </c>
      <c r="W152">
        <v>85.75</v>
      </c>
      <c r="X152">
        <v>56.953823089599609</v>
      </c>
      <c r="Y152">
        <v>58.933574676513672</v>
      </c>
      <c r="Z152">
        <v>58.37493896484375</v>
      </c>
      <c r="AA152">
        <v>115.62216949462891</v>
      </c>
      <c r="AB152">
        <v>86.2579345703125</v>
      </c>
      <c r="AC152">
        <v>108.0170593261719</v>
      </c>
      <c r="AD152">
        <v>40.083957672119141</v>
      </c>
      <c r="AE152">
        <v>117.4132995605469</v>
      </c>
      <c r="AF152">
        <v>189.89732360839841</v>
      </c>
      <c r="AG152">
        <v>89.707954406738281</v>
      </c>
      <c r="AH152">
        <v>181.36332702636719</v>
      </c>
      <c r="AI152">
        <v>352.42727661132813</v>
      </c>
      <c r="AJ152">
        <v>206.5235900878906</v>
      </c>
      <c r="AK152">
        <v>156.9557800292969</v>
      </c>
      <c r="AL152">
        <v>263.416748046875</v>
      </c>
      <c r="AM152">
        <v>65.46490478515625</v>
      </c>
      <c r="AN152">
        <v>18.909999847412109</v>
      </c>
      <c r="AO152">
        <v>55.346710205078118</v>
      </c>
      <c r="AP152">
        <v>112.0575714111328</v>
      </c>
      <c r="AQ152">
        <v>53.514278411865227</v>
      </c>
      <c r="AR152">
        <v>54.52423095703125</v>
      </c>
      <c r="AS152">
        <v>53.701583862304688</v>
      </c>
      <c r="AT152">
        <v>303.44454956054688</v>
      </c>
      <c r="AU152">
        <v>122.89133453369141</v>
      </c>
      <c r="AV152">
        <v>188.02803039550781</v>
      </c>
      <c r="AW152">
        <v>83.019279479980469</v>
      </c>
      <c r="AX152">
        <v>261.6910400390625</v>
      </c>
      <c r="AY152">
        <v>263.11337280273438</v>
      </c>
      <c r="AZ152">
        <v>12.423121452331539</v>
      </c>
      <c r="BA152">
        <v>69.424354553222656</v>
      </c>
      <c r="BB152">
        <v>46.546894073486328</v>
      </c>
      <c r="BC152">
        <v>45.367637634277337</v>
      </c>
      <c r="BD152">
        <v>17.836824417114261</v>
      </c>
      <c r="BE152">
        <v>44.707252502441413</v>
      </c>
      <c r="BF152">
        <v>66.926719665527344</v>
      </c>
      <c r="BG152">
        <v>40.706573486328118</v>
      </c>
      <c r="BH152">
        <v>85.647254943847656</v>
      </c>
      <c r="BI152">
        <v>40.049999237060547</v>
      </c>
      <c r="BJ152">
        <v>109.1223602294922</v>
      </c>
      <c r="BK152">
        <v>51.692459106445313</v>
      </c>
      <c r="BL152">
        <v>61.62896728515625</v>
      </c>
      <c r="BM152">
        <v>28.507522583007809</v>
      </c>
      <c r="BN152">
        <v>27.033515930175781</v>
      </c>
      <c r="BO152">
        <v>456.59811401367188</v>
      </c>
      <c r="BP152">
        <v>85.841438293457031</v>
      </c>
      <c r="BQ152">
        <v>171.56318664550781</v>
      </c>
      <c r="BR152">
        <v>52.107425689697273</v>
      </c>
      <c r="BS152">
        <v>170.10649108886719</v>
      </c>
      <c r="BT152">
        <v>81.188468933105469</v>
      </c>
      <c r="BU152">
        <v>30.095947265625</v>
      </c>
      <c r="BV152">
        <v>94.580001831054673</v>
      </c>
      <c r="BW152">
        <v>59.449474334716797</v>
      </c>
      <c r="BX152">
        <v>220.9606628417969</v>
      </c>
      <c r="BY152">
        <v>37.279998779296882</v>
      </c>
      <c r="BZ152">
        <v>81.0567626953125</v>
      </c>
      <c r="CA152">
        <v>70.170501708984375</v>
      </c>
      <c r="CB152">
        <v>543.64129638671875</v>
      </c>
      <c r="CC152">
        <v>37.912563323974609</v>
      </c>
      <c r="CD152">
        <v>98.279388427734375</v>
      </c>
      <c r="CE152">
        <v>23.464481353759769</v>
      </c>
      <c r="CF152">
        <v>89.203346252441406</v>
      </c>
      <c r="CG152">
        <v>66.959999084472656</v>
      </c>
      <c r="CH152">
        <v>27.087564468383789</v>
      </c>
      <c r="CI152">
        <v>78.839134216308594</v>
      </c>
      <c r="CJ152">
        <v>94.688362121582045</v>
      </c>
      <c r="CK152">
        <v>121.6634140014648</v>
      </c>
      <c r="CL152">
        <v>112.3506774902344</v>
      </c>
      <c r="CM152">
        <v>87.578712463378906</v>
      </c>
      <c r="CN152">
        <v>89.50091552734375</v>
      </c>
      <c r="CO152">
        <v>83.391258239746094</v>
      </c>
      <c r="CP152">
        <v>83.092079162597656</v>
      </c>
      <c r="CQ152">
        <v>43.981239318847663</v>
      </c>
      <c r="CR152">
        <v>126.59775543212891</v>
      </c>
      <c r="CS152">
        <v>209.2718811035156</v>
      </c>
      <c r="CT152">
        <v>82.106803894042969</v>
      </c>
      <c r="CU152">
        <v>43.861793518066413</v>
      </c>
      <c r="CV152">
        <v>75.35784912109375</v>
      </c>
      <c r="CW152">
        <v>153.86665344238281</v>
      </c>
      <c r="CX152">
        <v>185.92945861816409</v>
      </c>
      <c r="CY152">
        <v>54.067619323730469</v>
      </c>
      <c r="CZ152">
        <v>124.5438919067383</v>
      </c>
      <c r="DA152">
        <v>71.543060302734375</v>
      </c>
      <c r="DB152">
        <v>17025.880859375</v>
      </c>
      <c r="DC152">
        <v>19.079999923706051</v>
      </c>
      <c r="DD152">
        <v>0.47240241569560937</v>
      </c>
      <c r="DE152">
        <v>0.7460328321751436</v>
      </c>
      <c r="DF152">
        <v>1.9432113558442337</v>
      </c>
      <c r="DG152">
        <v>1.6782863810285062</v>
      </c>
      <c r="DH152">
        <v>1.1551401332639224</v>
      </c>
      <c r="DI152">
        <v>7.9629713936840138E-2</v>
      </c>
      <c r="DJ152">
        <v>2.2644829636542907</v>
      </c>
      <c r="DK152">
        <v>2.5487763641802008</v>
      </c>
      <c r="DL152">
        <v>0.37988944449315754</v>
      </c>
      <c r="DM152">
        <v>2.469210304469073</v>
      </c>
      <c r="DN152">
        <v>0.11022268045673254</v>
      </c>
      <c r="DO152">
        <v>311.33130645751953</v>
      </c>
      <c r="DP152">
        <v>655.28125</v>
      </c>
    </row>
    <row r="153" spans="1:120" x14ac:dyDescent="0.25">
      <c r="A153" s="1">
        <v>45544</v>
      </c>
      <c r="B153">
        <v>33.710590362548828</v>
      </c>
      <c r="C153">
        <v>42.639999389648438</v>
      </c>
      <c r="D153">
        <v>39.907760620117188</v>
      </c>
      <c r="E153">
        <v>31.656681060791019</v>
      </c>
      <c r="F153">
        <v>55.616672515869141</v>
      </c>
      <c r="G153">
        <v>14.960000038146971</v>
      </c>
      <c r="H153">
        <v>38.611217498779297</v>
      </c>
      <c r="I153">
        <v>25.840000152587891</v>
      </c>
      <c r="J153">
        <v>20.248970031738281</v>
      </c>
      <c r="K153">
        <v>405.94805908203119</v>
      </c>
      <c r="L153">
        <v>69.219985961914063</v>
      </c>
      <c r="M153">
        <v>34.293998718261719</v>
      </c>
      <c r="N153">
        <v>22.824892044067379</v>
      </c>
      <c r="O153">
        <v>36.333442687988281</v>
      </c>
      <c r="P153">
        <v>58.528091430664063</v>
      </c>
      <c r="Q153">
        <v>231.6000061035156</v>
      </c>
      <c r="R153">
        <v>116.52301025390619</v>
      </c>
      <c r="S153">
        <v>123.4135665893555</v>
      </c>
      <c r="T153">
        <v>144.1372985839844</v>
      </c>
      <c r="U153">
        <v>27.822029113769531</v>
      </c>
      <c r="V153">
        <v>96.3907470703125</v>
      </c>
      <c r="W153">
        <v>84.410003662109375</v>
      </c>
      <c r="X153">
        <v>56.775131225585938</v>
      </c>
      <c r="Y153">
        <v>58.524871826171882</v>
      </c>
      <c r="Z153">
        <v>58.503559112548828</v>
      </c>
      <c r="AA153">
        <v>116.1740646362305</v>
      </c>
      <c r="AB153">
        <v>86.148597717285156</v>
      </c>
      <c r="AC153">
        <v>108.38092041015619</v>
      </c>
      <c r="AD153">
        <v>40.153759002685547</v>
      </c>
      <c r="AE153">
        <v>116.8086853027344</v>
      </c>
      <c r="AF153">
        <v>190.23223876953119</v>
      </c>
      <c r="AG153">
        <v>88.901130676269531</v>
      </c>
      <c r="AH153">
        <v>181.718017578125</v>
      </c>
      <c r="AI153">
        <v>349.12908935546881</v>
      </c>
      <c r="AJ153">
        <v>206.69212341308591</v>
      </c>
      <c r="AK153">
        <v>156.94590759277341</v>
      </c>
      <c r="AL153">
        <v>263.95306396484381</v>
      </c>
      <c r="AM153">
        <v>65.583877563476563</v>
      </c>
      <c r="AN153">
        <v>19.079999923706051</v>
      </c>
      <c r="AO153">
        <v>56.376743316650391</v>
      </c>
      <c r="AP153">
        <v>112.98349761962891</v>
      </c>
      <c r="AQ153">
        <v>54.151119232177727</v>
      </c>
      <c r="AR153">
        <v>54.790683746337891</v>
      </c>
      <c r="AS153">
        <v>54.172050476074219</v>
      </c>
      <c r="AT153">
        <v>301.23257446289063</v>
      </c>
      <c r="AU153">
        <v>122.70448303222661</v>
      </c>
      <c r="AV153">
        <v>187.65113830566409</v>
      </c>
      <c r="AW153">
        <v>83.039070129394531</v>
      </c>
      <c r="AX153">
        <v>260.15289306640619</v>
      </c>
      <c r="AY153">
        <v>268.85302734375</v>
      </c>
      <c r="AZ153">
        <v>12.472262382507321</v>
      </c>
      <c r="BA153">
        <v>69.234451293945313</v>
      </c>
      <c r="BB153">
        <v>46.734783172607422</v>
      </c>
      <c r="BC153">
        <v>45.46820068359375</v>
      </c>
      <c r="BD153">
        <v>17.56074333190918</v>
      </c>
      <c r="BE153">
        <v>44.926994323730469</v>
      </c>
      <c r="BF153">
        <v>66.408607482910156</v>
      </c>
      <c r="BG153">
        <v>40.457393646240227</v>
      </c>
      <c r="BH153">
        <v>85.557991027832031</v>
      </c>
      <c r="BI153">
        <v>39.880001068115227</v>
      </c>
      <c r="BJ153">
        <v>109.57044982910161</v>
      </c>
      <c r="BK153">
        <v>51.312732696533203</v>
      </c>
      <c r="BL153">
        <v>61.62896728515625</v>
      </c>
      <c r="BM153">
        <v>28.732839584350589</v>
      </c>
      <c r="BN153">
        <v>27.55225944519043</v>
      </c>
      <c r="BO153">
        <v>452.41696166992188</v>
      </c>
      <c r="BP153">
        <v>85.731986999511719</v>
      </c>
      <c r="BQ153">
        <v>171.13673400878909</v>
      </c>
      <c r="BR153">
        <v>52.097484588623047</v>
      </c>
      <c r="BS153">
        <v>170.0077209472656</v>
      </c>
      <c r="BT153">
        <v>81.071220397949219</v>
      </c>
      <c r="BU153">
        <v>29.666006088256839</v>
      </c>
      <c r="BV153">
        <v>94.160003662109375</v>
      </c>
      <c r="BW153">
        <v>60.357398986816413</v>
      </c>
      <c r="BX153">
        <v>218.88983154296881</v>
      </c>
      <c r="BY153">
        <v>37.659999847412109</v>
      </c>
      <c r="BZ153">
        <v>80.608932495117188</v>
      </c>
      <c r="CA153">
        <v>70.229896545410156</v>
      </c>
      <c r="CB153">
        <v>541.28350830078125</v>
      </c>
      <c r="CC153">
        <v>37.982219696044922</v>
      </c>
      <c r="CD153">
        <v>97.596138000488281</v>
      </c>
      <c r="CE153">
        <v>22.967929840087891</v>
      </c>
      <c r="CF153">
        <v>88.995964050292969</v>
      </c>
      <c r="CG153">
        <v>69.269996643066406</v>
      </c>
      <c r="CH153">
        <v>27.077995300292969</v>
      </c>
      <c r="CI153">
        <v>78.538406372070313</v>
      </c>
      <c r="CJ153">
        <v>93.33705902099608</v>
      </c>
      <c r="CK153">
        <v>121.8788604736328</v>
      </c>
      <c r="CL153">
        <v>111.7741165161133</v>
      </c>
      <c r="CM153">
        <v>87.348793029785156</v>
      </c>
      <c r="CN153">
        <v>89.46148681640625</v>
      </c>
      <c r="CO153">
        <v>83.411079406738281</v>
      </c>
      <c r="CP153">
        <v>84.546234130859375</v>
      </c>
      <c r="CQ153">
        <v>44.435977935791023</v>
      </c>
      <c r="CR153">
        <v>126.380241394043</v>
      </c>
      <c r="CS153">
        <v>206.18791198730469</v>
      </c>
      <c r="CT153">
        <v>82.126449584960938</v>
      </c>
      <c r="CU153">
        <v>43.100337982177727</v>
      </c>
      <c r="CV153">
        <v>75.005699157714844</v>
      </c>
      <c r="CW153">
        <v>153.16517639160159</v>
      </c>
      <c r="CX153">
        <v>183.8236389160156</v>
      </c>
      <c r="CY153">
        <v>54.306636810302727</v>
      </c>
      <c r="CZ153">
        <v>125.9176940917969</v>
      </c>
      <c r="DA153">
        <v>71.740837097167969</v>
      </c>
      <c r="DB153">
        <v>16884.599609375</v>
      </c>
      <c r="DC153">
        <v>19.45000076293945</v>
      </c>
      <c r="DD153">
        <v>0.46732946661041191</v>
      </c>
      <c r="DE153">
        <v>0.74154759056625552</v>
      </c>
      <c r="DF153">
        <v>1.9212684246094074</v>
      </c>
      <c r="DG153">
        <v>1.6818091533149193</v>
      </c>
      <c r="DH153">
        <v>1.1477865760915085</v>
      </c>
      <c r="DI153">
        <v>7.8775722400088677E-2</v>
      </c>
      <c r="DJ153">
        <v>2.2383000829208806</v>
      </c>
      <c r="DK153">
        <v>2.5106151919303472</v>
      </c>
      <c r="DL153">
        <v>0.38185557151360855</v>
      </c>
      <c r="DM153">
        <v>2.4549435115893536</v>
      </c>
      <c r="DN153">
        <v>0.11157167302076185</v>
      </c>
      <c r="DO153">
        <v>310.29732513427734</v>
      </c>
      <c r="DP153">
        <v>650.28925704956055</v>
      </c>
    </row>
    <row r="154" spans="1:120" x14ac:dyDescent="0.25">
      <c r="A154" s="1">
        <v>45541</v>
      </c>
      <c r="B154">
        <v>33.340690612792969</v>
      </c>
      <c r="C154">
        <v>41.590000152587891</v>
      </c>
      <c r="D154">
        <v>39.343761444091797</v>
      </c>
      <c r="E154">
        <v>30.5699577331543</v>
      </c>
      <c r="F154">
        <v>55.307132720947273</v>
      </c>
      <c r="G154">
        <v>14.180000305175779</v>
      </c>
      <c r="H154">
        <v>38.058784484863281</v>
      </c>
      <c r="I154">
        <v>25.409999847412109</v>
      </c>
      <c r="J154">
        <v>20.192012786865231</v>
      </c>
      <c r="K154">
        <v>401.40283203125</v>
      </c>
      <c r="L154">
        <v>68.114784240722656</v>
      </c>
      <c r="M154">
        <v>34.068000793457031</v>
      </c>
      <c r="N154">
        <v>22.991428375244141</v>
      </c>
      <c r="O154">
        <v>35.898551940917969</v>
      </c>
      <c r="P154">
        <v>58.193981170654297</v>
      </c>
      <c r="Q154">
        <v>230.6300048828125</v>
      </c>
      <c r="R154">
        <v>114.96141052246089</v>
      </c>
      <c r="S154">
        <v>121.91709899902339</v>
      </c>
      <c r="T154">
        <v>142.36212158203119</v>
      </c>
      <c r="U154">
        <v>27.37758636474609</v>
      </c>
      <c r="V154">
        <v>96.253738403320327</v>
      </c>
      <c r="W154">
        <v>83.360000610351563</v>
      </c>
      <c r="X154">
        <v>56.904186248779297</v>
      </c>
      <c r="Y154">
        <v>57.876922607421882</v>
      </c>
      <c r="Z154">
        <v>58.266101837158203</v>
      </c>
      <c r="AA154">
        <v>115.7404327392578</v>
      </c>
      <c r="AB154">
        <v>85.780830383300781</v>
      </c>
      <c r="AC154">
        <v>108.6464462280273</v>
      </c>
      <c r="AD154">
        <v>39.495662689208977</v>
      </c>
      <c r="AE154">
        <v>116.32302093505859</v>
      </c>
      <c r="AF154">
        <v>188.36073303222659</v>
      </c>
      <c r="AG154">
        <v>87.875160217285156</v>
      </c>
      <c r="AH154">
        <v>179.91493225097659</v>
      </c>
      <c r="AI154">
        <v>344.88430786132813</v>
      </c>
      <c r="AJ154">
        <v>206.11711120605469</v>
      </c>
      <c r="AK154">
        <v>157.18272399902341</v>
      </c>
      <c r="AL154">
        <v>261.9566650390625</v>
      </c>
      <c r="AM154">
        <v>64.780807495117188</v>
      </c>
      <c r="AN154">
        <v>18.590000152587891</v>
      </c>
      <c r="AO154">
        <v>55.3663330078125</v>
      </c>
      <c r="AP154">
        <v>111.9886169433594</v>
      </c>
      <c r="AQ154">
        <v>53.915981292724609</v>
      </c>
      <c r="AR154">
        <v>54.455150604248047</v>
      </c>
      <c r="AS154">
        <v>53.750591278076172</v>
      </c>
      <c r="AT154">
        <v>297.56597900390619</v>
      </c>
      <c r="AU154">
        <v>121.4851150512695</v>
      </c>
      <c r="AV154">
        <v>184.507080078125</v>
      </c>
      <c r="AW154">
        <v>82.128616333007813</v>
      </c>
      <c r="AX154">
        <v>257.4537353515625</v>
      </c>
      <c r="AY154">
        <v>268.8040771484375</v>
      </c>
      <c r="AZ154">
        <v>12.41329193115234</v>
      </c>
      <c r="BA154">
        <v>67.985092163085938</v>
      </c>
      <c r="BB154">
        <v>46.665561676025391</v>
      </c>
      <c r="BC154">
        <v>44.943721771240227</v>
      </c>
      <c r="BD154">
        <v>17.57060432434082</v>
      </c>
      <c r="BE154">
        <v>44.577411651611328</v>
      </c>
      <c r="BF154">
        <v>65.850624084472656</v>
      </c>
      <c r="BG154">
        <v>40.018829345703118</v>
      </c>
      <c r="BH154">
        <v>85.319938659667969</v>
      </c>
      <c r="BI154">
        <v>39.479999542236328</v>
      </c>
      <c r="BJ154">
        <v>107.46945953369141</v>
      </c>
      <c r="BK154">
        <v>50.743148803710938</v>
      </c>
      <c r="BL154">
        <v>60.734954833984382</v>
      </c>
      <c r="BM154">
        <v>28.987546920776371</v>
      </c>
      <c r="BN154">
        <v>27.708860397338871</v>
      </c>
      <c r="BO154">
        <v>446.67291259765619</v>
      </c>
      <c r="BP154">
        <v>84.747024536132813</v>
      </c>
      <c r="BQ154">
        <v>169.2524108886719</v>
      </c>
      <c r="BR154">
        <v>51.411201477050781</v>
      </c>
      <c r="BS154">
        <v>168.37776184082031</v>
      </c>
      <c r="BT154">
        <v>81.061447143554688</v>
      </c>
      <c r="BU154">
        <v>29.460805892944339</v>
      </c>
      <c r="BV154">
        <v>93.470001220703125</v>
      </c>
      <c r="BW154">
        <v>59.913093566894531</v>
      </c>
      <c r="BX154">
        <v>214.05128479003909</v>
      </c>
      <c r="BY154">
        <v>37.139999389648438</v>
      </c>
      <c r="BZ154">
        <v>79.4246826171875</v>
      </c>
      <c r="CA154">
        <v>69.467605590820313</v>
      </c>
      <c r="CB154">
        <v>535.290283203125</v>
      </c>
      <c r="CC154">
        <v>38.778285980224609</v>
      </c>
      <c r="CD154">
        <v>97.176437377929673</v>
      </c>
      <c r="CE154">
        <v>22.568740844726559</v>
      </c>
      <c r="CF154">
        <v>88.205940246582031</v>
      </c>
      <c r="CG154">
        <v>68.930000305175781</v>
      </c>
      <c r="CH154">
        <v>26.963178634643551</v>
      </c>
      <c r="CI154">
        <v>78.237678527832031</v>
      </c>
      <c r="CJ154">
        <v>92.306571960449219</v>
      </c>
      <c r="CK154">
        <v>120.53717041015619</v>
      </c>
      <c r="CL154">
        <v>111.555419921875</v>
      </c>
      <c r="CM154">
        <v>87.418769836425781</v>
      </c>
      <c r="CN154">
        <v>88.603927612304688</v>
      </c>
      <c r="CO154">
        <v>83.054161071777344</v>
      </c>
      <c r="CP154">
        <v>83.941146850585938</v>
      </c>
      <c r="CQ154">
        <v>43.783519744873047</v>
      </c>
      <c r="CR154">
        <v>124.47198486328119</v>
      </c>
      <c r="CS154">
        <v>202.86518859863281</v>
      </c>
      <c r="CT154">
        <v>81.497955322265625</v>
      </c>
      <c r="CU154">
        <v>42.592700958251953</v>
      </c>
      <c r="CV154">
        <v>74.252525329589844</v>
      </c>
      <c r="CW154">
        <v>152.0981750488281</v>
      </c>
      <c r="CX154">
        <v>181.181396484375</v>
      </c>
      <c r="CY154">
        <v>53.977993011474609</v>
      </c>
      <c r="CZ154">
        <v>126.70269775390619</v>
      </c>
      <c r="DA154">
        <v>71.711158752441406</v>
      </c>
      <c r="DB154">
        <v>16690.830078125</v>
      </c>
      <c r="DC154">
        <v>22.379999160766602</v>
      </c>
      <c r="DD154">
        <v>0.46652589848570303</v>
      </c>
      <c r="DE154">
        <v>0.74114834680590347</v>
      </c>
      <c r="DF154">
        <v>1.9169298709471407</v>
      </c>
      <c r="DG154">
        <v>1.6665741525174871</v>
      </c>
      <c r="DH154">
        <v>1.1433341043164291</v>
      </c>
      <c r="DI154">
        <v>7.7696161237445549E-2</v>
      </c>
      <c r="DJ154">
        <v>2.2231403937428036</v>
      </c>
      <c r="DK154">
        <v>2.4892058677600848</v>
      </c>
      <c r="DL154">
        <v>0.3850567022675434</v>
      </c>
      <c r="DM154">
        <v>2.449402783858142</v>
      </c>
      <c r="DN154">
        <v>0.11017647014456516</v>
      </c>
      <c r="DO154">
        <v>307.84865570068359</v>
      </c>
      <c r="DP154">
        <v>640.9060173034668</v>
      </c>
    </row>
    <row r="155" spans="1:120" x14ac:dyDescent="0.25">
      <c r="A155" s="1">
        <v>45540</v>
      </c>
      <c r="B155">
        <v>34.260433197021477</v>
      </c>
      <c r="C155">
        <v>43.599998474121087</v>
      </c>
      <c r="D155">
        <v>39.936931610107422</v>
      </c>
      <c r="E155">
        <v>31.78897666931152</v>
      </c>
      <c r="F155">
        <v>56.904739379882813</v>
      </c>
      <c r="G155">
        <v>14.465999603271481</v>
      </c>
      <c r="H155">
        <v>39.291896820068359</v>
      </c>
      <c r="I155">
        <v>25.809999465942379</v>
      </c>
      <c r="J155">
        <v>20.467313766479489</v>
      </c>
      <c r="K155">
        <v>405.36257934570313</v>
      </c>
      <c r="L155">
        <v>69.259819030761719</v>
      </c>
      <c r="M155">
        <v>34.821998596191413</v>
      </c>
      <c r="N155">
        <v>23.422454833984379</v>
      </c>
      <c r="O155">
        <v>36.896831512451172</v>
      </c>
      <c r="P155">
        <v>58.734451293945313</v>
      </c>
      <c r="Q155">
        <v>232.3500061035156</v>
      </c>
      <c r="R155">
        <v>117.7165832519531</v>
      </c>
      <c r="S155">
        <v>124.4541549682617</v>
      </c>
      <c r="T155">
        <v>144.3965759277344</v>
      </c>
      <c r="U155">
        <v>28.4195556640625</v>
      </c>
      <c r="V155">
        <v>96.116744995117202</v>
      </c>
      <c r="W155">
        <v>84.389999389648438</v>
      </c>
      <c r="X155">
        <v>57.410491943359382</v>
      </c>
      <c r="Y155">
        <v>57.886886596679688</v>
      </c>
      <c r="Z155">
        <v>59.0477294921875</v>
      </c>
      <c r="AA155">
        <v>117.4453887939453</v>
      </c>
      <c r="AB155">
        <v>86.973617553710938</v>
      </c>
      <c r="AC155">
        <v>110.54441833496089</v>
      </c>
      <c r="AD155">
        <v>40.422977447509773</v>
      </c>
      <c r="AE155">
        <v>115.7481384277344</v>
      </c>
      <c r="AF155">
        <v>190.02537536621091</v>
      </c>
      <c r="AG155">
        <v>89.847412109375</v>
      </c>
      <c r="AH155">
        <v>181.718017578125</v>
      </c>
      <c r="AI155">
        <v>352.8856201171875</v>
      </c>
      <c r="AJ155">
        <v>210.112548828125</v>
      </c>
      <c r="AK155">
        <v>159.73844909667969</v>
      </c>
      <c r="AL155">
        <v>267.459228515625</v>
      </c>
      <c r="AM155">
        <v>65.46490478515625</v>
      </c>
      <c r="AN155">
        <v>18.75</v>
      </c>
      <c r="AO155">
        <v>56.788749694824219</v>
      </c>
      <c r="AP155">
        <v>112.8061981201172</v>
      </c>
      <c r="AQ155">
        <v>54.905532836914063</v>
      </c>
      <c r="AR155">
        <v>55.126213073730469</v>
      </c>
      <c r="AS155">
        <v>54.740524291992188</v>
      </c>
      <c r="AT155">
        <v>303.96267700195313</v>
      </c>
      <c r="AU155">
        <v>122.9601593017578</v>
      </c>
      <c r="AV155">
        <v>188.62312316894531</v>
      </c>
      <c r="AW155">
        <v>83.890144348144531</v>
      </c>
      <c r="AX155">
        <v>262.31622314453119</v>
      </c>
      <c r="AY155">
        <v>274.01483154296881</v>
      </c>
      <c r="AZ155">
        <v>12.85557174682617</v>
      </c>
      <c r="BA155">
        <v>69.234451293945313</v>
      </c>
      <c r="BB155">
        <v>46.972114562988281</v>
      </c>
      <c r="BC155">
        <v>45.90899658203125</v>
      </c>
      <c r="BD155">
        <v>18.172065734863281</v>
      </c>
      <c r="BE155">
        <v>45.256607055664063</v>
      </c>
      <c r="BF155">
        <v>66.528175354003906</v>
      </c>
      <c r="BG155">
        <v>40.696613311767578</v>
      </c>
      <c r="BH155">
        <v>86.212615966796875</v>
      </c>
      <c r="BI155">
        <v>40.439998626708977</v>
      </c>
      <c r="BJ155">
        <v>109.3912048339844</v>
      </c>
      <c r="BK155">
        <v>52.901584625244141</v>
      </c>
      <c r="BL155">
        <v>61.648406982421882</v>
      </c>
      <c r="BM155">
        <v>29.457773208618161</v>
      </c>
      <c r="BN155">
        <v>28.139518737792969</v>
      </c>
      <c r="BO155">
        <v>458.9674072265625</v>
      </c>
      <c r="BP155">
        <v>86.259300231933594</v>
      </c>
      <c r="BQ155">
        <v>171.2855224609375</v>
      </c>
      <c r="BR155">
        <v>52.664409637451172</v>
      </c>
      <c r="BS155">
        <v>170.20527648925781</v>
      </c>
      <c r="BT155">
        <v>80.914871215820313</v>
      </c>
      <c r="BU155">
        <v>30.379318237304691</v>
      </c>
      <c r="BV155">
        <v>95.419998168945327</v>
      </c>
      <c r="BW155">
        <v>60.53125</v>
      </c>
      <c r="BX155">
        <v>223.2704162597656</v>
      </c>
      <c r="BY155">
        <v>38.509998321533203</v>
      </c>
      <c r="BZ155">
        <v>81.355316162109375</v>
      </c>
      <c r="CA155">
        <v>70.071502685546875</v>
      </c>
      <c r="CB155">
        <v>544.45355224609375</v>
      </c>
      <c r="CC155">
        <v>39.793270111083977</v>
      </c>
      <c r="CD155">
        <v>97.186195373535156</v>
      </c>
      <c r="CE155">
        <v>23.425535202026371</v>
      </c>
      <c r="CF155">
        <v>89.0848388671875</v>
      </c>
      <c r="CG155">
        <v>69.889999389648438</v>
      </c>
      <c r="CH155">
        <v>26.92490386962891</v>
      </c>
      <c r="CI155">
        <v>78.421989440917969</v>
      </c>
      <c r="CJ155">
        <v>92.394065856933594</v>
      </c>
      <c r="CK155">
        <v>122.26080322265619</v>
      </c>
      <c r="CL155">
        <v>111.4460754394531</v>
      </c>
      <c r="CM155">
        <v>87.858612060546875</v>
      </c>
      <c r="CN155">
        <v>89.737472534179688</v>
      </c>
      <c r="CO155">
        <v>84.828865051269531</v>
      </c>
      <c r="CP155">
        <v>85.004928588867188</v>
      </c>
      <c r="CQ155">
        <v>44.435977935791023</v>
      </c>
      <c r="CR155">
        <v>125.74745178222661</v>
      </c>
      <c r="CS155">
        <v>208.2671203613281</v>
      </c>
      <c r="CT155">
        <v>81.664909362792969</v>
      </c>
      <c r="CU155">
        <v>42.592700958251953</v>
      </c>
      <c r="CV155">
        <v>74.966575622558594</v>
      </c>
      <c r="CW155">
        <v>152.6217956542969</v>
      </c>
      <c r="CX155">
        <v>185.87980651855469</v>
      </c>
      <c r="CY155">
        <v>55.183032989501953</v>
      </c>
      <c r="CZ155">
        <v>128.7143249511719</v>
      </c>
      <c r="DA155">
        <v>72.947227478027344</v>
      </c>
      <c r="DB155">
        <v>17127.66015625</v>
      </c>
      <c r="DC155">
        <v>19.89999961853027</v>
      </c>
      <c r="DD155">
        <v>0.47281796936974285</v>
      </c>
      <c r="DE155">
        <v>0.74054518825173932</v>
      </c>
      <c r="DF155">
        <v>1.9419407322417734</v>
      </c>
      <c r="DG155">
        <v>1.6743572385240115</v>
      </c>
      <c r="DH155">
        <v>1.161032845651959</v>
      </c>
      <c r="DI155">
        <v>8.0080290218060374E-2</v>
      </c>
      <c r="DJ155">
        <v>2.2761282412350616</v>
      </c>
      <c r="DK155">
        <v>2.5502645136861668</v>
      </c>
      <c r="DL155">
        <v>0.38591455223558507</v>
      </c>
      <c r="DM155">
        <v>2.472041990902071</v>
      </c>
      <c r="DN155">
        <v>0.11108241354830702</v>
      </c>
      <c r="DO155">
        <v>309.25328063964844</v>
      </c>
      <c r="DP155">
        <v>654.06782913208008</v>
      </c>
    </row>
    <row r="156" spans="1:120" x14ac:dyDescent="0.25">
      <c r="A156" s="1">
        <v>45539</v>
      </c>
      <c r="B156">
        <v>34.220443725585938</v>
      </c>
      <c r="C156">
        <v>42.869998931884773</v>
      </c>
      <c r="D156">
        <v>39.791069030761719</v>
      </c>
      <c r="E156">
        <v>31.911825180053711</v>
      </c>
      <c r="F156">
        <v>57.164348602294922</v>
      </c>
      <c r="G156">
        <v>14.48499965667725</v>
      </c>
      <c r="H156">
        <v>39.508922576904297</v>
      </c>
      <c r="I156">
        <v>25.45000076293945</v>
      </c>
      <c r="J156">
        <v>20.41984748840332</v>
      </c>
      <c r="K156">
        <v>407.30770874023438</v>
      </c>
      <c r="L156">
        <v>68.682327270507813</v>
      </c>
      <c r="M156">
        <v>35.159999847412109</v>
      </c>
      <c r="N156">
        <v>23.481231689453121</v>
      </c>
      <c r="O156">
        <v>36.481704711914063</v>
      </c>
      <c r="P156">
        <v>58.675487518310547</v>
      </c>
      <c r="Q156">
        <v>230.42999267578119</v>
      </c>
      <c r="R156">
        <v>117.607177734375</v>
      </c>
      <c r="S156">
        <v>124.5037078857422</v>
      </c>
      <c r="T156">
        <v>145.10466003417969</v>
      </c>
      <c r="U156">
        <v>28.143014907836911</v>
      </c>
      <c r="V156">
        <v>95.891670227050781</v>
      </c>
      <c r="W156">
        <v>84.709999084472656</v>
      </c>
      <c r="X156">
        <v>57.966426849365227</v>
      </c>
      <c r="Y156">
        <v>58.465061187744141</v>
      </c>
      <c r="Z156">
        <v>59.453388214111328</v>
      </c>
      <c r="AA156">
        <v>118.1254043579102</v>
      </c>
      <c r="AB156">
        <v>87.450721740722656</v>
      </c>
      <c r="AC156">
        <v>111.0164489746094</v>
      </c>
      <c r="AD156">
        <v>40.253467559814453</v>
      </c>
      <c r="AE156">
        <v>116.5509796142578</v>
      </c>
      <c r="AF156">
        <v>191.56196594238281</v>
      </c>
      <c r="AG156">
        <v>89.787651062011719</v>
      </c>
      <c r="AH156">
        <v>183.15657043457031</v>
      </c>
      <c r="AI156">
        <v>352.51693725585938</v>
      </c>
      <c r="AJ156">
        <v>211.16346740722659</v>
      </c>
      <c r="AK156">
        <v>160.52787780761719</v>
      </c>
      <c r="AL156">
        <v>269.32650756835938</v>
      </c>
      <c r="AM156">
        <v>66.525741577148438</v>
      </c>
      <c r="AN156">
        <v>18.559999465942379</v>
      </c>
      <c r="AO156">
        <v>57.269432067871087</v>
      </c>
      <c r="AP156">
        <v>114.1458435058594</v>
      </c>
      <c r="AQ156">
        <v>55.385612487792969</v>
      </c>
      <c r="AR156">
        <v>55.659122467041023</v>
      </c>
      <c r="AS156">
        <v>55.279598236083977</v>
      </c>
      <c r="AT156">
        <v>303.57406616210938</v>
      </c>
      <c r="AU156">
        <v>124.09104156494141</v>
      </c>
      <c r="AV156">
        <v>189.7438659667969</v>
      </c>
      <c r="AW156">
        <v>83.553665161132813</v>
      </c>
      <c r="AX156">
        <v>262.64370727539063</v>
      </c>
      <c r="AY156">
        <v>275.38607788085938</v>
      </c>
      <c r="AZ156">
        <v>12.835915565490721</v>
      </c>
      <c r="BA156">
        <v>69.884117126464844</v>
      </c>
      <c r="BB156">
        <v>47.001781463623047</v>
      </c>
      <c r="BC156">
        <v>45.956829071044922</v>
      </c>
      <c r="BD156">
        <v>18.319967269897461</v>
      </c>
      <c r="BE156">
        <v>45.2066650390625</v>
      </c>
      <c r="BF156">
        <v>67.395011901855469</v>
      </c>
      <c r="BG156">
        <v>40.656742095947273</v>
      </c>
      <c r="BH156">
        <v>87.263992309570313</v>
      </c>
      <c r="BI156">
        <v>40.270000457763672</v>
      </c>
      <c r="BJ156">
        <v>110.0683059692383</v>
      </c>
      <c r="BK156">
        <v>53.291301727294922</v>
      </c>
      <c r="BL156">
        <v>61.386028289794922</v>
      </c>
      <c r="BM156">
        <v>29.8398323059082</v>
      </c>
      <c r="BN156">
        <v>28.3646354675293</v>
      </c>
      <c r="BO156">
        <v>458.53933715820313</v>
      </c>
      <c r="BP156">
        <v>86.617469787597656</v>
      </c>
      <c r="BQ156">
        <v>172.28717041015619</v>
      </c>
      <c r="BR156">
        <v>52.843437194824219</v>
      </c>
      <c r="BS156">
        <v>171.25238037109381</v>
      </c>
      <c r="BT156">
        <v>80.885566711425781</v>
      </c>
      <c r="BU156">
        <v>30.125261306762699</v>
      </c>
      <c r="BV156">
        <v>95.379997253417955</v>
      </c>
      <c r="BW156">
        <v>60.656814575195313</v>
      </c>
      <c r="BX156">
        <v>223.65869140625</v>
      </c>
      <c r="BY156">
        <v>38.220001220703118</v>
      </c>
      <c r="BZ156">
        <v>81.663818359375</v>
      </c>
      <c r="CA156">
        <v>70.566513061523438</v>
      </c>
      <c r="CB156">
        <v>545.781005859375</v>
      </c>
      <c r="CC156">
        <v>40.081840515136719</v>
      </c>
      <c r="CD156">
        <v>96.639610290527344</v>
      </c>
      <c r="CE156">
        <v>23.90261268615723</v>
      </c>
      <c r="CF156">
        <v>89.736610412597656</v>
      </c>
      <c r="CG156">
        <v>69.610000610351563</v>
      </c>
      <c r="CH156">
        <v>26.963178634643551</v>
      </c>
      <c r="CI156">
        <v>77.791435241699219</v>
      </c>
      <c r="CJ156">
        <v>92.6954345703125</v>
      </c>
      <c r="CK156">
        <v>123.1030349731445</v>
      </c>
      <c r="CL156">
        <v>112.3009796142578</v>
      </c>
      <c r="CM156">
        <v>88.028549194335938</v>
      </c>
      <c r="CN156">
        <v>90.447174072265625</v>
      </c>
      <c r="CO156">
        <v>84.58099365234375</v>
      </c>
      <c r="CP156">
        <v>85.668571472167969</v>
      </c>
      <c r="CQ156">
        <v>44.930255889892578</v>
      </c>
      <c r="CR156">
        <v>127.2305450439453</v>
      </c>
      <c r="CS156">
        <v>208.58544921875</v>
      </c>
      <c r="CT156">
        <v>81.979148864746094</v>
      </c>
      <c r="CU156">
        <v>42.709850311279297</v>
      </c>
      <c r="CV156">
        <v>75.152435302734375</v>
      </c>
      <c r="CW156">
        <v>154.7459411621094</v>
      </c>
      <c r="CX156">
        <v>183.79383850097659</v>
      </c>
      <c r="CY156">
        <v>55.541557312011719</v>
      </c>
      <c r="CZ156">
        <v>129.73486328125</v>
      </c>
      <c r="DA156">
        <v>73.303207397460938</v>
      </c>
      <c r="DB156">
        <v>17084.30078125</v>
      </c>
      <c r="DC156">
        <v>21.319999694824219</v>
      </c>
      <c r="DD156">
        <v>0.46871335142288978</v>
      </c>
      <c r="DE156">
        <v>0.74032103607242861</v>
      </c>
      <c r="DF156">
        <v>1.9246753551862901</v>
      </c>
      <c r="DG156">
        <v>1.6777553609170033</v>
      </c>
      <c r="DH156">
        <v>1.1572602189961743</v>
      </c>
      <c r="DI156">
        <v>7.8547986228253944E-2</v>
      </c>
      <c r="DJ156">
        <v>2.2419583643666541</v>
      </c>
      <c r="DK156">
        <v>2.5443719788172752</v>
      </c>
      <c r="DL156">
        <v>0.38690145890059541</v>
      </c>
      <c r="DM156">
        <v>2.4463818043080723</v>
      </c>
      <c r="DN156">
        <v>0.11044569531687666</v>
      </c>
      <c r="DO156">
        <v>311.87752532958984</v>
      </c>
      <c r="DP156">
        <v>654.98726272583008</v>
      </c>
    </row>
    <row r="157" spans="1:120" x14ac:dyDescent="0.25">
      <c r="A157" s="1">
        <v>45538</v>
      </c>
      <c r="B157">
        <v>34.320419311523438</v>
      </c>
      <c r="C157">
        <v>42.979999542236328</v>
      </c>
      <c r="D157">
        <v>39.450729370117188</v>
      </c>
      <c r="E157">
        <v>31.770076751708981</v>
      </c>
      <c r="F157">
        <v>57.893260955810547</v>
      </c>
      <c r="G157">
        <v>14.52999973297119</v>
      </c>
      <c r="H157">
        <v>39.538520812988281</v>
      </c>
      <c r="I157">
        <v>25.469999313354489</v>
      </c>
      <c r="J157">
        <v>20.57173919677734</v>
      </c>
      <c r="K157">
        <v>407.13897705078119</v>
      </c>
      <c r="L157">
        <v>68.552879333496094</v>
      </c>
      <c r="M157">
        <v>34.875999450683587</v>
      </c>
      <c r="N157">
        <v>23.912260055541989</v>
      </c>
      <c r="O157">
        <v>36.837528228759773</v>
      </c>
      <c r="P157">
        <v>58.302074432373047</v>
      </c>
      <c r="Q157">
        <v>230.28999328613281</v>
      </c>
      <c r="R157">
        <v>117.7066345214844</v>
      </c>
      <c r="S157">
        <v>124.0180969238281</v>
      </c>
      <c r="T157">
        <v>145.26423645019531</v>
      </c>
      <c r="U157">
        <v>28.09857177734375</v>
      </c>
      <c r="V157">
        <v>95.33388519287108</v>
      </c>
      <c r="W157">
        <v>84.900001525878906</v>
      </c>
      <c r="X157">
        <v>58.244392395019531</v>
      </c>
      <c r="Y157">
        <v>58.534839630126953</v>
      </c>
      <c r="Z157">
        <v>59.651268005371087</v>
      </c>
      <c r="AA157">
        <v>118.63787841796881</v>
      </c>
      <c r="AB157">
        <v>87.798614501953125</v>
      </c>
      <c r="AC157">
        <v>111.2918014526367</v>
      </c>
      <c r="AD157">
        <v>40.442920684814453</v>
      </c>
      <c r="AE157">
        <v>116.67983245849609</v>
      </c>
      <c r="AF157">
        <v>191.5915222167969</v>
      </c>
      <c r="AG157">
        <v>90.026702880859375</v>
      </c>
      <c r="AH157">
        <v>183.22552490234381</v>
      </c>
      <c r="AI157">
        <v>353.52334594726563</v>
      </c>
      <c r="AJ157">
        <v>211.52037048339841</v>
      </c>
      <c r="AK157">
        <v>161.0212707519531</v>
      </c>
      <c r="AL157">
        <v>269.26690673828119</v>
      </c>
      <c r="AM157">
        <v>66.198562622070313</v>
      </c>
      <c r="AN157">
        <v>18.440000534057621</v>
      </c>
      <c r="AO157">
        <v>57.602962493896477</v>
      </c>
      <c r="AP157">
        <v>113.7321319580078</v>
      </c>
      <c r="AQ157">
        <v>56.022457122802727</v>
      </c>
      <c r="AR157">
        <v>55.540699005126953</v>
      </c>
      <c r="AS157">
        <v>55.955894470214837</v>
      </c>
      <c r="AT157">
        <v>304.30142211914063</v>
      </c>
      <c r="AU157">
        <v>124.0123672485352</v>
      </c>
      <c r="AV157">
        <v>189.9918212890625</v>
      </c>
      <c r="AW157">
        <v>83.395332336425781</v>
      </c>
      <c r="AX157">
        <v>263.07040405273438</v>
      </c>
      <c r="AY157">
        <v>279.57818603515619</v>
      </c>
      <c r="AZ157">
        <v>12.875227928161619</v>
      </c>
      <c r="BA157">
        <v>70.213951110839844</v>
      </c>
      <c r="BB157">
        <v>46.695228576660163</v>
      </c>
      <c r="BC157">
        <v>45.865856170654297</v>
      </c>
      <c r="BD157">
        <v>18.142484664916989</v>
      </c>
      <c r="BE157">
        <v>45.066829681396477</v>
      </c>
      <c r="BF157">
        <v>68.261863708496094</v>
      </c>
      <c r="BG157">
        <v>41.194976806640618</v>
      </c>
      <c r="BH157">
        <v>87.234230041503906</v>
      </c>
      <c r="BI157">
        <v>40.310001373291023</v>
      </c>
      <c r="BJ157">
        <v>109.6501083374023</v>
      </c>
      <c r="BK157">
        <v>52.961540222167969</v>
      </c>
      <c r="BL157">
        <v>61.347160339355469</v>
      </c>
      <c r="BM157">
        <v>30.427616119384769</v>
      </c>
      <c r="BN157">
        <v>28.775716781616211</v>
      </c>
      <c r="BO157">
        <v>459.73394775390619</v>
      </c>
      <c r="BP157">
        <v>87.055229187011719</v>
      </c>
      <c r="BQ157">
        <v>172.51527404785159</v>
      </c>
      <c r="BR157">
        <v>53.102035522460938</v>
      </c>
      <c r="BS157">
        <v>171.49934387207031</v>
      </c>
      <c r="BT157">
        <v>80.709686279296875</v>
      </c>
      <c r="BU157">
        <v>30.418403625488281</v>
      </c>
      <c r="BV157">
        <v>95.029998779296875</v>
      </c>
      <c r="BW157">
        <v>61.178390502929688</v>
      </c>
      <c r="BX157">
        <v>224.1963195800781</v>
      </c>
      <c r="BY157">
        <v>38.520000457763672</v>
      </c>
      <c r="BZ157">
        <v>81.743431091308594</v>
      </c>
      <c r="CA157">
        <v>70.427894592285156</v>
      </c>
      <c r="CB157">
        <v>546.90045166015625</v>
      </c>
      <c r="CC157">
        <v>39.624103546142578</v>
      </c>
      <c r="CD157">
        <v>95.409774780273438</v>
      </c>
      <c r="CE157">
        <v>23.59105110168457</v>
      </c>
      <c r="CF157">
        <v>89.677352905273438</v>
      </c>
      <c r="CG157">
        <v>71.089996337890625</v>
      </c>
      <c r="CH157">
        <v>27.09713172912598</v>
      </c>
      <c r="CI157">
        <v>77.1414794921875</v>
      </c>
      <c r="CJ157">
        <v>92.432945251464844</v>
      </c>
      <c r="CK157">
        <v>123.22055816650391</v>
      </c>
      <c r="CL157">
        <v>112.7284393310547</v>
      </c>
      <c r="CM157">
        <v>88.168495178222656</v>
      </c>
      <c r="CN157">
        <v>90.821731567382798</v>
      </c>
      <c r="CO157">
        <v>84.987503051757813</v>
      </c>
      <c r="CP157">
        <v>86.868995666503906</v>
      </c>
      <c r="CQ157">
        <v>44.880828857421882</v>
      </c>
      <c r="CR157">
        <v>127.10202789306641</v>
      </c>
      <c r="CS157">
        <v>209.12266540527341</v>
      </c>
      <c r="CT157">
        <v>81.596160888671875</v>
      </c>
      <c r="CU157">
        <v>42.612228393554688</v>
      </c>
      <c r="CV157">
        <v>74.516616821289063</v>
      </c>
      <c r="CW157">
        <v>155.01268005371091</v>
      </c>
      <c r="CX157">
        <v>183.31703186035159</v>
      </c>
      <c r="CY157">
        <v>55.989715576171882</v>
      </c>
      <c r="CZ157">
        <v>131.8740539550781</v>
      </c>
      <c r="DA157">
        <v>74.20306396484375</v>
      </c>
      <c r="DB157">
        <v>17136.30078125</v>
      </c>
      <c r="DC157">
        <v>20.719999313354489</v>
      </c>
      <c r="DD157">
        <v>0.46988876041701338</v>
      </c>
      <c r="DE157">
        <v>0.74005550059343617</v>
      </c>
      <c r="DF157">
        <v>1.929443761373792</v>
      </c>
      <c r="DG157">
        <v>1.6722443282234198</v>
      </c>
      <c r="DH157">
        <v>1.1606683909057671</v>
      </c>
      <c r="DI157">
        <v>7.8588341647492524E-2</v>
      </c>
      <c r="DJ157">
        <v>2.2466379528623359</v>
      </c>
      <c r="DK157">
        <v>2.5628983413888315</v>
      </c>
      <c r="DL157">
        <v>0.38676210604930544</v>
      </c>
      <c r="DM157">
        <v>2.4537989949767285</v>
      </c>
      <c r="DN157">
        <v>0.11059967890879345</v>
      </c>
      <c r="DO157">
        <v>311.12545776367188</v>
      </c>
      <c r="DP157">
        <v>655.24428558349609</v>
      </c>
    </row>
    <row r="158" spans="1:120" x14ac:dyDescent="0.25">
      <c r="A158" s="1">
        <v>45534</v>
      </c>
      <c r="B158">
        <v>35.340129852294922</v>
      </c>
      <c r="C158">
        <v>44.819999694824219</v>
      </c>
      <c r="D158">
        <v>39.975830078125</v>
      </c>
      <c r="E158">
        <v>33.423786163330078</v>
      </c>
      <c r="F158">
        <v>59.241241455078118</v>
      </c>
      <c r="G158">
        <v>15.079999923706049</v>
      </c>
      <c r="H158">
        <v>42.754474639892578</v>
      </c>
      <c r="I158">
        <v>26.309999465942379</v>
      </c>
      <c r="J158">
        <v>20.989439010620121</v>
      </c>
      <c r="K158">
        <v>413.05377197265619</v>
      </c>
      <c r="L158">
        <v>70.275421142578125</v>
      </c>
      <c r="M158">
        <v>36.055999755859382</v>
      </c>
      <c r="N158">
        <v>24.85268592834473</v>
      </c>
      <c r="O158">
        <v>38.171859741210938</v>
      </c>
      <c r="P158">
        <v>58.606700897216797</v>
      </c>
      <c r="Q158">
        <v>231.28999328613281</v>
      </c>
      <c r="R158">
        <v>121.347053527832</v>
      </c>
      <c r="S158">
        <v>126.5848846435547</v>
      </c>
      <c r="T158">
        <v>147.76741027832031</v>
      </c>
      <c r="U158">
        <v>28.780046463012699</v>
      </c>
      <c r="V158">
        <v>94.709541320800781</v>
      </c>
      <c r="W158">
        <v>86.800003051757813</v>
      </c>
      <c r="X158">
        <v>58.006137847900391</v>
      </c>
      <c r="Y158">
        <v>58.654460906982422</v>
      </c>
      <c r="Z158">
        <v>61.234317779541023</v>
      </c>
      <c r="AA158">
        <v>121.05242919921881</v>
      </c>
      <c r="AB158">
        <v>90.542015075683594</v>
      </c>
      <c r="AC158">
        <v>114.566535949707</v>
      </c>
      <c r="AD158">
        <v>41.649429321289063</v>
      </c>
      <c r="AE158">
        <v>119.9110412597656</v>
      </c>
      <c r="AF158">
        <v>193.2955627441406</v>
      </c>
      <c r="AG158">
        <v>92.895454406738281</v>
      </c>
      <c r="AH158">
        <v>185.55082702636719</v>
      </c>
      <c r="AI158">
        <v>364.15521240234381</v>
      </c>
      <c r="AJ158">
        <v>218.1926574707031</v>
      </c>
      <c r="AK158">
        <v>165.5110778808594</v>
      </c>
      <c r="AL158">
        <v>278.91122436523438</v>
      </c>
      <c r="AM158">
        <v>66.694290161132813</v>
      </c>
      <c r="AN158">
        <v>18.70000076293945</v>
      </c>
      <c r="AO158">
        <v>58.476028442382813</v>
      </c>
      <c r="AP158">
        <v>113.8404922485352</v>
      </c>
      <c r="AQ158">
        <v>56.737678527832031</v>
      </c>
      <c r="AR158">
        <v>55.738071441650391</v>
      </c>
      <c r="AS158">
        <v>56.681194305419922</v>
      </c>
      <c r="AT158">
        <v>313.52786254882813</v>
      </c>
      <c r="AU158">
        <v>125.3005752563477</v>
      </c>
      <c r="AV158">
        <v>195.7542419433594</v>
      </c>
      <c r="AW158">
        <v>85.285514831542969</v>
      </c>
      <c r="AX158">
        <v>269.15350341796881</v>
      </c>
      <c r="AY158">
        <v>292.43853759765619</v>
      </c>
      <c r="AZ158">
        <v>13.258535385131839</v>
      </c>
      <c r="BA158">
        <v>71.833122253417969</v>
      </c>
      <c r="BB158">
        <v>47.051231384277337</v>
      </c>
      <c r="BC158">
        <v>47.195125579833977</v>
      </c>
      <c r="BD158">
        <v>19.079191207885739</v>
      </c>
      <c r="BE158">
        <v>46.155548095703118</v>
      </c>
      <c r="BF158">
        <v>69.587043762207031</v>
      </c>
      <c r="BG158">
        <v>42.012298583984382</v>
      </c>
      <c r="BH158">
        <v>88.603004455566406</v>
      </c>
      <c r="BI158">
        <v>41.25</v>
      </c>
      <c r="BJ158">
        <v>113.01568603515619</v>
      </c>
      <c r="BK158">
        <v>57.608165740966797</v>
      </c>
      <c r="BL158">
        <v>63.514183044433587</v>
      </c>
      <c r="BM158">
        <v>31.534608840942379</v>
      </c>
      <c r="BN158">
        <v>30.11662673950195</v>
      </c>
      <c r="BO158">
        <v>474.12893676757813</v>
      </c>
      <c r="BP158">
        <v>89.134605407714844</v>
      </c>
      <c r="BQ158">
        <v>176.31367492675781</v>
      </c>
      <c r="BR158">
        <v>55.170818328857422</v>
      </c>
      <c r="BS158">
        <v>173.73187255859381</v>
      </c>
      <c r="BT158">
        <v>80.623695373535156</v>
      </c>
      <c r="BU158">
        <v>31.981828689575199</v>
      </c>
      <c r="BV158">
        <v>97.930000305175781</v>
      </c>
      <c r="BW158">
        <v>64.327133178710938</v>
      </c>
      <c r="BX158">
        <v>242.38569641113281</v>
      </c>
      <c r="BY158">
        <v>39.310001373291023</v>
      </c>
      <c r="BZ158">
        <v>85.345954895019531</v>
      </c>
      <c r="CA158">
        <v>70.388298034667969</v>
      </c>
      <c r="CB158">
        <v>558.3914794921875</v>
      </c>
      <c r="CC158">
        <v>41.076919555664063</v>
      </c>
      <c r="CD158">
        <v>93.874427795410156</v>
      </c>
      <c r="CE158">
        <v>25.217014312744141</v>
      </c>
      <c r="CF158">
        <v>90.180992126464844</v>
      </c>
      <c r="CG158">
        <v>74.339996337890625</v>
      </c>
      <c r="CH158">
        <v>27.04929161071777</v>
      </c>
      <c r="CI158">
        <v>76.679725646972656</v>
      </c>
      <c r="CJ158">
        <v>92.481552124023438</v>
      </c>
      <c r="CK158">
        <v>124.72874450683589</v>
      </c>
      <c r="CL158">
        <v>116.69480895996089</v>
      </c>
      <c r="CM158">
        <v>89.907882690429688</v>
      </c>
      <c r="CN158">
        <v>92.931114196777344</v>
      </c>
      <c r="CO158">
        <v>86.573822021484375</v>
      </c>
      <c r="CP158">
        <v>89.084381103515625</v>
      </c>
      <c r="CQ158">
        <v>45.216941833496087</v>
      </c>
      <c r="CR158">
        <v>129.979248046875</v>
      </c>
      <c r="CS158">
        <v>219.19032287597659</v>
      </c>
      <c r="CT158">
        <v>81.026580810546875</v>
      </c>
      <c r="CU158">
        <v>42.514602661132813</v>
      </c>
      <c r="CV158">
        <v>74.624229431152344</v>
      </c>
      <c r="CW158">
        <v>155.30906677246091</v>
      </c>
      <c r="CX158">
        <v>185.869873046875</v>
      </c>
      <c r="CY158">
        <v>59.594890594482422</v>
      </c>
      <c r="CZ158">
        <v>136.92762756347659</v>
      </c>
      <c r="DA158">
        <v>75.468788146972656</v>
      </c>
      <c r="DB158">
        <v>17713.619140625</v>
      </c>
      <c r="DC158">
        <v>15</v>
      </c>
      <c r="DD158">
        <v>0.48058761974635261</v>
      </c>
      <c r="DE158">
        <v>0.7479570271710656</v>
      </c>
      <c r="DF158">
        <v>1.9625631329069557</v>
      </c>
      <c r="DG158">
        <v>1.6851513985426663</v>
      </c>
      <c r="DH158">
        <v>1.2125020390887211</v>
      </c>
      <c r="DI158">
        <v>8.0266267199464489E-2</v>
      </c>
      <c r="DJ158">
        <v>2.293937016563349</v>
      </c>
      <c r="DK158">
        <v>2.7051656466719072</v>
      </c>
      <c r="DL158">
        <v>0.39075212549649202</v>
      </c>
      <c r="DM158">
        <v>2.5022060904939449</v>
      </c>
      <c r="DN158">
        <v>0.11375329772003508</v>
      </c>
      <c r="DO158">
        <v>310.95987701416016</v>
      </c>
      <c r="DP158">
        <v>673.1875</v>
      </c>
    </row>
    <row r="159" spans="1:120" x14ac:dyDescent="0.25">
      <c r="A159" s="1">
        <v>45533</v>
      </c>
      <c r="B159">
        <v>34.880260467529297</v>
      </c>
      <c r="C159">
        <v>44.680000305175781</v>
      </c>
      <c r="D159">
        <v>39.742450714111328</v>
      </c>
      <c r="E159">
        <v>33.310386657714837</v>
      </c>
      <c r="F159">
        <v>58.712028503417969</v>
      </c>
      <c r="G159">
        <v>14.960000038146971</v>
      </c>
      <c r="H159">
        <v>42.192176818847663</v>
      </c>
      <c r="I159">
        <v>26.219999313354489</v>
      </c>
      <c r="J159">
        <v>21.22677040100098</v>
      </c>
      <c r="K159">
        <v>410.771240234375</v>
      </c>
      <c r="L159">
        <v>69.827354431152344</v>
      </c>
      <c r="M159">
        <v>35.669998168945313</v>
      </c>
      <c r="N159">
        <v>25.038810729980469</v>
      </c>
      <c r="O159">
        <v>38.428848266601563</v>
      </c>
      <c r="P159">
        <v>58.174327850341797</v>
      </c>
      <c r="Q159">
        <v>232.94999694824219</v>
      </c>
      <c r="R159">
        <v>120.083854675293</v>
      </c>
      <c r="S159">
        <v>125.7127685546875</v>
      </c>
      <c r="T159">
        <v>147.8771057128906</v>
      </c>
      <c r="U159">
        <v>28.513383865356449</v>
      </c>
      <c r="V159">
        <v>95.041275024414063</v>
      </c>
      <c r="W159">
        <v>86.290000915527344</v>
      </c>
      <c r="X159">
        <v>57.767875671386719</v>
      </c>
      <c r="Y159">
        <v>58.375343322753913</v>
      </c>
      <c r="Z159">
        <v>60.759403228759773</v>
      </c>
      <c r="AA159">
        <v>120.18515777587891</v>
      </c>
      <c r="AB159">
        <v>89.905860900878906</v>
      </c>
      <c r="AC159">
        <v>114.00599670410161</v>
      </c>
      <c r="AD159">
        <v>41.210700988769531</v>
      </c>
      <c r="AE159">
        <v>118.4738464355469</v>
      </c>
      <c r="AF159">
        <v>191.64076232910159</v>
      </c>
      <c r="AG159">
        <v>91.919281005859375</v>
      </c>
      <c r="AH159">
        <v>184.00390625</v>
      </c>
      <c r="AI159">
        <v>360.46847534179688</v>
      </c>
      <c r="AJ159">
        <v>216.93354797363281</v>
      </c>
      <c r="AK159">
        <v>164.62298583984381</v>
      </c>
      <c r="AL159">
        <v>277.16314697265619</v>
      </c>
      <c r="AM159">
        <v>65.891227722167969</v>
      </c>
      <c r="AN159">
        <v>18.440000534057621</v>
      </c>
      <c r="AO159">
        <v>57.799156188964837</v>
      </c>
      <c r="AP159">
        <v>113.2199172973633</v>
      </c>
      <c r="AQ159">
        <v>56.365371704101563</v>
      </c>
      <c r="AR159">
        <v>55.442012786865227</v>
      </c>
      <c r="AS159">
        <v>56.259738922119141</v>
      </c>
      <c r="AT159">
        <v>310.37930297851563</v>
      </c>
      <c r="AU159">
        <v>124.1697082519531</v>
      </c>
      <c r="AV159">
        <v>192.93751525878909</v>
      </c>
      <c r="AW159">
        <v>84.533401489257813</v>
      </c>
      <c r="AX159">
        <v>266.65277099609381</v>
      </c>
      <c r="AY159">
        <v>293.29067993164063</v>
      </c>
      <c r="AZ159">
        <v>13.19956588745117</v>
      </c>
      <c r="BA159">
        <v>71.793144226074219</v>
      </c>
      <c r="BB159">
        <v>46.596340179443359</v>
      </c>
      <c r="BC159">
        <v>47.384864807128913</v>
      </c>
      <c r="BD159">
        <v>19.118631362915039</v>
      </c>
      <c r="BE159">
        <v>45.985744476318359</v>
      </c>
      <c r="BF159">
        <v>69.068931579589844</v>
      </c>
      <c r="BG159">
        <v>41.743179321289063</v>
      </c>
      <c r="BH159">
        <v>87.76983642578125</v>
      </c>
      <c r="BI159">
        <v>40.959999084472663</v>
      </c>
      <c r="BJ159">
        <v>112.0597839355469</v>
      </c>
      <c r="BK159">
        <v>56.908676147460938</v>
      </c>
      <c r="BL159">
        <v>63.096324920654297</v>
      </c>
      <c r="BM159">
        <v>31.485626220703121</v>
      </c>
      <c r="BN159">
        <v>30.01875114440918</v>
      </c>
      <c r="BO159">
        <v>468.54415893554688</v>
      </c>
      <c r="BP159">
        <v>88.159591674804688</v>
      </c>
      <c r="BQ159">
        <v>174.96490478515619</v>
      </c>
      <c r="BR159">
        <v>54.743137359619141</v>
      </c>
      <c r="BS159">
        <v>172.39830017089841</v>
      </c>
      <c r="BT159">
        <v>80.623695373535156</v>
      </c>
      <c r="BU159">
        <v>32.147945404052727</v>
      </c>
      <c r="BV159">
        <v>96.779998779296875</v>
      </c>
      <c r="BW159">
        <v>64.346450805664063</v>
      </c>
      <c r="BX159">
        <v>236.86018371582031</v>
      </c>
      <c r="BY159">
        <v>39.169998168945313</v>
      </c>
      <c r="BZ159">
        <v>84.410491943359375</v>
      </c>
      <c r="CA159">
        <v>69.883415222167969</v>
      </c>
      <c r="CB159">
        <v>553.11151123046875</v>
      </c>
      <c r="CC159">
        <v>40.579380035400391</v>
      </c>
      <c r="CD159">
        <v>94.886238098144517</v>
      </c>
      <c r="CE159">
        <v>24.963869094848629</v>
      </c>
      <c r="CF159">
        <v>89.558860778808594</v>
      </c>
      <c r="CG159">
        <v>76.769996643066406</v>
      </c>
      <c r="CH159">
        <v>26.972745895385739</v>
      </c>
      <c r="CI159">
        <v>77.114463806152344</v>
      </c>
      <c r="CJ159">
        <v>91.596885681152344</v>
      </c>
      <c r="CK159">
        <v>123.5437469482422</v>
      </c>
      <c r="CL159">
        <v>115.2136306762695</v>
      </c>
      <c r="CM159">
        <v>89.358078002929688</v>
      </c>
      <c r="CN159">
        <v>91.925720214843764</v>
      </c>
      <c r="CO159">
        <v>85.998786926269531</v>
      </c>
      <c r="CP159">
        <v>88.7525634765625</v>
      </c>
      <c r="CQ159">
        <v>44.791858673095703</v>
      </c>
      <c r="CR159">
        <v>128.60490417480469</v>
      </c>
      <c r="CS159">
        <v>216.3152770996094</v>
      </c>
      <c r="CT159">
        <v>80.388275146484375</v>
      </c>
      <c r="CU159">
        <v>42.104591369628913</v>
      </c>
      <c r="CV159">
        <v>74.066665649414063</v>
      </c>
      <c r="CW159">
        <v>154.2420654296875</v>
      </c>
      <c r="CX159">
        <v>183.1084289550781</v>
      </c>
      <c r="CY159">
        <v>59.574970245361328</v>
      </c>
      <c r="CZ159">
        <v>137.23182678222659</v>
      </c>
      <c r="DA159">
        <v>75.330345153808594</v>
      </c>
      <c r="DB159">
        <v>17516.4296875</v>
      </c>
      <c r="DC159">
        <v>15.64999961853027</v>
      </c>
      <c r="DD159">
        <v>0.4796436827359718</v>
      </c>
      <c r="DE159">
        <v>0.74806126284358021</v>
      </c>
      <c r="DF159">
        <v>1.9590262113894492</v>
      </c>
      <c r="DG159">
        <v>1.6836236176781469</v>
      </c>
      <c r="DH159">
        <v>1.2078758840707491</v>
      </c>
      <c r="DI159">
        <v>8.0779371605879779E-2</v>
      </c>
      <c r="DJ159">
        <v>2.2778001968746806</v>
      </c>
      <c r="DK159">
        <v>2.6908809363733379</v>
      </c>
      <c r="DL159">
        <v>0.39220580944163652</v>
      </c>
      <c r="DM159">
        <v>2.4996378532896615</v>
      </c>
      <c r="DN159">
        <v>0.11255634108971531</v>
      </c>
      <c r="DO159">
        <v>308.69700622558594</v>
      </c>
      <c r="DP159">
        <v>664.74618911743164</v>
      </c>
    </row>
    <row r="160" spans="1:120" x14ac:dyDescent="0.25">
      <c r="A160" s="1">
        <v>45532</v>
      </c>
      <c r="B160">
        <v>34.790287017822273</v>
      </c>
      <c r="C160">
        <v>44.270000457763672</v>
      </c>
      <c r="D160">
        <v>39.606311798095703</v>
      </c>
      <c r="E160">
        <v>33.338737487792969</v>
      </c>
      <c r="F160">
        <v>58.482376098632813</v>
      </c>
      <c r="G160">
        <v>14.85599994659424</v>
      </c>
      <c r="H160">
        <v>42.211906433105469</v>
      </c>
      <c r="I160">
        <v>26.280000686645511</v>
      </c>
      <c r="J160">
        <v>20.989439010620121</v>
      </c>
      <c r="K160">
        <v>408.220703125</v>
      </c>
      <c r="L160">
        <v>69.349433898925781</v>
      </c>
      <c r="M160">
        <v>35.582000732421882</v>
      </c>
      <c r="N160">
        <v>24.57839393615723</v>
      </c>
      <c r="O160">
        <v>37.914878845214837</v>
      </c>
      <c r="P160">
        <v>58.026924133300781</v>
      </c>
      <c r="Q160">
        <v>231.75</v>
      </c>
      <c r="R160">
        <v>119.65615081787109</v>
      </c>
      <c r="S160">
        <v>125.00913238525391</v>
      </c>
      <c r="T160">
        <v>147.37846374511719</v>
      </c>
      <c r="U160">
        <v>27.960298538208011</v>
      </c>
      <c r="V160">
        <v>95.207145690917955</v>
      </c>
      <c r="W160">
        <v>85.25</v>
      </c>
      <c r="X160">
        <v>57.350925445556641</v>
      </c>
      <c r="Y160">
        <v>58.106197357177727</v>
      </c>
      <c r="Z160">
        <v>60.601100921630859</v>
      </c>
      <c r="AA160">
        <v>119.9092178344727</v>
      </c>
      <c r="AB160">
        <v>89.766700744628906</v>
      </c>
      <c r="AC160">
        <v>113.41595458984381</v>
      </c>
      <c r="AD160">
        <v>41.091041564941413</v>
      </c>
      <c r="AE160">
        <v>118.8802185058594</v>
      </c>
      <c r="AF160">
        <v>190.88232421875</v>
      </c>
      <c r="AG160">
        <v>92.21811676025392</v>
      </c>
      <c r="AH160">
        <v>183.0580139160156</v>
      </c>
      <c r="AI160">
        <v>361.62429809570313</v>
      </c>
      <c r="AJ160">
        <v>215.39683532714841</v>
      </c>
      <c r="AK160">
        <v>163.61647033691409</v>
      </c>
      <c r="AL160">
        <v>274.92837524414063</v>
      </c>
      <c r="AM160">
        <v>65.683013916015625</v>
      </c>
      <c r="AN160">
        <v>18.219999313354489</v>
      </c>
      <c r="AO160">
        <v>57.485244750976563</v>
      </c>
      <c r="AP160">
        <v>112.1560745239258</v>
      </c>
      <c r="AQ160">
        <v>56.26739501953125</v>
      </c>
      <c r="AR160">
        <v>54.958446502685547</v>
      </c>
      <c r="AS160">
        <v>56.102912902832031</v>
      </c>
      <c r="AT160">
        <v>311.33578491210938</v>
      </c>
      <c r="AU160">
        <v>123.65834808349609</v>
      </c>
      <c r="AV160">
        <v>193.30445861816409</v>
      </c>
      <c r="AW160">
        <v>84.038581848144531</v>
      </c>
      <c r="AX160">
        <v>267.15884399414063</v>
      </c>
      <c r="AY160">
        <v>289.74502563476563</v>
      </c>
      <c r="AZ160">
        <v>13.17008018493652</v>
      </c>
      <c r="BA160">
        <v>71.113494873046875</v>
      </c>
      <c r="BB160">
        <v>46.774337768554688</v>
      </c>
      <c r="BC160">
        <v>47.233573913574219</v>
      </c>
      <c r="BD160">
        <v>18.734088897705082</v>
      </c>
      <c r="BE160">
        <v>46.145557403564453</v>
      </c>
      <c r="BF160">
        <v>68.879615783691406</v>
      </c>
      <c r="BG160">
        <v>41.543827056884773</v>
      </c>
      <c r="BH160">
        <v>87.740081787109375</v>
      </c>
      <c r="BI160">
        <v>40.720001220703118</v>
      </c>
      <c r="BJ160">
        <v>111.2333145141602</v>
      </c>
      <c r="BK160">
        <v>56.568916320800781</v>
      </c>
      <c r="BL160">
        <v>63.106048583984382</v>
      </c>
      <c r="BM160">
        <v>30.995807647705082</v>
      </c>
      <c r="BN160">
        <v>29.72512054443359</v>
      </c>
      <c r="BO160">
        <v>469.23101806640619</v>
      </c>
      <c r="BP160">
        <v>87.751678466796875</v>
      </c>
      <c r="BQ160">
        <v>174.945068359375</v>
      </c>
      <c r="BR160">
        <v>54.424861907958977</v>
      </c>
      <c r="BS160">
        <v>171.75616455078119</v>
      </c>
      <c r="BT160">
        <v>80.633430480957031</v>
      </c>
      <c r="BU160">
        <v>31.962285995483398</v>
      </c>
      <c r="BV160">
        <v>95.709999084472656</v>
      </c>
      <c r="BW160">
        <v>63.786247253417969</v>
      </c>
      <c r="BX160">
        <v>239.82704162597659</v>
      </c>
      <c r="BY160">
        <v>38.630001068115227</v>
      </c>
      <c r="BZ160">
        <v>84.042274475097656</v>
      </c>
      <c r="CA160">
        <v>69.6953125</v>
      </c>
      <c r="CB160">
        <v>553.06201171875</v>
      </c>
      <c r="CC160">
        <v>40.718692779541023</v>
      </c>
      <c r="CD160">
        <v>95.197555541992202</v>
      </c>
      <c r="CE160">
        <v>25.217014312744141</v>
      </c>
      <c r="CF160">
        <v>89.262588500976563</v>
      </c>
      <c r="CG160">
        <v>75.480003356933594</v>
      </c>
      <c r="CH160">
        <v>26.8770637512207</v>
      </c>
      <c r="CI160">
        <v>77.327011108398438</v>
      </c>
      <c r="CJ160">
        <v>91.878822326660156</v>
      </c>
      <c r="CK160">
        <v>123.0932540893555</v>
      </c>
      <c r="CL160">
        <v>115.35279846191411</v>
      </c>
      <c r="CM160">
        <v>88.608345031738281</v>
      </c>
      <c r="CN160">
        <v>91.423019409179673</v>
      </c>
      <c r="CO160">
        <v>86.17724609375</v>
      </c>
      <c r="CP160">
        <v>87.610702514648438</v>
      </c>
      <c r="CQ160">
        <v>44.396430969238281</v>
      </c>
      <c r="CR160">
        <v>127.7051544189453</v>
      </c>
      <c r="CS160">
        <v>218.2850341796875</v>
      </c>
      <c r="CT160">
        <v>80.790901184082031</v>
      </c>
      <c r="CU160">
        <v>42.270545959472663</v>
      </c>
      <c r="CV160">
        <v>73.665618896484375</v>
      </c>
      <c r="CW160">
        <v>153.916015625</v>
      </c>
      <c r="CX160">
        <v>182.88990783691409</v>
      </c>
      <c r="CY160">
        <v>58.847957611083977</v>
      </c>
      <c r="CZ160">
        <v>135.10246276855469</v>
      </c>
      <c r="DA160">
        <v>75.706108093261719</v>
      </c>
      <c r="DB160">
        <v>17556.029296875</v>
      </c>
      <c r="DC160">
        <v>17.110000610351559</v>
      </c>
      <c r="DD160">
        <v>0.48311501412028335</v>
      </c>
      <c r="DE160">
        <v>0.74862218573176176</v>
      </c>
      <c r="DF160">
        <v>1.9754628074442628</v>
      </c>
      <c r="DG160">
        <v>1.6803221257494214</v>
      </c>
      <c r="DH160">
        <v>1.2058526098881852</v>
      </c>
      <c r="DI160">
        <v>8.00452743448892E-2</v>
      </c>
      <c r="DJ160">
        <v>2.2637438765560929</v>
      </c>
      <c r="DK160">
        <v>2.7018517058291645</v>
      </c>
      <c r="DL160">
        <v>0.38946235822229047</v>
      </c>
      <c r="DM160">
        <v>2.5177093963918269</v>
      </c>
      <c r="DN160">
        <v>0.11339806121529886</v>
      </c>
      <c r="DO160">
        <v>308.37253570556641</v>
      </c>
      <c r="DP160">
        <v>664.69954681396484</v>
      </c>
    </row>
    <row r="161" spans="1:120" x14ac:dyDescent="0.25">
      <c r="A161" s="1">
        <v>45531</v>
      </c>
      <c r="B161">
        <v>35.240161895751953</v>
      </c>
      <c r="C161">
        <v>45.419998168945313</v>
      </c>
      <c r="D161">
        <v>40.063346862792969</v>
      </c>
      <c r="E161">
        <v>34.236465454101563</v>
      </c>
      <c r="F161">
        <v>59.051521301269531</v>
      </c>
      <c r="G161">
        <v>14.97999954223633</v>
      </c>
      <c r="H161">
        <v>43.731101989746087</v>
      </c>
      <c r="I161">
        <v>26.819999694824219</v>
      </c>
      <c r="J161">
        <v>21.245754241943359</v>
      </c>
      <c r="K161">
        <v>409.75897216796881</v>
      </c>
      <c r="L161">
        <v>70.345115661621094</v>
      </c>
      <c r="M161">
        <v>35.763999938964837</v>
      </c>
      <c r="N161">
        <v>24.764520645141602</v>
      </c>
      <c r="O161">
        <v>38.764900207519531</v>
      </c>
      <c r="P161">
        <v>57.977790832519531</v>
      </c>
      <c r="Q161">
        <v>233.38999938964841</v>
      </c>
      <c r="R161">
        <v>120.4618225097656</v>
      </c>
      <c r="S161">
        <v>125.6235809326172</v>
      </c>
      <c r="T161">
        <v>147.46821594238281</v>
      </c>
      <c r="U161">
        <v>28.86893463134766</v>
      </c>
      <c r="V161">
        <v>95.255928039550781</v>
      </c>
      <c r="W161">
        <v>86.319999694824219</v>
      </c>
      <c r="X161">
        <v>57.291355133056641</v>
      </c>
      <c r="Y161">
        <v>58.205883026123047</v>
      </c>
      <c r="Z161">
        <v>60.878128051757813</v>
      </c>
      <c r="AA161">
        <v>120.08660888671881</v>
      </c>
      <c r="AB161">
        <v>90.382972717285156</v>
      </c>
      <c r="AC161">
        <v>113.7699813842773</v>
      </c>
      <c r="AD161">
        <v>42.048274993896477</v>
      </c>
      <c r="AE161">
        <v>119.4650039672852</v>
      </c>
      <c r="AF161">
        <v>191.1285705566406</v>
      </c>
      <c r="AG161">
        <v>93.094673156738281</v>
      </c>
      <c r="AH161">
        <v>183.3930358886719</v>
      </c>
      <c r="AI161">
        <v>365.16162109375</v>
      </c>
      <c r="AJ161">
        <v>216.86415100097659</v>
      </c>
      <c r="AK161">
        <v>164.0901184082031</v>
      </c>
      <c r="AL161">
        <v>277.60012817382813</v>
      </c>
      <c r="AM161">
        <v>65.752418518066406</v>
      </c>
      <c r="AN161">
        <v>18.379999160766602</v>
      </c>
      <c r="AO161">
        <v>57.2105712890625</v>
      </c>
      <c r="AP161">
        <v>110.9740371704102</v>
      </c>
      <c r="AQ161">
        <v>55.895088195800781</v>
      </c>
      <c r="AR161">
        <v>54.613044738769531</v>
      </c>
      <c r="AS161">
        <v>55.622646331787109</v>
      </c>
      <c r="AT161">
        <v>314.69357299804688</v>
      </c>
      <c r="AU161">
        <v>123.75669097900391</v>
      </c>
      <c r="AV161">
        <v>195.10957336425781</v>
      </c>
      <c r="AW161">
        <v>84.761016845703125</v>
      </c>
      <c r="AX161">
        <v>269.00457763671881</v>
      </c>
      <c r="AY161">
        <v>295.88623046875</v>
      </c>
      <c r="AZ161">
        <v>13.356821060180661</v>
      </c>
      <c r="BA161">
        <v>71.393348693847656</v>
      </c>
      <c r="BB161">
        <v>46.883113861083977</v>
      </c>
      <c r="BC161">
        <v>47.804286956787109</v>
      </c>
      <c r="BD161">
        <v>19.374992370605469</v>
      </c>
      <c r="BE161">
        <v>46.624988555908203</v>
      </c>
      <c r="BF161">
        <v>69.039039611816406</v>
      </c>
      <c r="BG161">
        <v>41.763111114501953</v>
      </c>
      <c r="BH161">
        <v>87.462356567382813</v>
      </c>
      <c r="BI161">
        <v>41.25</v>
      </c>
      <c r="BJ161">
        <v>110.8151168823242</v>
      </c>
      <c r="BK161">
        <v>57.418304443359382</v>
      </c>
      <c r="BL161">
        <v>63.669658660888672</v>
      </c>
      <c r="BM161">
        <v>31.044790267944339</v>
      </c>
      <c r="BN161">
        <v>30.155778884887699</v>
      </c>
      <c r="BO161">
        <v>474.61672973632813</v>
      </c>
      <c r="BP161">
        <v>88.657051086425781</v>
      </c>
      <c r="BQ161">
        <v>176.29383850097659</v>
      </c>
      <c r="BR161">
        <v>54.912216186523438</v>
      </c>
      <c r="BS161">
        <v>172.23036193847659</v>
      </c>
      <c r="BT161">
        <v>80.643173217773438</v>
      </c>
      <c r="BU161">
        <v>33.027370452880859</v>
      </c>
      <c r="BV161">
        <v>96.970001220703125</v>
      </c>
      <c r="BW161">
        <v>64.954948425292969</v>
      </c>
      <c r="BX161">
        <v>243.92884826660159</v>
      </c>
      <c r="BY161">
        <v>39.509998321533203</v>
      </c>
      <c r="BZ161">
        <v>85.425567626953125</v>
      </c>
      <c r="CA161">
        <v>69.556709289550781</v>
      </c>
      <c r="CB161">
        <v>556.29144287109375</v>
      </c>
      <c r="CC161">
        <v>41.325691223144531</v>
      </c>
      <c r="CD161">
        <v>95.31430816650392</v>
      </c>
      <c r="CE161">
        <v>26.122489929199219</v>
      </c>
      <c r="CF161">
        <v>89.371223449707031</v>
      </c>
      <c r="CG161">
        <v>76.489997863769531</v>
      </c>
      <c r="CH161">
        <v>26.723972320556641</v>
      </c>
      <c r="CI161">
        <v>77.568527221679688</v>
      </c>
      <c r="CJ161">
        <v>92.238510131835938</v>
      </c>
      <c r="CK161">
        <v>123.27931976318359</v>
      </c>
      <c r="CL161">
        <v>116.1977615356445</v>
      </c>
      <c r="CM161">
        <v>88.868247985839844</v>
      </c>
      <c r="CN161">
        <v>91.817291259765625</v>
      </c>
      <c r="CO161">
        <v>86.752288818359375</v>
      </c>
      <c r="CP161">
        <v>88.1767578125</v>
      </c>
      <c r="CQ161">
        <v>44.287689208984382</v>
      </c>
      <c r="CR161">
        <v>127.7644729614258</v>
      </c>
      <c r="CS161">
        <v>221.33915710449219</v>
      </c>
      <c r="CT161">
        <v>81.134613037109375</v>
      </c>
      <c r="CU161">
        <v>42.416980743408203</v>
      </c>
      <c r="CV161">
        <v>73.665618896484375</v>
      </c>
      <c r="CW161">
        <v>153.7381896972656</v>
      </c>
      <c r="CX161">
        <v>184.67787170410159</v>
      </c>
      <c r="CY161">
        <v>59.973331451416023</v>
      </c>
      <c r="CZ161">
        <v>135.69122314453119</v>
      </c>
      <c r="DA161">
        <v>76.833389282226563</v>
      </c>
      <c r="DB161">
        <v>17754.8203125</v>
      </c>
      <c r="DC161">
        <v>15.430000305175779</v>
      </c>
      <c r="DD161">
        <v>0.48707879144185745</v>
      </c>
      <c r="DE161">
        <v>0.75264822243874041</v>
      </c>
      <c r="DF161">
        <v>1.9911422444384423</v>
      </c>
      <c r="DG161">
        <v>1.6917540852962814</v>
      </c>
      <c r="DH161">
        <v>1.2281427413614903</v>
      </c>
      <c r="DI161">
        <v>8.1647846198256602E-2</v>
      </c>
      <c r="DJ161">
        <v>2.2761909472549475</v>
      </c>
      <c r="DK161">
        <v>2.7280484717817783</v>
      </c>
      <c r="DL161">
        <v>0.38983909204447226</v>
      </c>
      <c r="DM161">
        <v>2.5428408800251181</v>
      </c>
      <c r="DN161">
        <v>0.11491494821955842</v>
      </c>
      <c r="DO161">
        <v>308.53842163085938</v>
      </c>
      <c r="DP161">
        <v>669.88648223876953</v>
      </c>
    </row>
    <row r="162" spans="1:120" x14ac:dyDescent="0.25">
      <c r="A162" s="1">
        <v>45530</v>
      </c>
      <c r="B162">
        <v>35.18017578125</v>
      </c>
      <c r="C162">
        <v>45.729999542236328</v>
      </c>
      <c r="D162">
        <v>40.014728546142578</v>
      </c>
      <c r="E162">
        <v>34.718402862548828</v>
      </c>
      <c r="F162">
        <v>58.732002258300781</v>
      </c>
      <c r="G162">
        <v>15.38000011444092</v>
      </c>
      <c r="H162">
        <v>43.573261260986328</v>
      </c>
      <c r="I162">
        <v>26.610000610351559</v>
      </c>
      <c r="J162">
        <v>21.350179672241211</v>
      </c>
      <c r="K162">
        <v>409.59024047851563</v>
      </c>
      <c r="L162">
        <v>70.504425048828125</v>
      </c>
      <c r="M162">
        <v>35.791999816894531</v>
      </c>
      <c r="N162">
        <v>25.058403015136719</v>
      </c>
      <c r="O162">
        <v>38.774784088134773</v>
      </c>
      <c r="P162">
        <v>58.223461151123047</v>
      </c>
      <c r="Q162">
        <v>232.75999450683591</v>
      </c>
      <c r="R162">
        <v>120.2927322387695</v>
      </c>
      <c r="S162">
        <v>125.2469787597656</v>
      </c>
      <c r="T162">
        <v>147.47821044921881</v>
      </c>
      <c r="U162">
        <v>28.73066520690918</v>
      </c>
      <c r="V162">
        <v>95.294952392578125</v>
      </c>
      <c r="W162">
        <v>86.089996337890625</v>
      </c>
      <c r="X162">
        <v>57.271503448486328</v>
      </c>
      <c r="Y162">
        <v>57.777233123779297</v>
      </c>
      <c r="Z162">
        <v>61.115589141845703</v>
      </c>
      <c r="AA162">
        <v>120.5005340576172</v>
      </c>
      <c r="AB162">
        <v>90.730865478515625</v>
      </c>
      <c r="AC162">
        <v>114.4780349731445</v>
      </c>
      <c r="AD162">
        <v>42.098133087158203</v>
      </c>
      <c r="AE162">
        <v>120.6742324829102</v>
      </c>
      <c r="AF162">
        <v>190.9414367675781</v>
      </c>
      <c r="AG162">
        <v>92.885482788085938</v>
      </c>
      <c r="AH162">
        <v>183.36347961425781</v>
      </c>
      <c r="AI162">
        <v>364.3944091796875</v>
      </c>
      <c r="AJ162">
        <v>218.5594787597656</v>
      </c>
      <c r="AK162">
        <v>165.5702819824219</v>
      </c>
      <c r="AL162">
        <v>279.30853271484381</v>
      </c>
      <c r="AM162">
        <v>65.9407958984375</v>
      </c>
      <c r="AN162">
        <v>18.229999542236332</v>
      </c>
      <c r="AO162">
        <v>57.298858642578118</v>
      </c>
      <c r="AP162">
        <v>110.6095733642578</v>
      </c>
      <c r="AQ162">
        <v>56.306587219238281</v>
      </c>
      <c r="AR162">
        <v>54.494625091552727</v>
      </c>
      <c r="AS162">
        <v>56.161724090576172</v>
      </c>
      <c r="AT162">
        <v>313.62744140625</v>
      </c>
      <c r="AU162">
        <v>123.63868713378911</v>
      </c>
      <c r="AV162">
        <v>194.46490478515619</v>
      </c>
      <c r="AW162">
        <v>84.078163146972656</v>
      </c>
      <c r="AX162">
        <v>268.68707275390619</v>
      </c>
      <c r="AY162">
        <v>298.46221923828119</v>
      </c>
      <c r="AZ162">
        <v>13.38630485534668</v>
      </c>
      <c r="BA162">
        <v>71.263420104980469</v>
      </c>
      <c r="BB162">
        <v>46.91278076171875</v>
      </c>
      <c r="BC162">
        <v>47.294990539550781</v>
      </c>
      <c r="BD162">
        <v>19.65107536315918</v>
      </c>
      <c r="BE162">
        <v>46.505134582519531</v>
      </c>
      <c r="BF162">
        <v>69.49737548828125</v>
      </c>
      <c r="BG162">
        <v>41.902656555175781</v>
      </c>
      <c r="BH162">
        <v>87.293746948242188</v>
      </c>
      <c r="BI162">
        <v>41.209999084472663</v>
      </c>
      <c r="BJ162">
        <v>110.73545074462891</v>
      </c>
      <c r="BK162">
        <v>56.778766632080078</v>
      </c>
      <c r="BL162">
        <v>63.562770843505859</v>
      </c>
      <c r="BM162">
        <v>31.466035842895511</v>
      </c>
      <c r="BN162">
        <v>30.341743469238281</v>
      </c>
      <c r="BO162">
        <v>473.20309448242188</v>
      </c>
      <c r="BP162">
        <v>88.5675048828125</v>
      </c>
      <c r="BQ162">
        <v>175.65911865234381</v>
      </c>
      <c r="BR162">
        <v>54.733188629150391</v>
      </c>
      <c r="BS162">
        <v>172.15132141113281</v>
      </c>
      <c r="BT162">
        <v>80.594482421875</v>
      </c>
      <c r="BU162">
        <v>33.066455841064453</v>
      </c>
      <c r="BV162">
        <v>97.620002746582045</v>
      </c>
      <c r="BW162">
        <v>64.877677917480469</v>
      </c>
      <c r="BX162">
        <v>241.4996337890625</v>
      </c>
      <c r="BY162">
        <v>39.680000305175781</v>
      </c>
      <c r="BZ162">
        <v>85.226539611816406</v>
      </c>
      <c r="CA162">
        <v>69.477500915527344</v>
      </c>
      <c r="CB162">
        <v>555.52862548828125</v>
      </c>
      <c r="CC162">
        <v>41.474952697753913</v>
      </c>
      <c r="CD162">
        <v>95.479698181152344</v>
      </c>
      <c r="CE162">
        <v>26.044599533081051</v>
      </c>
      <c r="CF162">
        <v>89.193466186523438</v>
      </c>
      <c r="CG162">
        <v>77.830001831054688</v>
      </c>
      <c r="CH162">
        <v>26.810087203979489</v>
      </c>
      <c r="CI162">
        <v>77.723098754882813</v>
      </c>
      <c r="CJ162">
        <v>92.102409362792955</v>
      </c>
      <c r="CK162">
        <v>123.3380813598633</v>
      </c>
      <c r="CL162">
        <v>117.3906631469727</v>
      </c>
      <c r="CM162">
        <v>88.388420104980469</v>
      </c>
      <c r="CN162">
        <v>91.807426452636719</v>
      </c>
      <c r="CO162">
        <v>86.950576782226563</v>
      </c>
      <c r="CP162">
        <v>89.006309509277344</v>
      </c>
      <c r="CQ162">
        <v>44.060317993164063</v>
      </c>
      <c r="CR162">
        <v>127.6853713989258</v>
      </c>
      <c r="CS162">
        <v>220.0060729980469</v>
      </c>
      <c r="CT162">
        <v>80.938201904296875</v>
      </c>
      <c r="CU162">
        <v>42.309597015380859</v>
      </c>
      <c r="CV162">
        <v>74.252525329589844</v>
      </c>
      <c r="CW162">
        <v>153.5010986328125</v>
      </c>
      <c r="CX162">
        <v>185.16461181640619</v>
      </c>
      <c r="CY162">
        <v>59.724357604980469</v>
      </c>
      <c r="CZ162">
        <v>137.46733093261719</v>
      </c>
      <c r="DA162">
        <v>77.110275268554688</v>
      </c>
      <c r="DB162">
        <v>17725.76953125</v>
      </c>
      <c r="DC162">
        <v>16.14999961853027</v>
      </c>
      <c r="DD162">
        <v>0.48646058372939777</v>
      </c>
      <c r="DE162">
        <v>0.75294990340152979</v>
      </c>
      <c r="DF162">
        <v>1.9872790914868375</v>
      </c>
      <c r="DG162">
        <v>1.6869484630369667</v>
      </c>
      <c r="DH162">
        <v>1.2266782553885636</v>
      </c>
      <c r="DI162">
        <v>8.2317989468215072E-2</v>
      </c>
      <c r="DJ162">
        <v>2.2877282600785835</v>
      </c>
      <c r="DK162">
        <v>2.7181981786324703</v>
      </c>
      <c r="DL162">
        <v>0.39342613275357863</v>
      </c>
      <c r="DM162">
        <v>2.5366448696343284</v>
      </c>
      <c r="DN162">
        <v>0.11432377229056023</v>
      </c>
      <c r="DO162">
        <v>308.69182586669922</v>
      </c>
      <c r="DP162">
        <v>668.72380065917969</v>
      </c>
    </row>
    <row r="163" spans="1:120" x14ac:dyDescent="0.25">
      <c r="A163" s="1">
        <v>45527</v>
      </c>
      <c r="B163">
        <v>35.52008056640625</v>
      </c>
      <c r="C163">
        <v>46.240001678466797</v>
      </c>
      <c r="D163">
        <v>40.170314788818359</v>
      </c>
      <c r="E163">
        <v>35.077491760253913</v>
      </c>
      <c r="F163">
        <v>59.13140869140625</v>
      </c>
      <c r="G163">
        <v>14.97999954223633</v>
      </c>
      <c r="H163">
        <v>43.375965118408203</v>
      </c>
      <c r="I163">
        <v>26.479999542236332</v>
      </c>
      <c r="J163">
        <v>21.131837844848629</v>
      </c>
      <c r="K163">
        <v>408.70697021484381</v>
      </c>
      <c r="L163">
        <v>70.54425048828125</v>
      </c>
      <c r="M163">
        <v>35.773998260498047</v>
      </c>
      <c r="N163">
        <v>24.803703308105469</v>
      </c>
      <c r="O163">
        <v>38.883506774902337</v>
      </c>
      <c r="P163">
        <v>58.311901092529297</v>
      </c>
      <c r="Q163">
        <v>232.02000427246091</v>
      </c>
      <c r="R163">
        <v>121.1381759643555</v>
      </c>
      <c r="S163">
        <v>125.18752288818359</v>
      </c>
      <c r="T163">
        <v>147.5480041503906</v>
      </c>
      <c r="U163">
        <v>28.770170211791989</v>
      </c>
      <c r="V163">
        <v>95.412048339843764</v>
      </c>
      <c r="W163">
        <v>86.370002746582031</v>
      </c>
      <c r="X163">
        <v>57.331069946289063</v>
      </c>
      <c r="Y163">
        <v>58.026447296142578</v>
      </c>
      <c r="Z163">
        <v>61.303577423095703</v>
      </c>
      <c r="AA163">
        <v>120.737060546875</v>
      </c>
      <c r="AB163">
        <v>91.217926025390625</v>
      </c>
      <c r="AC163">
        <v>114.5173645019531</v>
      </c>
      <c r="AD163">
        <v>41.9984130859375</v>
      </c>
      <c r="AE163">
        <v>122.0618591308594</v>
      </c>
      <c r="AF163">
        <v>190.38981628417969</v>
      </c>
      <c r="AG163">
        <v>93.513031005859375</v>
      </c>
      <c r="AH163">
        <v>183.12699890136719</v>
      </c>
      <c r="AI163">
        <v>366.79574584960938</v>
      </c>
      <c r="AJ163">
        <v>218.4900817871094</v>
      </c>
      <c r="AK163">
        <v>165.35319519042969</v>
      </c>
      <c r="AL163">
        <v>279.3184814453125</v>
      </c>
      <c r="AM163">
        <v>66.347282409667969</v>
      </c>
      <c r="AN163">
        <v>18.35000038146973</v>
      </c>
      <c r="AO163">
        <v>57.308670043945313</v>
      </c>
      <c r="AP163">
        <v>110.55047607421881</v>
      </c>
      <c r="AQ163">
        <v>56.718082427978523</v>
      </c>
      <c r="AR163">
        <v>54.415672302246087</v>
      </c>
      <c r="AS163">
        <v>56.583175659179688</v>
      </c>
      <c r="AT163">
        <v>315.47076416015619</v>
      </c>
      <c r="AU163">
        <v>123.49118804931641</v>
      </c>
      <c r="AV163">
        <v>196.2501525878906</v>
      </c>
      <c r="AW163">
        <v>84.889656066894531</v>
      </c>
      <c r="AX163">
        <v>269.03436279296881</v>
      </c>
      <c r="AY163">
        <v>296.36618041992188</v>
      </c>
      <c r="AZ163">
        <v>13.49441719055176</v>
      </c>
      <c r="BA163">
        <v>71.313385009765625</v>
      </c>
      <c r="BB163">
        <v>46.606227874755859</v>
      </c>
      <c r="BC163">
        <v>47.928215026855469</v>
      </c>
      <c r="BD163">
        <v>19.720094680786129</v>
      </c>
      <c r="BE163">
        <v>46.595027923583977</v>
      </c>
      <c r="BF163">
        <v>69.49737548828125</v>
      </c>
      <c r="BG163">
        <v>41.962459564208977</v>
      </c>
      <c r="BH163">
        <v>87.095375061035156</v>
      </c>
      <c r="BI163">
        <v>41.450000762939453</v>
      </c>
      <c r="BJ163">
        <v>111.05409240722661</v>
      </c>
      <c r="BK163">
        <v>58.347629547119141</v>
      </c>
      <c r="BL163">
        <v>63.669658660888672</v>
      </c>
      <c r="BM163">
        <v>31.260311126708981</v>
      </c>
      <c r="BN163">
        <v>30.057901382446289</v>
      </c>
      <c r="BO163">
        <v>477.8421630859375</v>
      </c>
      <c r="BP163">
        <v>89.074913024902344</v>
      </c>
      <c r="BQ163">
        <v>175.91700744628909</v>
      </c>
      <c r="BR163">
        <v>55.270275115966797</v>
      </c>
      <c r="BS163">
        <v>172.18096923828119</v>
      </c>
      <c r="BT163">
        <v>80.633430480957031</v>
      </c>
      <c r="BU163">
        <v>33.037143707275391</v>
      </c>
      <c r="BV163">
        <v>97.889999389648438</v>
      </c>
      <c r="BW163">
        <v>64.404403686523438</v>
      </c>
      <c r="BX163">
        <v>247.2939453125</v>
      </c>
      <c r="BY163">
        <v>39.590000152587891</v>
      </c>
      <c r="BZ163">
        <v>86.420738220214844</v>
      </c>
      <c r="CA163">
        <v>69.210212707519531</v>
      </c>
      <c r="CB163">
        <v>556.8560791015625</v>
      </c>
      <c r="CC163">
        <v>41.962543487548828</v>
      </c>
      <c r="CD163">
        <v>95.722930908203125</v>
      </c>
      <c r="CE163">
        <v>26.103017807006839</v>
      </c>
      <c r="CF163">
        <v>89.124336242675781</v>
      </c>
      <c r="CG163">
        <v>75.550003051757813</v>
      </c>
      <c r="CH163">
        <v>26.752676010131839</v>
      </c>
      <c r="CI163">
        <v>77.925994873046875</v>
      </c>
      <c r="CJ163">
        <v>92.141296386718764</v>
      </c>
      <c r="CK163">
        <v>123.1715927124023</v>
      </c>
      <c r="CL163">
        <v>118.5139617919922</v>
      </c>
      <c r="CM163">
        <v>88.788276672363281</v>
      </c>
      <c r="CN163">
        <v>91.403297424316406</v>
      </c>
      <c r="CO163">
        <v>86.752288818359375</v>
      </c>
      <c r="CP163">
        <v>88.215797424316406</v>
      </c>
      <c r="CQ163">
        <v>43.921916961669922</v>
      </c>
      <c r="CR163">
        <v>127.8238067626953</v>
      </c>
      <c r="CS163">
        <v>222.8015441894531</v>
      </c>
      <c r="CT163">
        <v>80.368629455566406</v>
      </c>
      <c r="CU163">
        <v>42.338886260986328</v>
      </c>
      <c r="CV163">
        <v>73.773216247558594</v>
      </c>
      <c r="CW163">
        <v>153.58012390136719</v>
      </c>
      <c r="CX163">
        <v>186.61485290527341</v>
      </c>
      <c r="CY163">
        <v>59.555049896240227</v>
      </c>
      <c r="CZ163">
        <v>136.5351257324219</v>
      </c>
      <c r="DA163">
        <v>77.169609069824219</v>
      </c>
      <c r="DB163">
        <v>17877.7890625</v>
      </c>
      <c r="DC163">
        <v>15.85999965667725</v>
      </c>
      <c r="DD163">
        <v>0.49116613919244467</v>
      </c>
      <c r="DE163">
        <v>0.75550891840683954</v>
      </c>
      <c r="DF163">
        <v>2.0029583188176789</v>
      </c>
      <c r="DG163">
        <v>1.689223368944484</v>
      </c>
      <c r="DH163">
        <v>1.248670316697718</v>
      </c>
      <c r="DI163">
        <v>8.3037616744834508E-2</v>
      </c>
      <c r="DJ163">
        <v>2.321986254704612</v>
      </c>
      <c r="DK163">
        <v>2.7722451620583368</v>
      </c>
      <c r="DL163">
        <v>0.3923636465271666</v>
      </c>
      <c r="DM163">
        <v>2.5546014184766968</v>
      </c>
      <c r="DN163">
        <v>0.11412808833130134</v>
      </c>
      <c r="DO163">
        <v>307.72196960449219</v>
      </c>
      <c r="DP163">
        <v>672.56541824340809</v>
      </c>
    </row>
    <row r="164" spans="1:120" x14ac:dyDescent="0.25">
      <c r="A164" s="1">
        <v>45526</v>
      </c>
      <c r="B164">
        <v>35.010227203369141</v>
      </c>
      <c r="C164">
        <v>44.25</v>
      </c>
      <c r="D164">
        <v>39.829967498779297</v>
      </c>
      <c r="E164">
        <v>33.565532684326172</v>
      </c>
      <c r="F164">
        <v>58.412479400634773</v>
      </c>
      <c r="G164">
        <v>14.77999973297119</v>
      </c>
      <c r="H164">
        <v>42.024471282958977</v>
      </c>
      <c r="I164">
        <v>25.95999908447266</v>
      </c>
      <c r="J164">
        <v>20.761604309082031</v>
      </c>
      <c r="K164">
        <v>404.38998413085938</v>
      </c>
      <c r="L164">
        <v>69.757659912109375</v>
      </c>
      <c r="M164">
        <v>35.282001495361328</v>
      </c>
      <c r="N164">
        <v>24.343288421630859</v>
      </c>
      <c r="O164">
        <v>38.330005645751953</v>
      </c>
      <c r="P164">
        <v>57.437320709228523</v>
      </c>
      <c r="Q164">
        <v>229.3699951171875</v>
      </c>
      <c r="R164">
        <v>118.7211837768555</v>
      </c>
      <c r="S164">
        <v>123.9090881347656</v>
      </c>
      <c r="T164">
        <v>146.05207824707031</v>
      </c>
      <c r="U164">
        <v>27.901041030883789</v>
      </c>
      <c r="V164">
        <v>94.972969055175781</v>
      </c>
      <c r="W164">
        <v>85.879997253417969</v>
      </c>
      <c r="X164">
        <v>56.606365203857422</v>
      </c>
      <c r="Y164">
        <v>57.757301330566413</v>
      </c>
      <c r="Z164">
        <v>59.997562408447273</v>
      </c>
      <c r="AA164">
        <v>117.8199005126953</v>
      </c>
      <c r="AB164">
        <v>89.339286804199219</v>
      </c>
      <c r="AC164">
        <v>111.19346618652339</v>
      </c>
      <c r="AD164">
        <v>40.532661437988281</v>
      </c>
      <c r="AE164">
        <v>117.076301574707</v>
      </c>
      <c r="AF164">
        <v>188.69563293457031</v>
      </c>
      <c r="AG164">
        <v>92.427291870117202</v>
      </c>
      <c r="AH164">
        <v>180.80169677734381</v>
      </c>
      <c r="AI164">
        <v>362.63070678710938</v>
      </c>
      <c r="AJ164">
        <v>211.72857666015619</v>
      </c>
      <c r="AK164">
        <v>159.8470153808594</v>
      </c>
      <c r="AL164">
        <v>271.77978515625</v>
      </c>
      <c r="AM164">
        <v>65.296363830566406</v>
      </c>
      <c r="AN164">
        <v>17.780000686645511</v>
      </c>
      <c r="AO164">
        <v>56.003971099853523</v>
      </c>
      <c r="AP164">
        <v>109.48663330078119</v>
      </c>
      <c r="AQ164">
        <v>53.622055053710938</v>
      </c>
      <c r="AR164">
        <v>53.9222412109375</v>
      </c>
      <c r="AS164">
        <v>53.848602294921882</v>
      </c>
      <c r="AT164">
        <v>312.25247192382813</v>
      </c>
      <c r="AU164">
        <v>122.2029647827148</v>
      </c>
      <c r="AV164">
        <v>194.38554382324219</v>
      </c>
      <c r="AW164">
        <v>83.326057434082031</v>
      </c>
      <c r="AX164">
        <v>266.74203491210938</v>
      </c>
      <c r="AY164">
        <v>287.94281005859381</v>
      </c>
      <c r="AZ164">
        <v>13.022653579711911</v>
      </c>
      <c r="BA164">
        <v>70.55377197265625</v>
      </c>
      <c r="BB164">
        <v>45.656898498535163</v>
      </c>
      <c r="BC164">
        <v>47.035343170166023</v>
      </c>
      <c r="BD164">
        <v>18.743949890136719</v>
      </c>
      <c r="BE164">
        <v>45.316535949707031</v>
      </c>
      <c r="BF164">
        <v>68.461143493652344</v>
      </c>
      <c r="BG164">
        <v>41.185005187988281</v>
      </c>
      <c r="BH164">
        <v>86.311798095703125</v>
      </c>
      <c r="BI164">
        <v>41.069999694824219</v>
      </c>
      <c r="BJ164">
        <v>110.4466857910156</v>
      </c>
      <c r="BK164">
        <v>56.828731536865227</v>
      </c>
      <c r="BL164">
        <v>62.435535430908203</v>
      </c>
      <c r="BM164">
        <v>30.643136978149411</v>
      </c>
      <c r="BN164">
        <v>29.245525360107418</v>
      </c>
      <c r="BO164">
        <v>472.71533203125</v>
      </c>
      <c r="BP164">
        <v>88.179481506347656</v>
      </c>
      <c r="BQ164">
        <v>174.32026672363281</v>
      </c>
      <c r="BR164">
        <v>54.156318664550781</v>
      </c>
      <c r="BS164">
        <v>170.017578125</v>
      </c>
      <c r="BT164">
        <v>80.448432922363281</v>
      </c>
      <c r="BU164">
        <v>32.548572540283203</v>
      </c>
      <c r="BV164">
        <v>96.569999694824219</v>
      </c>
      <c r="BW164">
        <v>63.457843780517578</v>
      </c>
      <c r="BX164">
        <v>241.35028076171881</v>
      </c>
      <c r="BY164">
        <v>39.259998321533203</v>
      </c>
      <c r="BZ164">
        <v>84.440345764160156</v>
      </c>
      <c r="CA164">
        <v>68.952827453613281</v>
      </c>
      <c r="CB164">
        <v>551.00152587890625</v>
      </c>
      <c r="CC164">
        <v>39.882827758789063</v>
      </c>
      <c r="CD164">
        <v>95.100280761718764</v>
      </c>
      <c r="CE164">
        <v>24.428373336791989</v>
      </c>
      <c r="CF164">
        <v>88.620697021484375</v>
      </c>
      <c r="CG164">
        <v>73.580001831054688</v>
      </c>
      <c r="CH164">
        <v>26.982315063476559</v>
      </c>
      <c r="CI164">
        <v>77.298027038574219</v>
      </c>
      <c r="CJ164">
        <v>90.158096313476563</v>
      </c>
      <c r="CK164">
        <v>121.64381408691411</v>
      </c>
      <c r="CL164">
        <v>113.6429901123047</v>
      </c>
      <c r="CM164">
        <v>86.639045715332031</v>
      </c>
      <c r="CN164">
        <v>90.210601806640625</v>
      </c>
      <c r="CO164">
        <v>86.147506713867188</v>
      </c>
      <c r="CP164">
        <v>86.917778015136719</v>
      </c>
      <c r="CQ164">
        <v>43.5462646484375</v>
      </c>
      <c r="CR164">
        <v>126.55821228027339</v>
      </c>
      <c r="CS164">
        <v>219.25001525878909</v>
      </c>
      <c r="CT164">
        <v>80.14276123046875</v>
      </c>
      <c r="CU164">
        <v>41.538375854492188</v>
      </c>
      <c r="CV164">
        <v>73.567802429199219</v>
      </c>
      <c r="CW164">
        <v>152.91816711425781</v>
      </c>
      <c r="CX164">
        <v>183.07862854003909</v>
      </c>
      <c r="CY164">
        <v>58.190662384033203</v>
      </c>
      <c r="CZ164">
        <v>133.78753662109381</v>
      </c>
      <c r="DA164">
        <v>75.330345153808594</v>
      </c>
      <c r="DB164">
        <v>17619.349609375</v>
      </c>
      <c r="DC164">
        <v>17.54999923706055</v>
      </c>
      <c r="DD164">
        <v>0.48982210363165157</v>
      </c>
      <c r="DE164">
        <v>0.75826992227491108</v>
      </c>
      <c r="DF164">
        <v>2.00568198889022</v>
      </c>
      <c r="DG164">
        <v>1.7002493572288107</v>
      </c>
      <c r="DH164">
        <v>1.2246103442381071</v>
      </c>
      <c r="DI164">
        <v>8.0308307548543581E-2</v>
      </c>
      <c r="DJ164">
        <v>2.2844062985745501</v>
      </c>
      <c r="DK164">
        <v>2.7357432148898111</v>
      </c>
      <c r="DL164">
        <v>0.38426132545173358</v>
      </c>
      <c r="DM164">
        <v>2.5551955509347444</v>
      </c>
      <c r="DN164">
        <v>0.11317957726427744</v>
      </c>
      <c r="DO164">
        <v>306.62873077392578</v>
      </c>
      <c r="DP164">
        <v>662.64372253417969</v>
      </c>
    </row>
    <row r="165" spans="1:120" x14ac:dyDescent="0.25">
      <c r="A165" s="1">
        <v>45525</v>
      </c>
      <c r="B165">
        <v>35.640048980712891</v>
      </c>
      <c r="C165">
        <v>45.610000610351563</v>
      </c>
      <c r="D165">
        <v>39.966102600097663</v>
      </c>
      <c r="E165">
        <v>34.189216613769531</v>
      </c>
      <c r="F165">
        <v>59.111434936523438</v>
      </c>
      <c r="G165">
        <v>15.05000019073486</v>
      </c>
      <c r="H165">
        <v>42.912311553955078</v>
      </c>
      <c r="I165">
        <v>26.379999160766602</v>
      </c>
      <c r="J165">
        <v>20.780588150024411</v>
      </c>
      <c r="K165">
        <v>405.88851928710938</v>
      </c>
      <c r="L165">
        <v>70.763298034667969</v>
      </c>
      <c r="M165">
        <v>35.437999725341797</v>
      </c>
      <c r="N165">
        <v>24.362880706787109</v>
      </c>
      <c r="O165">
        <v>39.308517456054688</v>
      </c>
      <c r="P165">
        <v>57.682991027832031</v>
      </c>
      <c r="Q165">
        <v>232.1499938964844</v>
      </c>
      <c r="R165">
        <v>119.8451385498047</v>
      </c>
      <c r="S165">
        <v>123.7505264282227</v>
      </c>
      <c r="T165">
        <v>147.7474670410156</v>
      </c>
      <c r="U165">
        <v>28.256595611572269</v>
      </c>
      <c r="V165">
        <v>95.412048339843764</v>
      </c>
      <c r="W165">
        <v>87.220001220703125</v>
      </c>
      <c r="X165">
        <v>56.507091522216797</v>
      </c>
      <c r="Y165">
        <v>57.458244323730469</v>
      </c>
      <c r="Z165">
        <v>60.363639831542969</v>
      </c>
      <c r="AA165">
        <v>118.470344543457</v>
      </c>
      <c r="AB165">
        <v>89.965499877929688</v>
      </c>
      <c r="AC165">
        <v>112.039192199707</v>
      </c>
      <c r="AD165">
        <v>40.951446533203118</v>
      </c>
      <c r="AE165">
        <v>117.6412658691406</v>
      </c>
      <c r="AF165">
        <v>188.67591857910159</v>
      </c>
      <c r="AG165">
        <v>93.732162475585938</v>
      </c>
      <c r="AH165">
        <v>181.21553039550781</v>
      </c>
      <c r="AI165">
        <v>368.0213623046875</v>
      </c>
      <c r="AJ165">
        <v>213.61228942871091</v>
      </c>
      <c r="AK165">
        <v>160.8436584472656</v>
      </c>
      <c r="AL165">
        <v>274.80914306640619</v>
      </c>
      <c r="AM165">
        <v>65.603713989257813</v>
      </c>
      <c r="AN165">
        <v>17.909999847412109</v>
      </c>
      <c r="AO165">
        <v>55.601768493652337</v>
      </c>
      <c r="AP165">
        <v>108.7281494140625</v>
      </c>
      <c r="AQ165">
        <v>54.229499816894531</v>
      </c>
      <c r="AR165">
        <v>53.547237396240227</v>
      </c>
      <c r="AS165">
        <v>53.691783905029297</v>
      </c>
      <c r="AT165">
        <v>317.06494140625</v>
      </c>
      <c r="AU165">
        <v>122.3701477050781</v>
      </c>
      <c r="AV165">
        <v>196.0319519042969</v>
      </c>
      <c r="AW165">
        <v>84.295890808105469</v>
      </c>
      <c r="AX165">
        <v>269.22293090820313</v>
      </c>
      <c r="AY165">
        <v>289.09857177734381</v>
      </c>
      <c r="AZ165">
        <v>13.23887920379639</v>
      </c>
      <c r="BA165">
        <v>71.583251953125</v>
      </c>
      <c r="BB165">
        <v>46.141452789306641</v>
      </c>
      <c r="BC165">
        <v>47.996326446533203</v>
      </c>
      <c r="BD165">
        <v>19.31583213806152</v>
      </c>
      <c r="BE165">
        <v>45.506313323974609</v>
      </c>
      <c r="BF165">
        <v>68.819839477539063</v>
      </c>
      <c r="BG165">
        <v>41.484024047851563</v>
      </c>
      <c r="BH165">
        <v>86.549850463867188</v>
      </c>
      <c r="BI165">
        <v>41.509998321533203</v>
      </c>
      <c r="BJ165">
        <v>110.32720947265619</v>
      </c>
      <c r="BK165">
        <v>58.677387237548828</v>
      </c>
      <c r="BL165">
        <v>62.503551483154297</v>
      </c>
      <c r="BM165">
        <v>30.76069450378418</v>
      </c>
      <c r="BN165">
        <v>29.431489944458011</v>
      </c>
      <c r="BO165">
        <v>480.33090209960938</v>
      </c>
      <c r="BP165">
        <v>89.224159240722656</v>
      </c>
      <c r="BQ165">
        <v>175.678955078125</v>
      </c>
      <c r="BR165">
        <v>54.981838226318359</v>
      </c>
      <c r="BS165">
        <v>170.50163269042969</v>
      </c>
      <c r="BT165">
        <v>80.555549621582031</v>
      </c>
      <c r="BU165">
        <v>33.320510864257813</v>
      </c>
      <c r="BV165">
        <v>98.180000305175781</v>
      </c>
      <c r="BW165">
        <v>64.201568603515625</v>
      </c>
      <c r="BX165">
        <v>249.52406311035159</v>
      </c>
      <c r="BY165">
        <v>39.549999237060547</v>
      </c>
      <c r="BZ165">
        <v>85.813690185546875</v>
      </c>
      <c r="CA165">
        <v>68.853828430175781</v>
      </c>
      <c r="CB165">
        <v>555.3602294921875</v>
      </c>
      <c r="CC165">
        <v>40.927661895751953</v>
      </c>
      <c r="CD165">
        <v>96.053718566894517</v>
      </c>
      <c r="CE165">
        <v>25.051496505737301</v>
      </c>
      <c r="CF165">
        <v>88.837959289550781</v>
      </c>
      <c r="CG165">
        <v>72.599998474121094</v>
      </c>
      <c r="CH165">
        <v>26.857927322387699</v>
      </c>
      <c r="CI165">
        <v>77.829383850097656</v>
      </c>
      <c r="CJ165">
        <v>89.895606994628906</v>
      </c>
      <c r="CK165">
        <v>121.9082565307617</v>
      </c>
      <c r="CL165">
        <v>114.11020660400391</v>
      </c>
      <c r="CM165">
        <v>86.928947448730469</v>
      </c>
      <c r="CN165">
        <v>90.397888183593764</v>
      </c>
      <c r="CO165">
        <v>86.801864624023438</v>
      </c>
      <c r="CP165">
        <v>86.693321228027344</v>
      </c>
      <c r="CQ165">
        <v>43.299125671386719</v>
      </c>
      <c r="CR165">
        <v>126.71641540527339</v>
      </c>
      <c r="CS165">
        <v>224.41316223144531</v>
      </c>
      <c r="CT165">
        <v>80.260612487792969</v>
      </c>
      <c r="CU165">
        <v>41.284561157226563</v>
      </c>
      <c r="CV165">
        <v>73.655838012695313</v>
      </c>
      <c r="CW165">
        <v>152.81938171386719</v>
      </c>
      <c r="CX165">
        <v>186.2969970703125</v>
      </c>
      <c r="CY165">
        <v>59.335952758789063</v>
      </c>
      <c r="CZ165">
        <v>134.22911071777341</v>
      </c>
      <c r="DA165">
        <v>76.625732421875</v>
      </c>
      <c r="DB165">
        <v>17918.990234375</v>
      </c>
      <c r="DC165">
        <v>16.270000457763668</v>
      </c>
      <c r="DD165">
        <v>0.49678922027502476</v>
      </c>
      <c r="DE165">
        <v>0.7593925739359082</v>
      </c>
      <c r="DF165">
        <v>2.0308489095910867</v>
      </c>
      <c r="DG165">
        <v>1.7085481996575294</v>
      </c>
      <c r="DH165">
        <v>1.2463169026624275</v>
      </c>
      <c r="DI165">
        <v>8.2126875833468699E-2</v>
      </c>
      <c r="DJ165">
        <v>2.3211509518276707</v>
      </c>
      <c r="DK165">
        <v>2.7960559392139808</v>
      </c>
      <c r="DL165">
        <v>0.38463735443215763</v>
      </c>
      <c r="DM165">
        <v>2.5910317781948096</v>
      </c>
      <c r="DN165">
        <v>0.11363342603631268</v>
      </c>
      <c r="DO165">
        <v>306.73583221435547</v>
      </c>
      <c r="DP165">
        <v>671.12358856201172</v>
      </c>
    </row>
    <row r="166" spans="1:120" x14ac:dyDescent="0.25">
      <c r="A166" s="1">
        <v>45524</v>
      </c>
      <c r="B166">
        <v>35.420112609863281</v>
      </c>
      <c r="C166">
        <v>44.540000915527337</v>
      </c>
      <c r="D166">
        <v>39.450729370117188</v>
      </c>
      <c r="E166">
        <v>33.499385833740227</v>
      </c>
      <c r="F166">
        <v>58.921714782714837</v>
      </c>
      <c r="G166">
        <v>14.77000045776367</v>
      </c>
      <c r="H166">
        <v>42.054069519042969</v>
      </c>
      <c r="I166">
        <v>26.110000610351559</v>
      </c>
      <c r="J166">
        <v>20.885013580322269</v>
      </c>
      <c r="K166">
        <v>405.46176147460938</v>
      </c>
      <c r="L166">
        <v>69.329513549804688</v>
      </c>
      <c r="M166">
        <v>35.054000854492188</v>
      </c>
      <c r="N166">
        <v>24.40206336975098</v>
      </c>
      <c r="O166">
        <v>39.041652679443359</v>
      </c>
      <c r="P166">
        <v>57.4078369140625</v>
      </c>
      <c r="Q166">
        <v>232.46000671386719</v>
      </c>
      <c r="R166">
        <v>118.5918807983398</v>
      </c>
      <c r="S166">
        <v>123.1658096313477</v>
      </c>
      <c r="T166">
        <v>146.97956848144531</v>
      </c>
      <c r="U166">
        <v>27.535610198974609</v>
      </c>
      <c r="V166">
        <v>95.21689605712892</v>
      </c>
      <c r="W166">
        <v>86.69000244140625</v>
      </c>
      <c r="X166">
        <v>56.318470001220703</v>
      </c>
      <c r="Y166">
        <v>56.989727020263672</v>
      </c>
      <c r="Z166">
        <v>59.641372680664063</v>
      </c>
      <c r="AA166">
        <v>117.4552536010742</v>
      </c>
      <c r="AB166">
        <v>88.593803405761719</v>
      </c>
      <c r="AC166">
        <v>110.76076507568359</v>
      </c>
      <c r="AD166">
        <v>40.383094787597663</v>
      </c>
      <c r="AE166">
        <v>114.291130065918</v>
      </c>
      <c r="AF166">
        <v>187.94703674316409</v>
      </c>
      <c r="AG166">
        <v>93.363616943359375</v>
      </c>
      <c r="AH166">
        <v>180.25978088378909</v>
      </c>
      <c r="AI166">
        <v>366.48684692382813</v>
      </c>
      <c r="AJ166">
        <v>210.86602783203119</v>
      </c>
      <c r="AK166">
        <v>159.1858825683594</v>
      </c>
      <c r="AL166">
        <v>270.7965087890625</v>
      </c>
      <c r="AM166">
        <v>65.256706237792969</v>
      </c>
      <c r="AN166">
        <v>17.79000091552734</v>
      </c>
      <c r="AO166">
        <v>55.719482421875</v>
      </c>
      <c r="AP166">
        <v>108.40309906005859</v>
      </c>
      <c r="AQ166">
        <v>53.543674468994141</v>
      </c>
      <c r="AR166">
        <v>53.300518035888672</v>
      </c>
      <c r="AS166">
        <v>53.378139495849609</v>
      </c>
      <c r="AT166">
        <v>315.67996215820313</v>
      </c>
      <c r="AU166">
        <v>122.173469543457</v>
      </c>
      <c r="AV166">
        <v>195.079833984375</v>
      </c>
      <c r="AW166">
        <v>83.464599609375</v>
      </c>
      <c r="AX166">
        <v>268.51837158203119</v>
      </c>
      <c r="AY166">
        <v>287.94281005859381</v>
      </c>
      <c r="AZ166">
        <v>13.081624984741209</v>
      </c>
      <c r="BA166">
        <v>71.273406982421875</v>
      </c>
      <c r="BB166">
        <v>45.755790710449219</v>
      </c>
      <c r="BC166">
        <v>47.501003265380859</v>
      </c>
      <c r="BD166">
        <v>18.82282829284668</v>
      </c>
      <c r="BE166">
        <v>44.887039184570313</v>
      </c>
      <c r="BF166">
        <v>68.072555541992188</v>
      </c>
      <c r="BG166">
        <v>41.404289245605469</v>
      </c>
      <c r="BH166">
        <v>86.182861328125</v>
      </c>
      <c r="BI166">
        <v>41.220001220703118</v>
      </c>
      <c r="BJ166">
        <v>109.86916351318359</v>
      </c>
      <c r="BK166">
        <v>57.388324737548828</v>
      </c>
      <c r="BL166">
        <v>61.988521575927727</v>
      </c>
      <c r="BM166">
        <v>30.643136978149411</v>
      </c>
      <c r="BN166">
        <v>29.333612442016602</v>
      </c>
      <c r="BO166">
        <v>478.10098266601563</v>
      </c>
      <c r="BP166">
        <v>88.547615051269531</v>
      </c>
      <c r="BQ166">
        <v>174.41943359375</v>
      </c>
      <c r="BR166">
        <v>54.255775451660163</v>
      </c>
      <c r="BS166">
        <v>169.31620788574219</v>
      </c>
      <c r="BT166">
        <v>80.467903137207031</v>
      </c>
      <c r="BU166">
        <v>32.949199676513672</v>
      </c>
      <c r="BV166">
        <v>97.470001220703125</v>
      </c>
      <c r="BW166">
        <v>62.636856079101563</v>
      </c>
      <c r="BX166">
        <v>246.96539306640619</v>
      </c>
      <c r="BY166">
        <v>39.369998931884773</v>
      </c>
      <c r="BZ166">
        <v>84.699089050292969</v>
      </c>
      <c r="CA166">
        <v>68.517219543457031</v>
      </c>
      <c r="CB166">
        <v>553.458251953125</v>
      </c>
      <c r="CC166">
        <v>40.539581298828118</v>
      </c>
      <c r="CD166">
        <v>95.995330810546875</v>
      </c>
      <c r="CE166">
        <v>24.963869094848629</v>
      </c>
      <c r="CF166">
        <v>88.4034423828125</v>
      </c>
      <c r="CG166">
        <v>73.830001831054688</v>
      </c>
      <c r="CH166">
        <v>26.94404220581055</v>
      </c>
      <c r="CI166">
        <v>77.645828247070313</v>
      </c>
      <c r="CJ166">
        <v>89.419258117675781</v>
      </c>
      <c r="CK166">
        <v>121.3500289916992</v>
      </c>
      <c r="CL166">
        <v>110.8993301391602</v>
      </c>
      <c r="CM166">
        <v>85.899307250976563</v>
      </c>
      <c r="CN166">
        <v>89.372772216796875</v>
      </c>
      <c r="CO166">
        <v>86.435028076171875</v>
      </c>
      <c r="CP166">
        <v>86.546928405761719</v>
      </c>
      <c r="CQ166">
        <v>43.368324279785163</v>
      </c>
      <c r="CR166">
        <v>125.9550857543945</v>
      </c>
      <c r="CS166">
        <v>223.09999084472659</v>
      </c>
      <c r="CT166">
        <v>79.720497131347656</v>
      </c>
      <c r="CU166">
        <v>41.147891998291023</v>
      </c>
      <c r="CV166">
        <v>73.137405395507813</v>
      </c>
      <c r="CW166">
        <v>152.56251525878909</v>
      </c>
      <c r="CX166">
        <v>183.97264099121091</v>
      </c>
      <c r="CY166">
        <v>58.350006103515618</v>
      </c>
      <c r="CZ166">
        <v>134.1604309082031</v>
      </c>
      <c r="DA166">
        <v>75.666549682617188</v>
      </c>
      <c r="DB166">
        <v>17816.939453125</v>
      </c>
      <c r="DC166">
        <v>15.88000011444092</v>
      </c>
      <c r="DD166">
        <v>0.49675492926735459</v>
      </c>
      <c r="DE166">
        <v>0.75427706032343422</v>
      </c>
      <c r="DF166">
        <v>2.0331038078876671</v>
      </c>
      <c r="DG166">
        <v>1.7011339474326437</v>
      </c>
      <c r="DH166">
        <v>1.2361723025928189</v>
      </c>
      <c r="DI166">
        <v>8.0475809617704716E-2</v>
      </c>
      <c r="DJ166">
        <v>2.3077206943165094</v>
      </c>
      <c r="DK166">
        <v>2.7985273408060487</v>
      </c>
      <c r="DL166">
        <v>0.38099717022538937</v>
      </c>
      <c r="DM166">
        <v>2.5838667211289765</v>
      </c>
      <c r="DN166">
        <v>0.11232039859006848</v>
      </c>
      <c r="DO166">
        <v>305.42041778564453</v>
      </c>
      <c r="DP166">
        <v>665.76881408691406</v>
      </c>
    </row>
    <row r="167" spans="1:120" x14ac:dyDescent="0.25">
      <c r="A167" s="1">
        <v>45523</v>
      </c>
      <c r="B167">
        <v>35.570072174072273</v>
      </c>
      <c r="C167">
        <v>45.090000152587891</v>
      </c>
      <c r="D167">
        <v>39.752178192138672</v>
      </c>
      <c r="E167">
        <v>33.622230529785163</v>
      </c>
      <c r="F167">
        <v>58.502346038818359</v>
      </c>
      <c r="G167">
        <v>14.60499954223633</v>
      </c>
      <c r="H167">
        <v>42.448661804199219</v>
      </c>
      <c r="I167">
        <v>26.370000839233398</v>
      </c>
      <c r="J167">
        <v>20.970453262329102</v>
      </c>
      <c r="K167">
        <v>406.00762939453119</v>
      </c>
      <c r="L167">
        <v>69.219985961914063</v>
      </c>
      <c r="M167">
        <v>35.124000549316413</v>
      </c>
      <c r="N167">
        <v>24.921258926391602</v>
      </c>
      <c r="O167">
        <v>38.764900207519531</v>
      </c>
      <c r="P167">
        <v>57.761600494384773</v>
      </c>
      <c r="Q167">
        <v>231.61000061035159</v>
      </c>
      <c r="R167">
        <v>119.06931304931641</v>
      </c>
      <c r="S167">
        <v>124.0874710083008</v>
      </c>
      <c r="T167">
        <v>147.3984069824219</v>
      </c>
      <c r="U167">
        <v>27.901041030883789</v>
      </c>
      <c r="V167">
        <v>94.836380004882798</v>
      </c>
      <c r="W167">
        <v>86.5</v>
      </c>
      <c r="X167">
        <v>56.318470001220703</v>
      </c>
      <c r="Y167">
        <v>57.438308715820313</v>
      </c>
      <c r="Z167">
        <v>60.175651550292969</v>
      </c>
      <c r="AA167">
        <v>118.4309158325195</v>
      </c>
      <c r="AB167">
        <v>89.398933410644531</v>
      </c>
      <c r="AC167">
        <v>112.0490264892578</v>
      </c>
      <c r="AD167">
        <v>40.771968841552727</v>
      </c>
      <c r="AE167">
        <v>115.0741424560547</v>
      </c>
      <c r="AF167">
        <v>188.50848388671881</v>
      </c>
      <c r="AG167">
        <v>93.423377990722656</v>
      </c>
      <c r="AH167">
        <v>181.02830505371091</v>
      </c>
      <c r="AI167">
        <v>366.92529296875</v>
      </c>
      <c r="AJ167">
        <v>213.3544921875</v>
      </c>
      <c r="AK167">
        <v>161.2284851074219</v>
      </c>
      <c r="AL167">
        <v>273.55770874023438</v>
      </c>
      <c r="AM167">
        <v>65.742507934570313</v>
      </c>
      <c r="AN167">
        <v>17.95000076293945</v>
      </c>
      <c r="AO167">
        <v>56.308071136474609</v>
      </c>
      <c r="AP167">
        <v>109.01380920410161</v>
      </c>
      <c r="AQ167">
        <v>54.572418212890618</v>
      </c>
      <c r="AR167">
        <v>53.685394287109382</v>
      </c>
      <c r="AS167">
        <v>54.397480010986328</v>
      </c>
      <c r="AT167">
        <v>315.67996215820313</v>
      </c>
      <c r="AU167">
        <v>122.5078125</v>
      </c>
      <c r="AV167">
        <v>195.43687438964841</v>
      </c>
      <c r="AW167">
        <v>83.929725646972656</v>
      </c>
      <c r="AX167">
        <v>268.885498046875</v>
      </c>
      <c r="AY167">
        <v>297.84515380859381</v>
      </c>
      <c r="AZ167">
        <v>13.219222068786619</v>
      </c>
      <c r="BA167">
        <v>71.423332214355469</v>
      </c>
      <c r="BB167">
        <v>46.052452087402337</v>
      </c>
      <c r="BC167">
        <v>47.734382629394531</v>
      </c>
      <c r="BD167">
        <v>19.138351440429691</v>
      </c>
      <c r="BE167">
        <v>45.566238403320313</v>
      </c>
      <c r="BF167">
        <v>68.36151123046875</v>
      </c>
      <c r="BG167">
        <v>41.214908599853523</v>
      </c>
      <c r="BH167">
        <v>85.855537414550781</v>
      </c>
      <c r="BI167">
        <v>41.409999847412109</v>
      </c>
      <c r="BJ167">
        <v>110.28737640380859</v>
      </c>
      <c r="BK167">
        <v>58.257694244384773</v>
      </c>
      <c r="BL167">
        <v>62.377227783203118</v>
      </c>
      <c r="BM167">
        <v>31.544406890869141</v>
      </c>
      <c r="BN167">
        <v>30.194927215576168</v>
      </c>
      <c r="BO167">
        <v>479.1064453125</v>
      </c>
      <c r="BP167">
        <v>88.985374450683594</v>
      </c>
      <c r="BQ167">
        <v>174.4591064453125</v>
      </c>
      <c r="BR167">
        <v>54.444755554199219</v>
      </c>
      <c r="BS167">
        <v>169.9879455566406</v>
      </c>
      <c r="BT167">
        <v>80.351051330566406</v>
      </c>
      <c r="BU167">
        <v>32.636516571044922</v>
      </c>
      <c r="BV167">
        <v>97.550003051757798</v>
      </c>
      <c r="BW167">
        <v>63.467506408691413</v>
      </c>
      <c r="BX167">
        <v>250.2309265136719</v>
      </c>
      <c r="BY167">
        <v>39.990001678466797</v>
      </c>
      <c r="BZ167">
        <v>85.435508728027344</v>
      </c>
      <c r="CA167">
        <v>68.517219543457031</v>
      </c>
      <c r="CB167">
        <v>554.3597412109375</v>
      </c>
      <c r="CC167">
        <v>41.395347595214837</v>
      </c>
      <c r="CD167">
        <v>95.23647308349608</v>
      </c>
      <c r="CE167">
        <v>24.769144058227539</v>
      </c>
      <c r="CF167">
        <v>88.334312438964844</v>
      </c>
      <c r="CG167">
        <v>74.379997253417969</v>
      </c>
      <c r="CH167">
        <v>27.039724349975589</v>
      </c>
      <c r="CI167">
        <v>77.336669921875</v>
      </c>
      <c r="CJ167">
        <v>89.526191711425781</v>
      </c>
      <c r="CK167">
        <v>121.9767990112305</v>
      </c>
      <c r="CL167">
        <v>111.63494873046881</v>
      </c>
      <c r="CM167">
        <v>87.078887939453125</v>
      </c>
      <c r="CN167">
        <v>89.698051452636719</v>
      </c>
      <c r="CO167">
        <v>86.4945068359375</v>
      </c>
      <c r="CP167">
        <v>88.889198303222656</v>
      </c>
      <c r="CQ167">
        <v>43.506721496582031</v>
      </c>
      <c r="CR167">
        <v>126.3011474609375</v>
      </c>
      <c r="CS167">
        <v>223.88591003417969</v>
      </c>
      <c r="CT167">
        <v>79.327690124511719</v>
      </c>
      <c r="CU167">
        <v>41.108837127685547</v>
      </c>
      <c r="CV167">
        <v>73.293914794921875</v>
      </c>
      <c r="CW167">
        <v>151.9499816894531</v>
      </c>
      <c r="CX167">
        <v>184.14149475097659</v>
      </c>
      <c r="CY167">
        <v>58.857913970947273</v>
      </c>
      <c r="CZ167">
        <v>137.69303894042969</v>
      </c>
      <c r="DA167">
        <v>76.259864807128906</v>
      </c>
      <c r="DB167">
        <v>17876.76953125</v>
      </c>
      <c r="DC167">
        <v>14.64999961853027</v>
      </c>
      <c r="DD167">
        <v>0.49559243204599723</v>
      </c>
      <c r="DE167">
        <v>0.75486145473255561</v>
      </c>
      <c r="DF167">
        <v>2.026894594521468</v>
      </c>
      <c r="DG167">
        <v>1.6967082991443525</v>
      </c>
      <c r="DH167">
        <v>1.2469202530006327</v>
      </c>
      <c r="DI167">
        <v>8.1337075549703111E-2</v>
      </c>
      <c r="DJ167">
        <v>2.3212763974590773</v>
      </c>
      <c r="DK167">
        <v>2.8222920607264785</v>
      </c>
      <c r="DL167">
        <v>0.38486649791965544</v>
      </c>
      <c r="DM167">
        <v>2.5768149452362734</v>
      </c>
      <c r="DN167">
        <v>0.11385519092328354</v>
      </c>
      <c r="DO167">
        <v>304.57158660888672</v>
      </c>
      <c r="DP167">
        <v>667.5333251953125</v>
      </c>
    </row>
    <row r="168" spans="1:120" x14ac:dyDescent="0.25">
      <c r="A168" s="1">
        <v>45520</v>
      </c>
      <c r="B168">
        <v>35.170181274414063</v>
      </c>
      <c r="C168">
        <v>44.090000152587891</v>
      </c>
      <c r="D168">
        <v>39.275691986083977</v>
      </c>
      <c r="E168">
        <v>33.196990966796882</v>
      </c>
      <c r="F168">
        <v>57.743484497070313</v>
      </c>
      <c r="G168">
        <v>14.210000038146971</v>
      </c>
      <c r="H168">
        <v>41.728523254394531</v>
      </c>
      <c r="I168">
        <v>26.10000038146973</v>
      </c>
      <c r="J168">
        <v>21.084369659423832</v>
      </c>
      <c r="K168">
        <v>403.65557861328119</v>
      </c>
      <c r="L168">
        <v>68.303962707519531</v>
      </c>
      <c r="M168">
        <v>34.931999206542969</v>
      </c>
      <c r="N168">
        <v>24.705741882324219</v>
      </c>
      <c r="O168">
        <v>38.043373107910163</v>
      </c>
      <c r="P168">
        <v>57.1719970703125</v>
      </c>
      <c r="Q168">
        <v>231.99000549316409</v>
      </c>
      <c r="R168">
        <v>117.5375518798828</v>
      </c>
      <c r="S168">
        <v>123.6811447143555</v>
      </c>
      <c r="T168">
        <v>144.45643615722659</v>
      </c>
      <c r="U168">
        <v>27.338083267211911</v>
      </c>
      <c r="V168">
        <v>94.709541320800781</v>
      </c>
      <c r="W168">
        <v>85.519996643066406</v>
      </c>
      <c r="X168">
        <v>56.1993408203125</v>
      </c>
      <c r="Y168">
        <v>57.069477081298828</v>
      </c>
      <c r="Z168">
        <v>59.601802825927727</v>
      </c>
      <c r="AA168">
        <v>117.4158248901367</v>
      </c>
      <c r="AB168">
        <v>88.544105529785156</v>
      </c>
      <c r="AC168">
        <v>111.1147842407227</v>
      </c>
      <c r="AD168">
        <v>40.223556518554688</v>
      </c>
      <c r="AE168">
        <v>113.1017379760742</v>
      </c>
      <c r="AF168">
        <v>187.31663513183591</v>
      </c>
      <c r="AG168">
        <v>92.297805786132798</v>
      </c>
      <c r="AH168">
        <v>179.65875244140619</v>
      </c>
      <c r="AI168">
        <v>362.39157104492188</v>
      </c>
      <c r="AJ168">
        <v>210.7768249511719</v>
      </c>
      <c r="AK168">
        <v>159.412841796875</v>
      </c>
      <c r="AL168">
        <v>270.06149291992188</v>
      </c>
      <c r="AM168">
        <v>64.929527282714844</v>
      </c>
      <c r="AN168">
        <v>17.680000305175781</v>
      </c>
      <c r="AO168">
        <v>55.837200164794922</v>
      </c>
      <c r="AP168">
        <v>108.2257919311523</v>
      </c>
      <c r="AQ168">
        <v>54.043350219726563</v>
      </c>
      <c r="AR168">
        <v>53.44854736328125</v>
      </c>
      <c r="AS168">
        <v>53.779994964599609</v>
      </c>
      <c r="AT168">
        <v>311.85391235351563</v>
      </c>
      <c r="AU168">
        <v>121.7407989501953</v>
      </c>
      <c r="AV168">
        <v>193.27470397949219</v>
      </c>
      <c r="AW168">
        <v>83.09844970703125</v>
      </c>
      <c r="AX168">
        <v>266.05734252929688</v>
      </c>
      <c r="AY168">
        <v>295.7589111328125</v>
      </c>
      <c r="AZ168">
        <v>13.091452598571779</v>
      </c>
      <c r="BA168">
        <v>69.434356689453125</v>
      </c>
      <c r="BB168">
        <v>45.815120697021477</v>
      </c>
      <c r="BC168">
        <v>46.486103057861328</v>
      </c>
      <c r="BD168">
        <v>18.724227905273441</v>
      </c>
      <c r="BE168">
        <v>44.707252502441413</v>
      </c>
      <c r="BF168">
        <v>67.903167724609375</v>
      </c>
      <c r="BG168">
        <v>41.194976806640618</v>
      </c>
      <c r="BH168">
        <v>84.605796813964844</v>
      </c>
      <c r="BI168">
        <v>40.830001831054688</v>
      </c>
      <c r="BJ168">
        <v>109.86916351318359</v>
      </c>
      <c r="BK168">
        <v>57.488250732421882</v>
      </c>
      <c r="BL168">
        <v>61.833042144775391</v>
      </c>
      <c r="BM168">
        <v>31.426851272583011</v>
      </c>
      <c r="BN168">
        <v>30.097049713134769</v>
      </c>
      <c r="BO168">
        <v>472.89450073242188</v>
      </c>
      <c r="BP168">
        <v>88.000396728515625</v>
      </c>
      <c r="BQ168">
        <v>173.18968200683591</v>
      </c>
      <c r="BR168">
        <v>53.758472442626953</v>
      </c>
      <c r="BS168">
        <v>168.70375061035159</v>
      </c>
      <c r="BT168">
        <v>80.370536804199219</v>
      </c>
      <c r="BU168">
        <v>31.649600982666019</v>
      </c>
      <c r="BV168">
        <v>96.709999084472656</v>
      </c>
      <c r="BW168">
        <v>63.119792938232422</v>
      </c>
      <c r="BX168">
        <v>245.6213684082031</v>
      </c>
      <c r="BY168">
        <v>39.029998779296882</v>
      </c>
      <c r="BZ168">
        <v>84.291069030761719</v>
      </c>
      <c r="CA168">
        <v>68.138046264648438</v>
      </c>
      <c r="CB168">
        <v>549.10943603515625</v>
      </c>
      <c r="CC168">
        <v>40.499774932861328</v>
      </c>
      <c r="CD168">
        <v>94.798667907714844</v>
      </c>
      <c r="CE168">
        <v>24.652309417724609</v>
      </c>
      <c r="CF168">
        <v>87.781295776367188</v>
      </c>
      <c r="CG168">
        <v>76.319999694824219</v>
      </c>
      <c r="CH168">
        <v>27.183246612548832</v>
      </c>
      <c r="CI168">
        <v>77.027519226074219</v>
      </c>
      <c r="CJ168">
        <v>88.787353515625</v>
      </c>
      <c r="CK168">
        <v>121.163948059082</v>
      </c>
      <c r="CL168">
        <v>109.51755523681641</v>
      </c>
      <c r="CM168">
        <v>86.679031372070313</v>
      </c>
      <c r="CN168">
        <v>89.274200439453125</v>
      </c>
      <c r="CO168">
        <v>85.522880554199219</v>
      </c>
      <c r="CP168">
        <v>88.293869018554688</v>
      </c>
      <c r="CQ168">
        <v>43.269466400146477</v>
      </c>
      <c r="CR168">
        <v>125.5398254394531</v>
      </c>
      <c r="CS168">
        <v>220.2547607421875</v>
      </c>
      <c r="CT168">
        <v>79.062545776367188</v>
      </c>
      <c r="CU168">
        <v>40.864780426025391</v>
      </c>
      <c r="CV168">
        <v>72.814620971679688</v>
      </c>
      <c r="CW168">
        <v>151.0311584472656</v>
      </c>
      <c r="CX168">
        <v>181.9065246582031</v>
      </c>
      <c r="CY168">
        <v>58.310169219970703</v>
      </c>
      <c r="CZ168">
        <v>136.70195007324219</v>
      </c>
      <c r="DA168">
        <v>76.230194091796875</v>
      </c>
      <c r="DB168">
        <v>17631.720703125</v>
      </c>
      <c r="DC168">
        <v>14.80000019073486</v>
      </c>
      <c r="DD168">
        <v>0.49273683419079362</v>
      </c>
      <c r="DE168">
        <v>0.7541070857581067</v>
      </c>
      <c r="DF168">
        <v>2.0171105839283396</v>
      </c>
      <c r="DG168">
        <v>1.6941012397485278</v>
      </c>
      <c r="DH168">
        <v>1.2370631923224638</v>
      </c>
      <c r="DI168">
        <v>8.029364869585863E-2</v>
      </c>
      <c r="DJ168">
        <v>2.3007926556366631</v>
      </c>
      <c r="DK168">
        <v>2.7858293529428</v>
      </c>
      <c r="DL168">
        <v>0.3838521269513881</v>
      </c>
      <c r="DM168">
        <v>2.5616220284630828</v>
      </c>
      <c r="DN168">
        <v>0.11250484832735091</v>
      </c>
      <c r="DO168">
        <v>302.9083251953125</v>
      </c>
      <c r="DP168">
        <v>660.24477767944336</v>
      </c>
    </row>
    <row r="169" spans="1:120" x14ac:dyDescent="0.25">
      <c r="A169" s="1">
        <v>45519</v>
      </c>
      <c r="B169">
        <v>34.870265960693359</v>
      </c>
      <c r="C169">
        <v>43.919998168945313</v>
      </c>
      <c r="D169">
        <v>38.575557708740227</v>
      </c>
      <c r="E169">
        <v>32.544956207275391</v>
      </c>
      <c r="F169">
        <v>57.643634796142578</v>
      </c>
      <c r="G169">
        <v>14.19999980926514</v>
      </c>
      <c r="H169">
        <v>41.472038269042969</v>
      </c>
      <c r="I169">
        <v>25.95999908447266</v>
      </c>
      <c r="J169">
        <v>21.217275619506839</v>
      </c>
      <c r="K169">
        <v>402.47756958007813</v>
      </c>
      <c r="L169">
        <v>68.074958801269531</v>
      </c>
      <c r="M169">
        <v>35.066001892089837</v>
      </c>
      <c r="N169">
        <v>24.784112930297852</v>
      </c>
      <c r="O169">
        <v>36.857295989990227</v>
      </c>
      <c r="P169">
        <v>56.96563720703125</v>
      </c>
      <c r="Q169">
        <v>226.9100036621094</v>
      </c>
      <c r="R169">
        <v>117.3883514404297</v>
      </c>
      <c r="S169">
        <v>122.8486862182617</v>
      </c>
      <c r="T169">
        <v>144.55615234375</v>
      </c>
      <c r="U169">
        <v>27.24919319152832</v>
      </c>
      <c r="V169">
        <v>94.524162292480483</v>
      </c>
      <c r="W169">
        <v>85.419998168945313</v>
      </c>
      <c r="X169">
        <v>56.050426483154297</v>
      </c>
      <c r="Y169">
        <v>56.740512847900391</v>
      </c>
      <c r="Z169">
        <v>59.572120666503913</v>
      </c>
      <c r="AA169">
        <v>117.1201705932617</v>
      </c>
      <c r="AB169">
        <v>88.6534423828125</v>
      </c>
      <c r="AC169">
        <v>110.7902755737305</v>
      </c>
      <c r="AD169">
        <v>40.054042816162109</v>
      </c>
      <c r="AE169">
        <v>113.081901550293</v>
      </c>
      <c r="AF169">
        <v>186.65669250488281</v>
      </c>
      <c r="AG169">
        <v>92.20815277099608</v>
      </c>
      <c r="AH169">
        <v>179.1365661621094</v>
      </c>
      <c r="AI169">
        <v>361.92324829101563</v>
      </c>
      <c r="AJ169">
        <v>210.22160339355469</v>
      </c>
      <c r="AK169">
        <v>158.6332702636719</v>
      </c>
      <c r="AL169">
        <v>269.75360107421881</v>
      </c>
      <c r="AM169">
        <v>64.909698486328125</v>
      </c>
      <c r="AN169">
        <v>17.75</v>
      </c>
      <c r="AO169">
        <v>55.219184875488281</v>
      </c>
      <c r="AP169">
        <v>107.8810195922852</v>
      </c>
      <c r="AQ169">
        <v>53.171367645263672</v>
      </c>
      <c r="AR169">
        <v>52.964984893798828</v>
      </c>
      <c r="AS169">
        <v>52.917476654052727</v>
      </c>
      <c r="AT169">
        <v>311.39556884765619</v>
      </c>
      <c r="AU169">
        <v>121.3474426269531</v>
      </c>
      <c r="AV169">
        <v>193.44331359863281</v>
      </c>
      <c r="AW169">
        <v>82.534370422363281</v>
      </c>
      <c r="AX169">
        <v>265.352783203125</v>
      </c>
      <c r="AY169">
        <v>296.19967651367188</v>
      </c>
      <c r="AZ169">
        <v>12.97351169586182</v>
      </c>
      <c r="BA169">
        <v>69.524307250976563</v>
      </c>
      <c r="BB169">
        <v>45.686565399169922</v>
      </c>
      <c r="BC169">
        <v>46.522151947021477</v>
      </c>
      <c r="BD169">
        <v>18.724227905273441</v>
      </c>
      <c r="BE169">
        <v>44.657314300537109</v>
      </c>
      <c r="BF169">
        <v>68.132331848144531</v>
      </c>
      <c r="BG169">
        <v>41.085334777832031</v>
      </c>
      <c r="BH169">
        <v>84.804176330566406</v>
      </c>
      <c r="BI169">
        <v>40.740001678466797</v>
      </c>
      <c r="BJ169">
        <v>109.7397155761719</v>
      </c>
      <c r="BK169">
        <v>57.788032531738281</v>
      </c>
      <c r="BL169">
        <v>61.541511535644531</v>
      </c>
      <c r="BM169">
        <v>31.534608840942379</v>
      </c>
      <c r="BN169">
        <v>30.01875114440918</v>
      </c>
      <c r="BO169">
        <v>472.28726196289063</v>
      </c>
      <c r="BP169">
        <v>87.701927185058594</v>
      </c>
      <c r="BQ169">
        <v>173.0904846191406</v>
      </c>
      <c r="BR169">
        <v>53.549606323242188</v>
      </c>
      <c r="BS169">
        <v>168.2987365722656</v>
      </c>
      <c r="BT169">
        <v>80.28289794921875</v>
      </c>
      <c r="BU169">
        <v>31.219659805297852</v>
      </c>
      <c r="BV169">
        <v>96.260002136230483</v>
      </c>
      <c r="BW169">
        <v>63.100479125976563</v>
      </c>
      <c r="BX169">
        <v>245.28285217285159</v>
      </c>
      <c r="BY169">
        <v>39.150001525878913</v>
      </c>
      <c r="BZ169">
        <v>84.370689392089844</v>
      </c>
      <c r="CA169">
        <v>67.930458068847656</v>
      </c>
      <c r="CB169">
        <v>547.881103515625</v>
      </c>
      <c r="CC169">
        <v>40.907760620117188</v>
      </c>
      <c r="CD169">
        <v>94.4678955078125</v>
      </c>
      <c r="CE169">
        <v>24.837299346923832</v>
      </c>
      <c r="CF169">
        <v>87.494918823242188</v>
      </c>
      <c r="CG169">
        <v>77.410003662109375</v>
      </c>
      <c r="CH169">
        <v>27.31719970703125</v>
      </c>
      <c r="CI169">
        <v>76.728019714355469</v>
      </c>
      <c r="CJ169">
        <v>88.835952758789063</v>
      </c>
      <c r="CK169">
        <v>120.75262451171881</v>
      </c>
      <c r="CL169">
        <v>110.3128280639648</v>
      </c>
      <c r="CM169">
        <v>86.349151611328125</v>
      </c>
      <c r="CN169">
        <v>89.165771484375</v>
      </c>
      <c r="CO169">
        <v>85.265113830566406</v>
      </c>
      <c r="CP169">
        <v>88.391464233398438</v>
      </c>
      <c r="CQ169">
        <v>42.953128814697273</v>
      </c>
      <c r="CR169">
        <v>125.71779632568359</v>
      </c>
      <c r="CS169">
        <v>219.88670349121091</v>
      </c>
      <c r="CT169">
        <v>78.846504211425781</v>
      </c>
      <c r="CU169">
        <v>40.884307861328118</v>
      </c>
      <c r="CV169">
        <v>72.4918212890625</v>
      </c>
      <c r="CW169">
        <v>150.87309265136719</v>
      </c>
      <c r="CX169">
        <v>181.4794006347656</v>
      </c>
      <c r="CY169">
        <v>57.921764373779297</v>
      </c>
      <c r="CZ169">
        <v>137.27107238769531</v>
      </c>
      <c r="DA169">
        <v>75.646781921386719</v>
      </c>
      <c r="DB169">
        <v>17594.5</v>
      </c>
      <c r="DC169">
        <v>15.22999954223633</v>
      </c>
      <c r="DD169">
        <v>0.49399864282168182</v>
      </c>
      <c r="DE169">
        <v>0.75694427299538969</v>
      </c>
      <c r="DF169">
        <v>2.0203761635326516</v>
      </c>
      <c r="DG169">
        <v>1.7004856586884234</v>
      </c>
      <c r="DH169">
        <v>1.2420156111207137</v>
      </c>
      <c r="DI169">
        <v>8.0163374657605355E-2</v>
      </c>
      <c r="DJ169">
        <v>2.3016797313947004</v>
      </c>
      <c r="DK169">
        <v>2.7887945786611898</v>
      </c>
      <c r="DL169">
        <v>0.38369931367337146</v>
      </c>
      <c r="DM169">
        <v>2.5661485904152919</v>
      </c>
      <c r="DN169">
        <v>0.11440658704113182</v>
      </c>
      <c r="DO169">
        <v>302.21141815185547</v>
      </c>
      <c r="DP169">
        <v>659.20280075073242</v>
      </c>
    </row>
    <row r="170" spans="1:120" x14ac:dyDescent="0.25">
      <c r="A170" s="1">
        <v>45518</v>
      </c>
      <c r="B170">
        <v>34.080486297607422</v>
      </c>
      <c r="C170">
        <v>41.909999847412109</v>
      </c>
      <c r="D170">
        <v>38.371349334716797</v>
      </c>
      <c r="E170">
        <v>31.845676422119141</v>
      </c>
      <c r="F170">
        <v>56.605186462402337</v>
      </c>
      <c r="G170">
        <v>13.710000038146971</v>
      </c>
      <c r="H170">
        <v>39.992301940917969</v>
      </c>
      <c r="I170">
        <v>25.29999923706055</v>
      </c>
      <c r="J170">
        <v>21.0463981628418</v>
      </c>
      <c r="K170">
        <v>396.73614501953119</v>
      </c>
      <c r="L170">
        <v>66.700904846191406</v>
      </c>
      <c r="M170">
        <v>34.801998138427727</v>
      </c>
      <c r="N170">
        <v>24.343288421630859</v>
      </c>
      <c r="O170">
        <v>36.679386138916023</v>
      </c>
      <c r="P170">
        <v>56.670833587646477</v>
      </c>
      <c r="Q170">
        <v>226.19999694824219</v>
      </c>
      <c r="R170">
        <v>115.80686187744141</v>
      </c>
      <c r="S170">
        <v>122.402717590332</v>
      </c>
      <c r="T170">
        <v>142.40202331542969</v>
      </c>
      <c r="U170">
        <v>26.644754409790039</v>
      </c>
      <c r="V170">
        <v>95.119331359863281</v>
      </c>
      <c r="W170">
        <v>83.879997253417969</v>
      </c>
      <c r="X170">
        <v>55.563980102539063</v>
      </c>
      <c r="Y170">
        <v>55.943038940429688</v>
      </c>
      <c r="Z170">
        <v>58.414512634277337</v>
      </c>
      <c r="AA170">
        <v>114.90273284912109</v>
      </c>
      <c r="AB170">
        <v>86.894088745117188</v>
      </c>
      <c r="AC170">
        <v>108.2432479858398</v>
      </c>
      <c r="AD170">
        <v>38.937278747558587</v>
      </c>
      <c r="AE170">
        <v>111.5951614379883</v>
      </c>
      <c r="AF170">
        <v>184.59806823730469</v>
      </c>
      <c r="AG170">
        <v>90.305618286132798</v>
      </c>
      <c r="AH170">
        <v>176.92948913574219</v>
      </c>
      <c r="AI170">
        <v>354.44003295898438</v>
      </c>
      <c r="AJ170">
        <v>204.9075622558594</v>
      </c>
      <c r="AK170">
        <v>154.74540710449219</v>
      </c>
      <c r="AL170">
        <v>262.81085205078119</v>
      </c>
      <c r="AM170">
        <v>63.819114685058587</v>
      </c>
      <c r="AN170">
        <v>17.190000534057621</v>
      </c>
      <c r="AO170">
        <v>54.463836669921882</v>
      </c>
      <c r="AP170">
        <v>107.2604522705078</v>
      </c>
      <c r="AQ170">
        <v>51.995658874511719</v>
      </c>
      <c r="AR170">
        <v>52.580104827880859</v>
      </c>
      <c r="AS170">
        <v>51.731513977050781</v>
      </c>
      <c r="AT170">
        <v>304.92913818359381</v>
      </c>
      <c r="AU170">
        <v>119.98056793212891</v>
      </c>
      <c r="AV170">
        <v>189.1091003417969</v>
      </c>
      <c r="AW170">
        <v>81.267654418945313</v>
      </c>
      <c r="AX170">
        <v>260.52008056640619</v>
      </c>
      <c r="AY170">
        <v>290.38165283203119</v>
      </c>
      <c r="AZ170">
        <v>12.85557174682617</v>
      </c>
      <c r="BA170">
        <v>68.604774475097656</v>
      </c>
      <c r="BB170">
        <v>45.429450988769531</v>
      </c>
      <c r="BC170">
        <v>45.691493988037109</v>
      </c>
      <c r="BD170">
        <v>17.96500396728516</v>
      </c>
      <c r="BE170">
        <v>43.548622131347663</v>
      </c>
      <c r="BF170">
        <v>67.096107482910156</v>
      </c>
      <c r="BG170">
        <v>40.746444702148438</v>
      </c>
      <c r="BH170">
        <v>83.961090087890625</v>
      </c>
      <c r="BI170">
        <v>39.950000762939453</v>
      </c>
      <c r="BJ170">
        <v>108.31581878662109</v>
      </c>
      <c r="BK170">
        <v>54.930110931396477</v>
      </c>
      <c r="BL170">
        <v>60.734954833984382</v>
      </c>
      <c r="BM170">
        <v>31.044790267944339</v>
      </c>
      <c r="BN170">
        <v>29.402128219604489</v>
      </c>
      <c r="BO170">
        <v>460.6497802734375</v>
      </c>
      <c r="BP170">
        <v>85.821533203125</v>
      </c>
      <c r="BQ170">
        <v>170.05572509765619</v>
      </c>
      <c r="BR170">
        <v>52.634567260742188</v>
      </c>
      <c r="BS170">
        <v>166.04644775390619</v>
      </c>
      <c r="BT170">
        <v>80.477653503417969</v>
      </c>
      <c r="BU170">
        <v>30.613832473754879</v>
      </c>
      <c r="BV170">
        <v>94.050003051757798</v>
      </c>
      <c r="BW170">
        <v>62.414707183837891</v>
      </c>
      <c r="BX170">
        <v>235.3468933105469</v>
      </c>
      <c r="BY170">
        <v>38.549999237060547</v>
      </c>
      <c r="BZ170">
        <v>81.713569641113281</v>
      </c>
      <c r="CA170">
        <v>67.544944763183594</v>
      </c>
      <c r="CB170">
        <v>538.6485595703125</v>
      </c>
      <c r="CC170">
        <v>39.872875213623047</v>
      </c>
      <c r="CD170">
        <v>95.23647308349608</v>
      </c>
      <c r="CE170">
        <v>24.48679161071777</v>
      </c>
      <c r="CF170">
        <v>86.882652282714844</v>
      </c>
      <c r="CG170">
        <v>76.589996337890625</v>
      </c>
      <c r="CH170">
        <v>27.22151947021484</v>
      </c>
      <c r="CI170">
        <v>76.969551086425781</v>
      </c>
      <c r="CJ170">
        <v>88.904014587402344</v>
      </c>
      <c r="CK170">
        <v>119.2150573730469</v>
      </c>
      <c r="CL170">
        <v>108.37437438964839</v>
      </c>
      <c r="CM170">
        <v>84.389846801757813</v>
      </c>
      <c r="CN170">
        <v>87.775947570800781</v>
      </c>
      <c r="CO170">
        <v>84.501686096191406</v>
      </c>
      <c r="CP170">
        <v>87.347198486328125</v>
      </c>
      <c r="CQ170">
        <v>42.557701110839837</v>
      </c>
      <c r="CR170">
        <v>124.0468292236328</v>
      </c>
      <c r="CS170">
        <v>213.7386779785156</v>
      </c>
      <c r="CT170">
        <v>78.041252136230469</v>
      </c>
      <c r="CU170">
        <v>41.001457214355469</v>
      </c>
      <c r="CV170">
        <v>72.501609802246094</v>
      </c>
      <c r="CW170">
        <v>149.93450927734381</v>
      </c>
      <c r="CX170">
        <v>175.8671569824219</v>
      </c>
      <c r="CY170">
        <v>56.776477813720703</v>
      </c>
      <c r="CZ170">
        <v>134.83750915527341</v>
      </c>
      <c r="DA170">
        <v>72.581352233886719</v>
      </c>
      <c r="DB170">
        <v>17192.599609375</v>
      </c>
      <c r="DC170">
        <v>16.190000534057621</v>
      </c>
      <c r="DD170">
        <v>0.48920131802269484</v>
      </c>
      <c r="DE170">
        <v>0.75624040081986488</v>
      </c>
      <c r="DF170">
        <v>2.003284103121183</v>
      </c>
      <c r="DG170">
        <v>1.698343472470996</v>
      </c>
      <c r="DH170">
        <v>1.2097658814824068</v>
      </c>
      <c r="DI170">
        <v>7.7805832955061285E-2</v>
      </c>
      <c r="DJ170">
        <v>2.2535153161743797</v>
      </c>
      <c r="DK170">
        <v>2.7387909871744345</v>
      </c>
      <c r="DL170">
        <v>0.38041048957657481</v>
      </c>
      <c r="DM170">
        <v>2.5414877045430169</v>
      </c>
      <c r="DN170">
        <v>0.11184792032888291</v>
      </c>
      <c r="DO170">
        <v>300.47737121582037</v>
      </c>
      <c r="DP170">
        <v>643.98631286621094</v>
      </c>
    </row>
    <row r="171" spans="1:120" x14ac:dyDescent="0.25">
      <c r="A171" s="1">
        <v>45517</v>
      </c>
      <c r="B171">
        <v>34.020500183105469</v>
      </c>
      <c r="C171">
        <v>42.590000152587891</v>
      </c>
      <c r="D171">
        <v>37.855972290039063</v>
      </c>
      <c r="E171">
        <v>31.959072113037109</v>
      </c>
      <c r="F171">
        <v>55.996101379394531</v>
      </c>
      <c r="G171">
        <v>13.89999961853027</v>
      </c>
      <c r="H171">
        <v>40.150142669677727</v>
      </c>
      <c r="I171">
        <v>25.430000305175781</v>
      </c>
      <c r="J171">
        <v>21.179302215576168</v>
      </c>
      <c r="K171">
        <v>394.45541381835938</v>
      </c>
      <c r="L171">
        <v>67.019523620605469</v>
      </c>
      <c r="M171">
        <v>34.604000091552727</v>
      </c>
      <c r="N171">
        <v>24.196348190307621</v>
      </c>
      <c r="O171">
        <v>36.946250915527337</v>
      </c>
      <c r="P171">
        <v>56.562740325927727</v>
      </c>
      <c r="Q171">
        <v>228.05999755859381</v>
      </c>
      <c r="R171">
        <v>115.35927581787109</v>
      </c>
      <c r="S171">
        <v>120.4999237060547</v>
      </c>
      <c r="T171">
        <v>143.15995788574219</v>
      </c>
      <c r="U171">
        <v>26.844259262084961</v>
      </c>
      <c r="V171">
        <v>94.992485046386719</v>
      </c>
      <c r="W171">
        <v>83.410003662109375</v>
      </c>
      <c r="X171">
        <v>55.395214080810547</v>
      </c>
      <c r="Y171">
        <v>55.833381652832031</v>
      </c>
      <c r="Z171">
        <v>58.483772277832031</v>
      </c>
      <c r="AA171">
        <v>114.91258239746089</v>
      </c>
      <c r="AB171">
        <v>87.073005676269531</v>
      </c>
      <c r="AC171">
        <v>108.7644500732422</v>
      </c>
      <c r="AD171">
        <v>38.727882385253913</v>
      </c>
      <c r="AE171">
        <v>112.08083343505859</v>
      </c>
      <c r="AF171">
        <v>183.89869689941409</v>
      </c>
      <c r="AG171">
        <v>90.046630859375</v>
      </c>
      <c r="AH171">
        <v>176.2594909667969</v>
      </c>
      <c r="AI171">
        <v>353.33404541015619</v>
      </c>
      <c r="AJ171">
        <v>206.18650817871091</v>
      </c>
      <c r="AK171">
        <v>155.64337158203119</v>
      </c>
      <c r="AL171">
        <v>264.68804931640619</v>
      </c>
      <c r="AM171">
        <v>63.561336517333977</v>
      </c>
      <c r="AN171">
        <v>17.29999923706055</v>
      </c>
      <c r="AO171">
        <v>53.992969512939453</v>
      </c>
      <c r="AP171">
        <v>105.1721725463867</v>
      </c>
      <c r="AQ171">
        <v>52.142623901367188</v>
      </c>
      <c r="AR171">
        <v>51.918910980224609</v>
      </c>
      <c r="AS171">
        <v>51.849132537841797</v>
      </c>
      <c r="AT171">
        <v>304.25161743164063</v>
      </c>
      <c r="AU171">
        <v>119.2135391235352</v>
      </c>
      <c r="AV171">
        <v>187.61146545410159</v>
      </c>
      <c r="AW171">
        <v>81.307235717773438</v>
      </c>
      <c r="AX171">
        <v>259.51779174804688</v>
      </c>
      <c r="AY171">
        <v>291.6353759765625</v>
      </c>
      <c r="AZ171">
        <v>12.885055541992189</v>
      </c>
      <c r="BA171">
        <v>68.984580993652344</v>
      </c>
      <c r="BB171">
        <v>45.182231903076172</v>
      </c>
      <c r="BC171">
        <v>45.533706665039063</v>
      </c>
      <c r="BD171">
        <v>18.448146820068359</v>
      </c>
      <c r="BE171">
        <v>43.568595886230469</v>
      </c>
      <c r="BF171">
        <v>67.215667724609375</v>
      </c>
      <c r="BG171">
        <v>40.676673889160163</v>
      </c>
      <c r="BH171">
        <v>84.060272216796875</v>
      </c>
      <c r="BI171">
        <v>39.909999847412109</v>
      </c>
      <c r="BJ171">
        <v>107.7582168579102</v>
      </c>
      <c r="BK171">
        <v>55.00006103515625</v>
      </c>
      <c r="BL171">
        <v>60.161613464355469</v>
      </c>
      <c r="BM171">
        <v>30.83906364440918</v>
      </c>
      <c r="BN171">
        <v>29.36297607421875</v>
      </c>
      <c r="BO171">
        <v>460.50045776367188</v>
      </c>
      <c r="BP171">
        <v>85.75189208984375</v>
      </c>
      <c r="BQ171">
        <v>169.63920593261719</v>
      </c>
      <c r="BR171">
        <v>52.853382110595703</v>
      </c>
      <c r="BS171">
        <v>165.70072937011719</v>
      </c>
      <c r="BT171">
        <v>80.487388610839844</v>
      </c>
      <c r="BU171">
        <v>30.77994537353516</v>
      </c>
      <c r="BV171">
        <v>93.370002746582045</v>
      </c>
      <c r="BW171">
        <v>63.177749633789063</v>
      </c>
      <c r="BX171">
        <v>235.14778137207031</v>
      </c>
      <c r="BY171">
        <v>38.950000762939453</v>
      </c>
      <c r="BZ171">
        <v>81.932518005371094</v>
      </c>
      <c r="CA171">
        <v>67.208854675292969</v>
      </c>
      <c r="CB171">
        <v>536.95458984375</v>
      </c>
      <c r="CC171">
        <v>40.459972381591797</v>
      </c>
      <c r="CD171">
        <v>94.643005371093764</v>
      </c>
      <c r="CE171">
        <v>24.36995697021484</v>
      </c>
      <c r="CF171">
        <v>86.329635620117188</v>
      </c>
      <c r="CG171">
        <v>77.639999389648438</v>
      </c>
      <c r="CH171">
        <v>27.192813873291019</v>
      </c>
      <c r="CI171">
        <v>76.370567321777344</v>
      </c>
      <c r="CJ171">
        <v>88.670684814453125</v>
      </c>
      <c r="CK171">
        <v>118.68621826171881</v>
      </c>
      <c r="CL171">
        <v>108.7819442749023</v>
      </c>
      <c r="CM171">
        <v>84.779716491699219</v>
      </c>
      <c r="CN171">
        <v>87.775947570800781</v>
      </c>
      <c r="CO171">
        <v>84.987503051757813</v>
      </c>
      <c r="CP171">
        <v>86.839706420898438</v>
      </c>
      <c r="CQ171">
        <v>42.043647766113281</v>
      </c>
      <c r="CR171">
        <v>123.5425720214844</v>
      </c>
      <c r="CS171">
        <v>212.57470703125</v>
      </c>
      <c r="CT171">
        <v>77.687713623046875</v>
      </c>
      <c r="CU171">
        <v>40.855018615722663</v>
      </c>
      <c r="CV171">
        <v>72.550506591796875</v>
      </c>
      <c r="CW171">
        <v>149.4010009765625</v>
      </c>
      <c r="CX171">
        <v>176.810791015625</v>
      </c>
      <c r="CY171">
        <v>57.79229736328125</v>
      </c>
      <c r="CZ171">
        <v>134.30760192871091</v>
      </c>
      <c r="DA171">
        <v>73.154891967773438</v>
      </c>
      <c r="DB171">
        <v>17187.609375</v>
      </c>
      <c r="DC171">
        <v>18.120000839233398</v>
      </c>
      <c r="DD171">
        <v>0.48965344712924874</v>
      </c>
      <c r="DE171">
        <v>0.75773256382926346</v>
      </c>
      <c r="DF171">
        <v>2.0046242246139014</v>
      </c>
      <c r="DG171">
        <v>1.7006059855038764</v>
      </c>
      <c r="DH171">
        <v>1.2190732664797332</v>
      </c>
      <c r="DI171">
        <v>7.9317694565161051E-2</v>
      </c>
      <c r="DJ171">
        <v>2.2759170371976585</v>
      </c>
      <c r="DK171">
        <v>2.736271890593875</v>
      </c>
      <c r="DL171">
        <v>0.38399244941496774</v>
      </c>
      <c r="DM171">
        <v>2.5521565727224949</v>
      </c>
      <c r="DN171">
        <v>0.11150574663424802</v>
      </c>
      <c r="DO171">
        <v>299.63922119140625</v>
      </c>
      <c r="DP171">
        <v>642.74766540527344</v>
      </c>
    </row>
    <row r="172" spans="1:120" x14ac:dyDescent="0.25">
      <c r="A172" s="1">
        <v>45516</v>
      </c>
      <c r="B172">
        <v>33.330692291259773</v>
      </c>
      <c r="C172">
        <v>40.919998168945313</v>
      </c>
      <c r="D172">
        <v>37.379489898681641</v>
      </c>
      <c r="E172">
        <v>31.420436859130859</v>
      </c>
      <c r="F172">
        <v>54.867790222167969</v>
      </c>
      <c r="G172">
        <v>13.63000011444092</v>
      </c>
      <c r="H172">
        <v>40.110679626464837</v>
      </c>
      <c r="I172">
        <v>25.54999923706055</v>
      </c>
      <c r="J172">
        <v>21.378660202026371</v>
      </c>
      <c r="K172">
        <v>390.46908569335938</v>
      </c>
      <c r="L172">
        <v>65.167549133300781</v>
      </c>
      <c r="M172">
        <v>34.099998474121087</v>
      </c>
      <c r="N172">
        <v>24.509820938110352</v>
      </c>
      <c r="O172">
        <v>36.471820831298828</v>
      </c>
      <c r="P172">
        <v>55.953479766845703</v>
      </c>
      <c r="Q172">
        <v>228.4100036621094</v>
      </c>
      <c r="R172">
        <v>112.94227600097661</v>
      </c>
      <c r="S172">
        <v>119.1422119140625</v>
      </c>
      <c r="T172">
        <v>141.17536926269531</v>
      </c>
      <c r="U172">
        <v>26.310928344726559</v>
      </c>
      <c r="V172">
        <v>94.572952270507798</v>
      </c>
      <c r="W172">
        <v>81.94000244140625</v>
      </c>
      <c r="X172">
        <v>54.650653839111328</v>
      </c>
      <c r="Y172">
        <v>55.384807586669922</v>
      </c>
      <c r="Z172">
        <v>57.702136993408203</v>
      </c>
      <c r="AA172">
        <v>113.5229873657227</v>
      </c>
      <c r="AB172">
        <v>85.830528259277344</v>
      </c>
      <c r="AC172">
        <v>106.93531799316411</v>
      </c>
      <c r="AD172">
        <v>37.890308380126953</v>
      </c>
      <c r="AE172">
        <v>110.1778030395508</v>
      </c>
      <c r="AF172">
        <v>182.3522644042969</v>
      </c>
      <c r="AG172">
        <v>88.044486999511719</v>
      </c>
      <c r="AH172">
        <v>174.57463073730469</v>
      </c>
      <c r="AI172">
        <v>345.42236328125</v>
      </c>
      <c r="AJ172">
        <v>202.84541320800781</v>
      </c>
      <c r="AK172">
        <v>153.1567077636719</v>
      </c>
      <c r="AL172">
        <v>260.51651000976563</v>
      </c>
      <c r="AM172">
        <v>62.827671051025391</v>
      </c>
      <c r="AN172">
        <v>17.090000152587891</v>
      </c>
      <c r="AO172">
        <v>53.443618774414063</v>
      </c>
      <c r="AP172">
        <v>104.8668212890625</v>
      </c>
      <c r="AQ172">
        <v>51.456790924072273</v>
      </c>
      <c r="AR172">
        <v>51.672195434570313</v>
      </c>
      <c r="AS172">
        <v>51.221836090087891</v>
      </c>
      <c r="AT172">
        <v>297.40652465820313</v>
      </c>
      <c r="AU172">
        <v>118.0629959106445</v>
      </c>
      <c r="AV172">
        <v>183.65411376953119</v>
      </c>
      <c r="AW172">
        <v>79.842597961425781</v>
      </c>
      <c r="AX172">
        <v>254.59576416015619</v>
      </c>
      <c r="AY172">
        <v>293.92730712890619</v>
      </c>
      <c r="AZ172">
        <v>12.56071853637695</v>
      </c>
      <c r="BA172">
        <v>68.18499755859375</v>
      </c>
      <c r="BB172">
        <v>44.895454406738281</v>
      </c>
      <c r="BC172">
        <v>44.511417388916023</v>
      </c>
      <c r="BD172">
        <v>17.521303176879879</v>
      </c>
      <c r="BE172">
        <v>43.228996276855469</v>
      </c>
      <c r="BF172">
        <v>66.169479370117188</v>
      </c>
      <c r="BG172">
        <v>39.899219512939453</v>
      </c>
      <c r="BH172">
        <v>83.197349548339844</v>
      </c>
      <c r="BI172">
        <v>39.200000762939453</v>
      </c>
      <c r="BJ172">
        <v>107.04128265380859</v>
      </c>
      <c r="BK172">
        <v>53.021499633789063</v>
      </c>
      <c r="BL172">
        <v>59.0732421875</v>
      </c>
      <c r="BM172">
        <v>31.123161315917969</v>
      </c>
      <c r="BN172">
        <v>29.705547332763668</v>
      </c>
      <c r="BO172">
        <v>449.350830078125</v>
      </c>
      <c r="BP172">
        <v>84.090377807617188</v>
      </c>
      <c r="BQ172">
        <v>167.14988708496091</v>
      </c>
      <c r="BR172">
        <v>51.928398132324219</v>
      </c>
      <c r="BS172">
        <v>163.83369445800781</v>
      </c>
      <c r="BT172">
        <v>80.360794067382813</v>
      </c>
      <c r="BU172">
        <v>30.330461502075199</v>
      </c>
      <c r="BV172">
        <v>90.910003662109375</v>
      </c>
      <c r="BW172">
        <v>62.289138793945313</v>
      </c>
      <c r="BX172">
        <v>225.95851135253909</v>
      </c>
      <c r="BY172">
        <v>38.729999542236328</v>
      </c>
      <c r="BZ172">
        <v>79.952110290527344</v>
      </c>
      <c r="CA172">
        <v>66.892532348632813</v>
      </c>
      <c r="CB172">
        <v>528.26690673828125</v>
      </c>
      <c r="CC172">
        <v>39.066856384277337</v>
      </c>
      <c r="CD172">
        <v>93.991172790527344</v>
      </c>
      <c r="CE172">
        <v>24.155757904052731</v>
      </c>
      <c r="CF172">
        <v>85.618621826171875</v>
      </c>
      <c r="CG172">
        <v>78.629997253417969</v>
      </c>
      <c r="CH172">
        <v>27.336338043212891</v>
      </c>
      <c r="CI172">
        <v>75.626670837402344</v>
      </c>
      <c r="CJ172">
        <v>87.902679443359375</v>
      </c>
      <c r="CK172">
        <v>117.462043762207</v>
      </c>
      <c r="CL172">
        <v>106.5154495239258</v>
      </c>
      <c r="CM172">
        <v>83.960006713867188</v>
      </c>
      <c r="CN172">
        <v>86.908531188964844</v>
      </c>
      <c r="CO172">
        <v>83.896903991699219</v>
      </c>
      <c r="CP172">
        <v>87.68878173828125</v>
      </c>
      <c r="CQ172">
        <v>41.697650909423828</v>
      </c>
      <c r="CR172">
        <v>122.25722503662109</v>
      </c>
      <c r="CS172">
        <v>206.23765563964841</v>
      </c>
      <c r="CT172">
        <v>77.334190368652344</v>
      </c>
      <c r="CU172">
        <v>40.571914672851563</v>
      </c>
      <c r="CV172">
        <v>72.129898071289063</v>
      </c>
      <c r="CW172">
        <v>147.61279296875</v>
      </c>
      <c r="CX172">
        <v>172.48985290527341</v>
      </c>
      <c r="CY172">
        <v>57.144966125488281</v>
      </c>
      <c r="CZ172">
        <v>135.70103454589841</v>
      </c>
      <c r="DA172">
        <v>71.918830871582031</v>
      </c>
      <c r="DB172">
        <v>16780.609375</v>
      </c>
      <c r="DC172">
        <v>20.70999908447266</v>
      </c>
      <c r="DD172">
        <v>0.48282639805506611</v>
      </c>
      <c r="DE172">
        <v>0.75606298117198012</v>
      </c>
      <c r="DF172">
        <v>1.9786515476067796</v>
      </c>
      <c r="DG172">
        <v>1.7009800864337918</v>
      </c>
      <c r="DH172">
        <v>1.1952322252330077</v>
      </c>
      <c r="DI172">
        <v>7.7460839675914564E-2</v>
      </c>
      <c r="DJ172">
        <v>2.230447517236732</v>
      </c>
      <c r="DK172">
        <v>2.666836681893388</v>
      </c>
      <c r="DL172">
        <v>0.38398281365087161</v>
      </c>
      <c r="DM172">
        <v>2.5190494478328675</v>
      </c>
      <c r="DN172">
        <v>0.11186024616880212</v>
      </c>
      <c r="DO172">
        <v>297.07688140869141</v>
      </c>
      <c r="DP172">
        <v>629.59091567993164</v>
      </c>
    </row>
    <row r="173" spans="1:120" x14ac:dyDescent="0.25">
      <c r="A173" s="1">
        <v>45513</v>
      </c>
      <c r="B173">
        <v>33.340690612792969</v>
      </c>
      <c r="C173">
        <v>41.459999084472663</v>
      </c>
      <c r="D173">
        <v>37.583698272705078</v>
      </c>
      <c r="E173">
        <v>31.78897666931152</v>
      </c>
      <c r="F173">
        <v>55.247226715087891</v>
      </c>
      <c r="G173">
        <v>13.72999954223633</v>
      </c>
      <c r="H173">
        <v>39.499057769775391</v>
      </c>
      <c r="I173">
        <v>25.04000091552734</v>
      </c>
      <c r="J173">
        <v>21.084369659423832</v>
      </c>
      <c r="K173">
        <v>391.83749389648438</v>
      </c>
      <c r="L173">
        <v>65.197425842285156</v>
      </c>
      <c r="M173">
        <v>34.310001373291023</v>
      </c>
      <c r="N173">
        <v>24.137569427490231</v>
      </c>
      <c r="O173">
        <v>35.424121856689453</v>
      </c>
      <c r="P173">
        <v>55.894523620605469</v>
      </c>
      <c r="Q173">
        <v>224.55999755859381</v>
      </c>
      <c r="R173">
        <v>113.2904052734375</v>
      </c>
      <c r="S173">
        <v>119.55844879150391</v>
      </c>
      <c r="T173">
        <v>141.7837219238281</v>
      </c>
      <c r="U173">
        <v>26.745492935180661</v>
      </c>
      <c r="V173">
        <v>94.309516906738281</v>
      </c>
      <c r="W173">
        <v>82.470001220703125</v>
      </c>
      <c r="X173">
        <v>54.829349517822273</v>
      </c>
      <c r="Y173">
        <v>55.643985748291023</v>
      </c>
      <c r="Z173">
        <v>58.048431396484382</v>
      </c>
      <c r="AA173">
        <v>114.2522888183594</v>
      </c>
      <c r="AB173">
        <v>86.416984558105469</v>
      </c>
      <c r="AC173">
        <v>108.2530899047852</v>
      </c>
      <c r="AD173">
        <v>37.990020751953118</v>
      </c>
      <c r="AE173">
        <v>110.9905548095703</v>
      </c>
      <c r="AF173">
        <v>182.9432373046875</v>
      </c>
      <c r="AG173">
        <v>87.715782165527344</v>
      </c>
      <c r="AH173">
        <v>175.33331298828119</v>
      </c>
      <c r="AI173">
        <v>344.40603637695313</v>
      </c>
      <c r="AJ173">
        <v>204.68946838378909</v>
      </c>
      <c r="AK173">
        <v>154.85394287109381</v>
      </c>
      <c r="AL173">
        <v>261.9566650390625</v>
      </c>
      <c r="AM173">
        <v>63.095359802246087</v>
      </c>
      <c r="AN173">
        <v>17.479999542236332</v>
      </c>
      <c r="AO173">
        <v>53.728103637695313</v>
      </c>
      <c r="AP173">
        <v>105.43813323974609</v>
      </c>
      <c r="AQ173">
        <v>52.015254974365227</v>
      </c>
      <c r="AR173">
        <v>51.938648223876953</v>
      </c>
      <c r="AS173">
        <v>51.760917663574219</v>
      </c>
      <c r="AT173">
        <v>296.09133911132813</v>
      </c>
      <c r="AU173">
        <v>118.44651031494141</v>
      </c>
      <c r="AV173">
        <v>183.13838195800781</v>
      </c>
      <c r="AW173">
        <v>79.506118774414063</v>
      </c>
      <c r="AX173">
        <v>254.08967590332031</v>
      </c>
      <c r="AY173">
        <v>291.60598754882813</v>
      </c>
      <c r="AZ173">
        <v>12.68848705291748</v>
      </c>
      <c r="BA173">
        <v>68.015083312988281</v>
      </c>
      <c r="BB173">
        <v>45.241565704345703</v>
      </c>
      <c r="BC173">
        <v>44.428928375244141</v>
      </c>
      <c r="BD173">
        <v>17.86640548706055</v>
      </c>
      <c r="BE173">
        <v>43.558612823486328</v>
      </c>
      <c r="BF173">
        <v>66.657699584960938</v>
      </c>
      <c r="BG173">
        <v>40.058700561523438</v>
      </c>
      <c r="BH173">
        <v>82.969230651855469</v>
      </c>
      <c r="BI173">
        <v>39.310001373291023</v>
      </c>
      <c r="BJ173">
        <v>107.2006072998047</v>
      </c>
      <c r="BK173">
        <v>52.831630706787109</v>
      </c>
      <c r="BL173">
        <v>59.248161315917969</v>
      </c>
      <c r="BM173">
        <v>30.799880981445309</v>
      </c>
      <c r="BN173">
        <v>29.42170333862305</v>
      </c>
      <c r="BO173">
        <v>448.38519287109381</v>
      </c>
      <c r="BP173">
        <v>84.418701171875</v>
      </c>
      <c r="BQ173">
        <v>166.87220764160159</v>
      </c>
      <c r="BR173">
        <v>51.948291778564453</v>
      </c>
      <c r="BS173">
        <v>164.62394714355469</v>
      </c>
      <c r="BT173">
        <v>80.312110900878906</v>
      </c>
      <c r="BU173">
        <v>29.607376098632809</v>
      </c>
      <c r="BV173">
        <v>91.819999694824219</v>
      </c>
      <c r="BW173">
        <v>62.810710906982422</v>
      </c>
      <c r="BX173">
        <v>223.8578186035156</v>
      </c>
      <c r="BY173">
        <v>38.849998474121087</v>
      </c>
      <c r="BZ173">
        <v>80.25067138671875</v>
      </c>
      <c r="CA173">
        <v>67.129783630371094</v>
      </c>
      <c r="CB173">
        <v>527.98944091796875</v>
      </c>
      <c r="CC173">
        <v>39.196220397949219</v>
      </c>
      <c r="CD173">
        <v>93.650657653808594</v>
      </c>
      <c r="CE173">
        <v>24.068130493164059</v>
      </c>
      <c r="CF173">
        <v>85.737129211425781</v>
      </c>
      <c r="CG173">
        <v>76.220001220703125</v>
      </c>
      <c r="CH173">
        <v>27.336338043212891</v>
      </c>
      <c r="CI173">
        <v>75.501068115234375</v>
      </c>
      <c r="CJ173">
        <v>88.554031372070313</v>
      </c>
      <c r="CK173">
        <v>117.8635711669922</v>
      </c>
      <c r="CL173">
        <v>107.3405380249023</v>
      </c>
      <c r="CM173">
        <v>84.669754028320313</v>
      </c>
      <c r="CN173">
        <v>87.292953491210938</v>
      </c>
      <c r="CO173">
        <v>84.481857299804688</v>
      </c>
      <c r="CP173">
        <v>87.259368896484375</v>
      </c>
      <c r="CQ173">
        <v>41.915134429931641</v>
      </c>
      <c r="CR173">
        <v>122.8801193237305</v>
      </c>
      <c r="CS173">
        <v>204.56636047363281</v>
      </c>
      <c r="CT173">
        <v>77.72698974609375</v>
      </c>
      <c r="CU173">
        <v>40.815975189208977</v>
      </c>
      <c r="CV173">
        <v>72.002738952636719</v>
      </c>
      <c r="CW173">
        <v>148.17591857910159</v>
      </c>
      <c r="CX173">
        <v>173.1752624511719</v>
      </c>
      <c r="CY173">
        <v>57.154918670654297</v>
      </c>
      <c r="CZ173">
        <v>133.88568115234381</v>
      </c>
      <c r="DA173">
        <v>72.57147216796875</v>
      </c>
      <c r="DB173">
        <v>16745.30078125</v>
      </c>
      <c r="DC173">
        <v>20.370000839233398</v>
      </c>
      <c r="DD173">
        <v>0.47946993536273136</v>
      </c>
      <c r="DE173">
        <v>0.75636983251594148</v>
      </c>
      <c r="DF173">
        <v>1.9642932110680662</v>
      </c>
      <c r="DG173">
        <v>1.6916370366954427</v>
      </c>
      <c r="DH173">
        <v>1.1954555347384057</v>
      </c>
      <c r="DI173">
        <v>7.8524295888171197E-2</v>
      </c>
      <c r="DJ173">
        <v>2.2279939441482743</v>
      </c>
      <c r="DK173">
        <v>2.6318574943128232</v>
      </c>
      <c r="DL173">
        <v>0.38767720056657484</v>
      </c>
      <c r="DM173">
        <v>2.4997894688838103</v>
      </c>
      <c r="DN173">
        <v>0.11150695220769996</v>
      </c>
      <c r="DO173">
        <v>297.90564727783203</v>
      </c>
      <c r="DP173">
        <v>629.82983016967773</v>
      </c>
    </row>
    <row r="174" spans="1:120" x14ac:dyDescent="0.25">
      <c r="A174" s="1">
        <v>45512</v>
      </c>
      <c r="B174">
        <v>33.120754241943359</v>
      </c>
      <c r="C174">
        <v>41.290000915527337</v>
      </c>
      <c r="D174">
        <v>37.807353973388672</v>
      </c>
      <c r="E174">
        <v>31.874025344848629</v>
      </c>
      <c r="F174">
        <v>54.308631896972663</v>
      </c>
      <c r="G174">
        <v>13.664999961853029</v>
      </c>
      <c r="H174">
        <v>39.203113555908203</v>
      </c>
      <c r="I174">
        <v>24.969999313354489</v>
      </c>
      <c r="J174">
        <v>20.96096038818359</v>
      </c>
      <c r="K174">
        <v>391.21286010742188</v>
      </c>
      <c r="L174">
        <v>65.426429748535156</v>
      </c>
      <c r="M174">
        <v>34.451999664306641</v>
      </c>
      <c r="N174">
        <v>24.137569427490231</v>
      </c>
      <c r="O174">
        <v>35.137485504150391</v>
      </c>
      <c r="P174">
        <v>55.668506622314453</v>
      </c>
      <c r="Q174">
        <v>224.00999450683591</v>
      </c>
      <c r="R174">
        <v>112.7135009765625</v>
      </c>
      <c r="S174">
        <v>119.03318786621089</v>
      </c>
      <c r="T174">
        <v>141.7936706542969</v>
      </c>
      <c r="U174">
        <v>26.784999847412109</v>
      </c>
      <c r="V174">
        <v>93.928993225097656</v>
      </c>
      <c r="W174">
        <v>81.55999755859375</v>
      </c>
      <c r="X174">
        <v>54.779712677001953</v>
      </c>
      <c r="Y174">
        <v>55.713764190673828</v>
      </c>
      <c r="Z174">
        <v>58.088005065917969</v>
      </c>
      <c r="AA174">
        <v>114.2030029296875</v>
      </c>
      <c r="AB174">
        <v>86.40704345703125</v>
      </c>
      <c r="AC174">
        <v>108.45960998535161</v>
      </c>
      <c r="AD174">
        <v>37.770656585693359</v>
      </c>
      <c r="AE174">
        <v>110.5247116088867</v>
      </c>
      <c r="AF174">
        <v>182.78565979003909</v>
      </c>
      <c r="AG174">
        <v>87.068321228027344</v>
      </c>
      <c r="AH174">
        <v>175.15596008300781</v>
      </c>
      <c r="AI174">
        <v>341.35690307617188</v>
      </c>
      <c r="AJ174">
        <v>205.11578369140619</v>
      </c>
      <c r="AK174">
        <v>155.61376953125</v>
      </c>
      <c r="AL174">
        <v>261.410400390625</v>
      </c>
      <c r="AM174">
        <v>63.650562286376953</v>
      </c>
      <c r="AN174">
        <v>17.469999313354489</v>
      </c>
      <c r="AO174">
        <v>53.571147918701172</v>
      </c>
      <c r="AP174">
        <v>104.6205673217773</v>
      </c>
      <c r="AQ174">
        <v>52.230800628662109</v>
      </c>
      <c r="AR174">
        <v>51.701797485351563</v>
      </c>
      <c r="AS174">
        <v>52.015754699707031</v>
      </c>
      <c r="AT174">
        <v>293.58047485351563</v>
      </c>
      <c r="AU174">
        <v>118.2104949951172</v>
      </c>
      <c r="AV174">
        <v>181.29359436035159</v>
      </c>
      <c r="AW174">
        <v>79.476432800292969</v>
      </c>
      <c r="AX174">
        <v>252.67060852050781</v>
      </c>
      <c r="AY174">
        <v>292.8792724609375</v>
      </c>
      <c r="AZ174">
        <v>12.68848705291748</v>
      </c>
      <c r="BA174">
        <v>68.075050354003906</v>
      </c>
      <c r="BB174">
        <v>45.103122711181641</v>
      </c>
      <c r="BC174">
        <v>43.995822906494141</v>
      </c>
      <c r="BD174">
        <v>18.398847579956051</v>
      </c>
      <c r="BE174">
        <v>43.288925170898438</v>
      </c>
      <c r="BF174">
        <v>67.026351928710938</v>
      </c>
      <c r="BG174">
        <v>40.038764953613281</v>
      </c>
      <c r="BH174">
        <v>84.248733520507813</v>
      </c>
      <c r="BI174">
        <v>38.930000305175781</v>
      </c>
      <c r="BJ174">
        <v>106.931755065918</v>
      </c>
      <c r="BK174">
        <v>52.621784210205078</v>
      </c>
      <c r="BL174">
        <v>58.665103912353523</v>
      </c>
      <c r="BM174">
        <v>30.83906364440918</v>
      </c>
      <c r="BN174">
        <v>29.47064208984375</v>
      </c>
      <c r="BO174">
        <v>446.05572509765619</v>
      </c>
      <c r="BP174">
        <v>84.140121459960938</v>
      </c>
      <c r="BQ174">
        <v>165.8606262207031</v>
      </c>
      <c r="BR174">
        <v>52.157157897949219</v>
      </c>
      <c r="BS174">
        <v>164.27821350097659</v>
      </c>
      <c r="BT174">
        <v>80.292640686035156</v>
      </c>
      <c r="BU174">
        <v>29.275148391723629</v>
      </c>
      <c r="BV174">
        <v>91.080001831054673</v>
      </c>
      <c r="BW174">
        <v>62.74310302734375</v>
      </c>
      <c r="BX174">
        <v>223.91755676269531</v>
      </c>
      <c r="BY174">
        <v>38.919998168945313</v>
      </c>
      <c r="BZ174">
        <v>80.02178955078125</v>
      </c>
      <c r="CA174">
        <v>67.090232849121094</v>
      </c>
      <c r="CB174">
        <v>525.6715087890625</v>
      </c>
      <c r="CC174">
        <v>40.002235412597663</v>
      </c>
      <c r="CD174">
        <v>92.736145019531236</v>
      </c>
      <c r="CE174">
        <v>24.038923263549801</v>
      </c>
      <c r="CF174">
        <v>85.519859313964844</v>
      </c>
      <c r="CG174">
        <v>75.360000610351563</v>
      </c>
      <c r="CH174">
        <v>27.365041732788089</v>
      </c>
      <c r="CI174">
        <v>74.873100280761719</v>
      </c>
      <c r="CJ174">
        <v>88.145721435546875</v>
      </c>
      <c r="CK174">
        <v>117.8048095703125</v>
      </c>
      <c r="CL174">
        <v>106.9429016113281</v>
      </c>
      <c r="CM174">
        <v>84.709732055664063</v>
      </c>
      <c r="CN174">
        <v>87.361953735351563</v>
      </c>
      <c r="CO174">
        <v>83.76800537109375</v>
      </c>
      <c r="CP174">
        <v>87.064178466796875</v>
      </c>
      <c r="CQ174">
        <v>41.737194061279297</v>
      </c>
      <c r="CR174">
        <v>122.8603439331055</v>
      </c>
      <c r="CS174">
        <v>203.651123046875</v>
      </c>
      <c r="CT174">
        <v>77.609153747558594</v>
      </c>
      <c r="CU174">
        <v>40.610965728759773</v>
      </c>
      <c r="CV174">
        <v>71.758201599121094</v>
      </c>
      <c r="CW174">
        <v>147.44483947753909</v>
      </c>
      <c r="CX174">
        <v>172.59912109375</v>
      </c>
      <c r="CY174">
        <v>57.055332183837891</v>
      </c>
      <c r="CZ174">
        <v>133.83659362792969</v>
      </c>
      <c r="DA174">
        <v>72.601127624511719</v>
      </c>
      <c r="DB174">
        <v>16660.01953125</v>
      </c>
      <c r="DC174">
        <v>23.79000091552734</v>
      </c>
      <c r="DD174">
        <v>0.47634109441648953</v>
      </c>
      <c r="DE174">
        <v>0.75660920676692134</v>
      </c>
      <c r="DF174">
        <v>1.9488740372545708</v>
      </c>
      <c r="DG174">
        <v>1.6798667700041106</v>
      </c>
      <c r="DH174">
        <v>1.1927487229138387</v>
      </c>
      <c r="DI174">
        <v>7.8547153926304722E-2</v>
      </c>
      <c r="DJ174">
        <v>2.2239531390223357</v>
      </c>
      <c r="DK174">
        <v>2.6240606064240382</v>
      </c>
      <c r="DL174">
        <v>0.39019764294228376</v>
      </c>
      <c r="DM174">
        <v>2.4835398486880735</v>
      </c>
      <c r="DN174">
        <v>0.11146823769326285</v>
      </c>
      <c r="DO174">
        <v>296.81219482421875</v>
      </c>
      <c r="DP174">
        <v>628.20973587036133</v>
      </c>
    </row>
    <row r="175" spans="1:120" x14ac:dyDescent="0.25">
      <c r="A175" s="1">
        <v>45511</v>
      </c>
      <c r="B175">
        <v>32.02105712890625</v>
      </c>
      <c r="C175">
        <v>39.470001220703118</v>
      </c>
      <c r="D175">
        <v>36.932182312011719</v>
      </c>
      <c r="E175">
        <v>30.154169082641602</v>
      </c>
      <c r="F175">
        <v>52.870784759521477</v>
      </c>
      <c r="G175">
        <v>13.409999847412109</v>
      </c>
      <c r="H175">
        <v>38.187026977539063</v>
      </c>
      <c r="I175">
        <v>24.70999908447266</v>
      </c>
      <c r="J175">
        <v>20.77109527587891</v>
      </c>
      <c r="K175">
        <v>384.5194091796875</v>
      </c>
      <c r="L175">
        <v>62.807785034179688</v>
      </c>
      <c r="M175">
        <v>34.11199951171875</v>
      </c>
      <c r="N175">
        <v>23.41265869140625</v>
      </c>
      <c r="O175">
        <v>34.307231903076172</v>
      </c>
      <c r="P175">
        <v>55.216472625732422</v>
      </c>
      <c r="Q175">
        <v>220.55000305175781</v>
      </c>
      <c r="R175">
        <v>110.0876388549805</v>
      </c>
      <c r="S175">
        <v>116.62498474121089</v>
      </c>
      <c r="T175">
        <v>137.81451416015619</v>
      </c>
      <c r="U175">
        <v>26.073892593383789</v>
      </c>
      <c r="V175">
        <v>94.211944580078125</v>
      </c>
      <c r="W175">
        <v>78.949996948242188</v>
      </c>
      <c r="X175">
        <v>54.064933776855469</v>
      </c>
      <c r="Y175">
        <v>54.487644195556641</v>
      </c>
      <c r="Z175">
        <v>56.871036529541023</v>
      </c>
      <c r="AA175">
        <v>112.09397888183589</v>
      </c>
      <c r="AB175">
        <v>84.538352966308594</v>
      </c>
      <c r="AC175">
        <v>106.06993103027339</v>
      </c>
      <c r="AD175">
        <v>36.354755401611328</v>
      </c>
      <c r="AE175">
        <v>108.64149475097661</v>
      </c>
      <c r="AF175">
        <v>180.19512939453119</v>
      </c>
      <c r="AG175">
        <v>84.538253784179688</v>
      </c>
      <c r="AH175">
        <v>172.22962951660159</v>
      </c>
      <c r="AI175">
        <v>331.45242309570313</v>
      </c>
      <c r="AJ175">
        <v>200.24786376953119</v>
      </c>
      <c r="AK175">
        <v>152.64356994628909</v>
      </c>
      <c r="AL175">
        <v>254.6662902832031</v>
      </c>
      <c r="AM175">
        <v>61.935371398925781</v>
      </c>
      <c r="AN175">
        <v>16.809999465942379</v>
      </c>
      <c r="AO175">
        <v>52.492069244384773</v>
      </c>
      <c r="AP175">
        <v>103.5764236450195</v>
      </c>
      <c r="AQ175">
        <v>51.4176025390625</v>
      </c>
      <c r="AR175">
        <v>51.218235015869141</v>
      </c>
      <c r="AS175">
        <v>51.104225158691413</v>
      </c>
      <c r="AT175">
        <v>285.30062866210938</v>
      </c>
      <c r="AU175">
        <v>116.2142715454102</v>
      </c>
      <c r="AV175">
        <v>174.57904052734381</v>
      </c>
      <c r="AW175">
        <v>77.754493713378906</v>
      </c>
      <c r="AX175">
        <v>246.79595947265619</v>
      </c>
      <c r="AY175">
        <v>286.30706787109381</v>
      </c>
      <c r="AZ175">
        <v>12.442776679992679</v>
      </c>
      <c r="BA175">
        <v>66.845680236816406</v>
      </c>
      <c r="BB175">
        <v>44.757011413574219</v>
      </c>
      <c r="BC175">
        <v>42.636894226074219</v>
      </c>
      <c r="BD175">
        <v>17.836824417114261</v>
      </c>
      <c r="BE175">
        <v>42.649681091308587</v>
      </c>
      <c r="BF175">
        <v>65.930335998535156</v>
      </c>
      <c r="BG175">
        <v>39.400852203369141</v>
      </c>
      <c r="BH175">
        <v>82.711341857910156</v>
      </c>
      <c r="BI175">
        <v>37.900001525878913</v>
      </c>
      <c r="BJ175">
        <v>104.0341720581055</v>
      </c>
      <c r="BK175">
        <v>49.094345092773438</v>
      </c>
      <c r="BL175">
        <v>57.887699127197273</v>
      </c>
      <c r="BM175">
        <v>29.90840911865234</v>
      </c>
      <c r="BN175">
        <v>29.049770355224609</v>
      </c>
      <c r="BO175">
        <v>432.81546020507813</v>
      </c>
      <c r="BP175">
        <v>82.160240173339844</v>
      </c>
      <c r="BQ175">
        <v>161.69525146484381</v>
      </c>
      <c r="BR175">
        <v>50.645355224609382</v>
      </c>
      <c r="BS175">
        <v>161.35420227050781</v>
      </c>
      <c r="BT175">
        <v>80.331588745117188</v>
      </c>
      <c r="BU175">
        <v>28.903835296630859</v>
      </c>
      <c r="BV175">
        <v>89.150001525878906</v>
      </c>
      <c r="BW175">
        <v>61.893135070800781</v>
      </c>
      <c r="BX175">
        <v>210.536865234375</v>
      </c>
      <c r="BY175">
        <v>38</v>
      </c>
      <c r="BZ175">
        <v>77.265159606933594</v>
      </c>
      <c r="CA175">
        <v>66.43780517578125</v>
      </c>
      <c r="CB175">
        <v>513.79388427734375</v>
      </c>
      <c r="CC175">
        <v>39.265872955322273</v>
      </c>
      <c r="CD175">
        <v>93.31015777587892</v>
      </c>
      <c r="CE175">
        <v>23.600788116455082</v>
      </c>
      <c r="CF175">
        <v>84.413833618164063</v>
      </c>
      <c r="CG175">
        <v>74.69000244140625</v>
      </c>
      <c r="CH175">
        <v>27.32676887512207</v>
      </c>
      <c r="CI175">
        <v>74.873100280761719</v>
      </c>
      <c r="CJ175">
        <v>87.29022216796875</v>
      </c>
      <c r="CK175">
        <v>115.7677841186523</v>
      </c>
      <c r="CL175">
        <v>105.0243377685547</v>
      </c>
      <c r="CM175">
        <v>82.160652160644531</v>
      </c>
      <c r="CN175">
        <v>86.031265258789063</v>
      </c>
      <c r="CO175">
        <v>82.132102966308594</v>
      </c>
      <c r="CP175">
        <v>85.229400634765625</v>
      </c>
      <c r="CQ175">
        <v>41.074851989746087</v>
      </c>
      <c r="CR175">
        <v>120.0918807983398</v>
      </c>
      <c r="CS175">
        <v>196.3192443847656</v>
      </c>
      <c r="CT175">
        <v>76.911918640136719</v>
      </c>
      <c r="CU175">
        <v>40.269283294677727</v>
      </c>
      <c r="CV175">
        <v>71.679946899414063</v>
      </c>
      <c r="CW175">
        <v>144.253662109375</v>
      </c>
      <c r="CX175">
        <v>168.91392517089841</v>
      </c>
      <c r="CY175">
        <v>55.800491333007813</v>
      </c>
      <c r="CZ175">
        <v>129.90168762207031</v>
      </c>
      <c r="DA175">
        <v>70.692657470703125</v>
      </c>
      <c r="DB175">
        <v>16195.8095703125</v>
      </c>
      <c r="DC175">
        <v>27.85000038146973</v>
      </c>
      <c r="DD175">
        <v>0.46914838413354676</v>
      </c>
      <c r="DE175">
        <v>0.75417389773829757</v>
      </c>
      <c r="DF175">
        <v>1.9244796846279792</v>
      </c>
      <c r="DG175">
        <v>1.6683722109802128</v>
      </c>
      <c r="DH175">
        <v>1.1629697790663811</v>
      </c>
      <c r="DI175">
        <v>7.6820690997943794E-2</v>
      </c>
      <c r="DJ175">
        <v>2.1961996028369803</v>
      </c>
      <c r="DK175">
        <v>2.5525204396905501</v>
      </c>
      <c r="DL175">
        <v>0.38974357207692695</v>
      </c>
      <c r="DM175">
        <v>2.4549534654238179</v>
      </c>
      <c r="DN175">
        <v>0.11203808090029277</v>
      </c>
      <c r="DO175">
        <v>292.84552764892578</v>
      </c>
      <c r="DP175">
        <v>612.43116760253895</v>
      </c>
    </row>
    <row r="176" spans="1:120" x14ac:dyDescent="0.25">
      <c r="A176" s="1">
        <v>45510</v>
      </c>
      <c r="B176">
        <v>32.101036071777337</v>
      </c>
      <c r="C176">
        <v>40.200000762939453</v>
      </c>
      <c r="D176">
        <v>36.825214385986328</v>
      </c>
      <c r="E176">
        <v>30.872348785400391</v>
      </c>
      <c r="F176">
        <v>52.521305084228523</v>
      </c>
      <c r="G176">
        <v>13.85000038146973</v>
      </c>
      <c r="H176">
        <v>39.163650512695313</v>
      </c>
      <c r="I176">
        <v>25.159999847412109</v>
      </c>
      <c r="J176">
        <v>20.581232070922852</v>
      </c>
      <c r="K176">
        <v>386.69100952148438</v>
      </c>
      <c r="L176">
        <v>63.375324249267578</v>
      </c>
      <c r="M176">
        <v>34.153999328613281</v>
      </c>
      <c r="N176">
        <v>23.246124267578121</v>
      </c>
      <c r="O176">
        <v>35.216560363769531</v>
      </c>
      <c r="P176">
        <v>55.000289916992188</v>
      </c>
      <c r="Q176">
        <v>220.69999694824219</v>
      </c>
      <c r="R176">
        <v>110.25672912597661</v>
      </c>
      <c r="S176">
        <v>116.7042694091797</v>
      </c>
      <c r="T176">
        <v>140.3476257324219</v>
      </c>
      <c r="U176">
        <v>26.449199676513668</v>
      </c>
      <c r="V176">
        <v>94.553421020507798</v>
      </c>
      <c r="W176">
        <v>79.110000610351563</v>
      </c>
      <c r="X176">
        <v>54.63079833984375</v>
      </c>
      <c r="Y176">
        <v>55.006004333496087</v>
      </c>
      <c r="Z176">
        <v>57.276691436767578</v>
      </c>
      <c r="AA176">
        <v>112.52761077880859</v>
      </c>
      <c r="AB176">
        <v>85.343475341796875</v>
      </c>
      <c r="AC176">
        <v>107.1025009155273</v>
      </c>
      <c r="AD176">
        <v>36.843338012695313</v>
      </c>
      <c r="AE176">
        <v>111.86277770996089</v>
      </c>
      <c r="AF176">
        <v>180.86491394042969</v>
      </c>
      <c r="AG176">
        <v>85.355049133300781</v>
      </c>
      <c r="AH176">
        <v>172.94889831542969</v>
      </c>
      <c r="AI176">
        <v>335.15911865234381</v>
      </c>
      <c r="AJ176">
        <v>202.6471252441406</v>
      </c>
      <c r="AK176">
        <v>153.89678955078119</v>
      </c>
      <c r="AL176">
        <v>258.97695922851563</v>
      </c>
      <c r="AM176">
        <v>62.460834503173828</v>
      </c>
      <c r="AN176">
        <v>17.090000152587891</v>
      </c>
      <c r="AO176">
        <v>52.668643951416023</v>
      </c>
      <c r="AP176">
        <v>103.0445022583008</v>
      </c>
      <c r="AQ176">
        <v>51.495983123779297</v>
      </c>
      <c r="AR176">
        <v>51.089942932128913</v>
      </c>
      <c r="AS176">
        <v>51.427669525146477</v>
      </c>
      <c r="AT176">
        <v>287.98086547851563</v>
      </c>
      <c r="AU176">
        <v>116.774787902832</v>
      </c>
      <c r="AV176">
        <v>176.92962646484381</v>
      </c>
      <c r="AW176">
        <v>77.566459655761719</v>
      </c>
      <c r="AX176">
        <v>248.48292541503909</v>
      </c>
      <c r="AY176">
        <v>287.9329833984375</v>
      </c>
      <c r="AZ176">
        <v>12.49192047119141</v>
      </c>
      <c r="BA176">
        <v>66.895652770996094</v>
      </c>
      <c r="BB176">
        <v>44.727344512939453</v>
      </c>
      <c r="BC176">
        <v>42.950958251953118</v>
      </c>
      <c r="BD176">
        <v>18.339689254760739</v>
      </c>
      <c r="BE176">
        <v>43.358844757080078</v>
      </c>
      <c r="BF176">
        <v>66.4683837890625</v>
      </c>
      <c r="BG176">
        <v>39.430759429931641</v>
      </c>
      <c r="BH176">
        <v>83.1279296875</v>
      </c>
      <c r="BI176">
        <v>38.009998321533203</v>
      </c>
      <c r="BJ176">
        <v>103.685661315918</v>
      </c>
      <c r="BK176">
        <v>49.893764495849609</v>
      </c>
      <c r="BL176">
        <v>57.586452484130859</v>
      </c>
      <c r="BM176">
        <v>29.673295974731449</v>
      </c>
      <c r="BN176">
        <v>29.274887084960941</v>
      </c>
      <c r="BO176">
        <v>437.55410766601563</v>
      </c>
      <c r="BP176">
        <v>82.657707214355469</v>
      </c>
      <c r="BQ176">
        <v>163.03413391113281</v>
      </c>
      <c r="BR176">
        <v>51.063091278076172</v>
      </c>
      <c r="BS176">
        <v>162.50010681152341</v>
      </c>
      <c r="BT176">
        <v>80.380271911621094</v>
      </c>
      <c r="BU176">
        <v>29.685546875</v>
      </c>
      <c r="BV176">
        <v>88.239997863769531</v>
      </c>
      <c r="BW176">
        <v>62.405048370361328</v>
      </c>
      <c r="BX176">
        <v>216.50042724609381</v>
      </c>
      <c r="BY176">
        <v>38.330001831054688</v>
      </c>
      <c r="BZ176">
        <v>78.767868041992188</v>
      </c>
      <c r="CA176">
        <v>66.408164978027344</v>
      </c>
      <c r="CB176">
        <v>517.251220703125</v>
      </c>
      <c r="CC176">
        <v>38.987251281738281</v>
      </c>
      <c r="CD176">
        <v>93.971717834472656</v>
      </c>
      <c r="CE176">
        <v>23.474216461181641</v>
      </c>
      <c r="CF176">
        <v>84.433586120605469</v>
      </c>
      <c r="CG176">
        <v>72.449996948242188</v>
      </c>
      <c r="CH176">
        <v>27.26935958862305</v>
      </c>
      <c r="CI176">
        <v>75.394798278808594</v>
      </c>
      <c r="CJ176">
        <v>87.892967224121094</v>
      </c>
      <c r="CK176">
        <v>116.2672500610352</v>
      </c>
      <c r="CL176">
        <v>107.8673934936523</v>
      </c>
      <c r="CM176">
        <v>83.67010498046875</v>
      </c>
      <c r="CN176">
        <v>87.214103698730469</v>
      </c>
      <c r="CO176">
        <v>82.568344116210938</v>
      </c>
      <c r="CP176">
        <v>84.8878173828125</v>
      </c>
      <c r="CQ176">
        <v>41.025424957275391</v>
      </c>
      <c r="CR176">
        <v>120.6752471923828</v>
      </c>
      <c r="CS176">
        <v>199.55242919921881</v>
      </c>
      <c r="CT176">
        <v>76.833358764648438</v>
      </c>
      <c r="CU176">
        <v>40.562152862548828</v>
      </c>
      <c r="CV176">
        <v>71.278900146484375</v>
      </c>
      <c r="CW176">
        <v>145.73564147949219</v>
      </c>
      <c r="CX176">
        <v>171.91374206542969</v>
      </c>
      <c r="CY176">
        <v>56.487667083740227</v>
      </c>
      <c r="CZ176">
        <v>129.00872802734381</v>
      </c>
      <c r="DA176">
        <v>72.077041625976563</v>
      </c>
      <c r="DB176">
        <v>16366.849609375</v>
      </c>
      <c r="DC176">
        <v>27.70999908447266</v>
      </c>
      <c r="DD176">
        <v>0.47192707128046751</v>
      </c>
      <c r="DE176">
        <v>0.75842253071162613</v>
      </c>
      <c r="DF176">
        <v>1.937908375924257</v>
      </c>
      <c r="DG176">
        <v>1.6827963727148527</v>
      </c>
      <c r="DH176">
        <v>1.1861172201950518</v>
      </c>
      <c r="DI176">
        <v>7.7718522748566193E-2</v>
      </c>
      <c r="DJ176">
        <v>2.2374883101495806</v>
      </c>
      <c r="DK176">
        <v>2.5972108002004237</v>
      </c>
      <c r="DL176">
        <v>0.3917769879183125</v>
      </c>
      <c r="DM176">
        <v>2.4661219313722391</v>
      </c>
      <c r="DN176">
        <v>0.11400090709250235</v>
      </c>
      <c r="DO176">
        <v>293.847900390625</v>
      </c>
      <c r="DP176">
        <v>620.38094711303711</v>
      </c>
    </row>
    <row r="177" spans="1:120" x14ac:dyDescent="0.25">
      <c r="A177" s="1">
        <v>45509</v>
      </c>
      <c r="B177">
        <v>31.841110229492191</v>
      </c>
      <c r="C177">
        <v>39.590000152587891</v>
      </c>
      <c r="D177">
        <v>36.621009826660163</v>
      </c>
      <c r="E177">
        <v>29.672231674194339</v>
      </c>
      <c r="F177">
        <v>52.022052764892578</v>
      </c>
      <c r="G177">
        <v>13.670000076293951</v>
      </c>
      <c r="H177">
        <v>39.084732055664063</v>
      </c>
      <c r="I177">
        <v>25.059999465942379</v>
      </c>
      <c r="J177">
        <v>20.752109527587891</v>
      </c>
      <c r="K177">
        <v>383.56747436523438</v>
      </c>
      <c r="L177">
        <v>62.509075164794922</v>
      </c>
      <c r="M177">
        <v>33.919998168945313</v>
      </c>
      <c r="N177">
        <v>23.108980178833011</v>
      </c>
      <c r="O177">
        <v>34.929924011230469</v>
      </c>
      <c r="P177">
        <v>54.410682678222663</v>
      </c>
      <c r="Q177">
        <v>222.47999572753909</v>
      </c>
      <c r="R177">
        <v>109.4709548950195</v>
      </c>
      <c r="S177">
        <v>114.6924667358398</v>
      </c>
      <c r="T177">
        <v>139.71934509277341</v>
      </c>
      <c r="U177">
        <v>26.478828430175781</v>
      </c>
      <c r="V177">
        <v>95.402282714843764</v>
      </c>
      <c r="W177">
        <v>77.94000244140625</v>
      </c>
      <c r="X177">
        <v>54.620876312255859</v>
      </c>
      <c r="Y177">
        <v>54.208526611328118</v>
      </c>
      <c r="Z177">
        <v>56.712734222412109</v>
      </c>
      <c r="AA177">
        <v>111.6603469848633</v>
      </c>
      <c r="AB177">
        <v>84.299789428710938</v>
      </c>
      <c r="AC177">
        <v>105.88307952880859</v>
      </c>
      <c r="AD177">
        <v>35.716602325439453</v>
      </c>
      <c r="AE177">
        <v>111.614990234375</v>
      </c>
      <c r="AF177">
        <v>179.47607421875</v>
      </c>
      <c r="AG177">
        <v>84.438629150390625</v>
      </c>
      <c r="AH177">
        <v>171.5103759765625</v>
      </c>
      <c r="AI177">
        <v>330.83462524414063</v>
      </c>
      <c r="AJ177">
        <v>200.4659729003906</v>
      </c>
      <c r="AK177">
        <v>152.4166259765625</v>
      </c>
      <c r="AL177">
        <v>255.37150573730469</v>
      </c>
      <c r="AM177">
        <v>60.824954986572273</v>
      </c>
      <c r="AN177">
        <v>16.760000228881839</v>
      </c>
      <c r="AO177">
        <v>52.138919830322273</v>
      </c>
      <c r="AP177">
        <v>103.14300537109381</v>
      </c>
      <c r="AQ177">
        <v>51.388214111328118</v>
      </c>
      <c r="AR177">
        <v>50.941913604736328</v>
      </c>
      <c r="AS177">
        <v>51.310054779052727</v>
      </c>
      <c r="AT177">
        <v>284.44378662109381</v>
      </c>
      <c r="AU177">
        <v>116.0372619628906</v>
      </c>
      <c r="AV177">
        <v>174.02360534667969</v>
      </c>
      <c r="AW177">
        <v>77.239898681640625</v>
      </c>
      <c r="AX177">
        <v>246.83564758300781</v>
      </c>
      <c r="AY177">
        <v>289.55889892578119</v>
      </c>
      <c r="AZ177">
        <v>12.511575698852541</v>
      </c>
      <c r="BA177">
        <v>66.21600341796875</v>
      </c>
      <c r="BB177">
        <v>44.598789215087891</v>
      </c>
      <c r="BC177">
        <v>42.173427581787109</v>
      </c>
      <c r="BD177">
        <v>18.64534950256348</v>
      </c>
      <c r="BE177">
        <v>42.360023498535163</v>
      </c>
      <c r="BF177">
        <v>65.910415649414063</v>
      </c>
      <c r="BG177">
        <v>39.171607971191413</v>
      </c>
      <c r="BH177">
        <v>82.879959106445313</v>
      </c>
      <c r="BI177">
        <v>37.369998931884773</v>
      </c>
      <c r="BJ177">
        <v>102.8791198730469</v>
      </c>
      <c r="BK177">
        <v>49.544021606445313</v>
      </c>
      <c r="BL177">
        <v>57.197750091552727</v>
      </c>
      <c r="BM177">
        <v>29.545942306518551</v>
      </c>
      <c r="BN177">
        <v>28.942108154296879</v>
      </c>
      <c r="BO177">
        <v>433.41281127929688</v>
      </c>
      <c r="BP177">
        <v>81.991111755371094</v>
      </c>
      <c r="BQ177">
        <v>161.29856872558591</v>
      </c>
      <c r="BR177">
        <v>50.287300109863281</v>
      </c>
      <c r="BS177">
        <v>160.85040283203119</v>
      </c>
      <c r="BT177">
        <v>80.477653503417969</v>
      </c>
      <c r="BU177">
        <v>29.675777435302731</v>
      </c>
      <c r="BV177">
        <v>86.449996948242188</v>
      </c>
      <c r="BW177">
        <v>61.902790069580078</v>
      </c>
      <c r="BX177">
        <v>212.36872863769531</v>
      </c>
      <c r="BY177">
        <v>37.849998474121087</v>
      </c>
      <c r="BZ177">
        <v>77.78265380859375</v>
      </c>
      <c r="CA177">
        <v>65.963325500488281</v>
      </c>
      <c r="CB177">
        <v>512.52593994140625</v>
      </c>
      <c r="CC177">
        <v>38.927547454833977</v>
      </c>
      <c r="CD177">
        <v>96.121818542480483</v>
      </c>
      <c r="CE177">
        <v>23.308700561523441</v>
      </c>
      <c r="CF177">
        <v>83.89044189453125</v>
      </c>
      <c r="CG177">
        <v>73.220001220703125</v>
      </c>
      <c r="CH177">
        <v>27.183246612548832</v>
      </c>
      <c r="CI177">
        <v>76.225654602050781</v>
      </c>
      <c r="CJ177">
        <v>86.191688537597656</v>
      </c>
      <c r="CK177">
        <v>115.4641876220703</v>
      </c>
      <c r="CL177">
        <v>107.2113037109375</v>
      </c>
      <c r="CM177">
        <v>82.200637817382813</v>
      </c>
      <c r="CN177">
        <v>86.770530700683594</v>
      </c>
      <c r="CO177">
        <v>81.606636047363281</v>
      </c>
      <c r="CP177">
        <v>84.370559692382813</v>
      </c>
      <c r="CQ177">
        <v>40.372974395751953</v>
      </c>
      <c r="CR177">
        <v>119.241569519043</v>
      </c>
      <c r="CS177">
        <v>196.87632751464841</v>
      </c>
      <c r="CT177">
        <v>76.303054809570313</v>
      </c>
      <c r="CU177">
        <v>39.683551788330078</v>
      </c>
      <c r="CV177">
        <v>70.682212829589844</v>
      </c>
      <c r="CW177">
        <v>145.0638122558594</v>
      </c>
      <c r="CX177">
        <v>170.03636169433591</v>
      </c>
      <c r="CY177">
        <v>55.910041809082031</v>
      </c>
      <c r="CZ177">
        <v>128.5475158691406</v>
      </c>
      <c r="DA177">
        <v>71.572723388671875</v>
      </c>
      <c r="DB177">
        <v>16200.080078125</v>
      </c>
      <c r="DC177">
        <v>38.569999694824219</v>
      </c>
      <c r="DD177">
        <v>0.47047290017874294</v>
      </c>
      <c r="DE177">
        <v>0.75496621410408693</v>
      </c>
      <c r="DF177">
        <v>1.9289481663158989</v>
      </c>
      <c r="DG177">
        <v>1.6754832624137332</v>
      </c>
      <c r="DH177">
        <v>1.1791802978159125</v>
      </c>
      <c r="DI177">
        <v>7.7244871073479632E-2</v>
      </c>
      <c r="DJ177">
        <v>2.2284345249177244</v>
      </c>
      <c r="DK177">
        <v>2.5801893253945476</v>
      </c>
      <c r="DL177">
        <v>0.39113332082920244</v>
      </c>
      <c r="DM177">
        <v>2.4513141882997949</v>
      </c>
      <c r="DN177">
        <v>0.11263933813012203</v>
      </c>
      <c r="DO177">
        <v>292.04907989501953</v>
      </c>
      <c r="DP177">
        <v>613.29776382446289</v>
      </c>
    </row>
    <row r="178" spans="1:120" x14ac:dyDescent="0.25">
      <c r="A178" s="1">
        <v>45506</v>
      </c>
      <c r="B178">
        <v>32.760852813720703</v>
      </c>
      <c r="C178">
        <v>41.209999084472663</v>
      </c>
      <c r="D178">
        <v>37.544803619384773</v>
      </c>
      <c r="E178">
        <v>31.647232055664059</v>
      </c>
      <c r="F178">
        <v>53.270179748535163</v>
      </c>
      <c r="G178">
        <v>14.22999954223633</v>
      </c>
      <c r="H178">
        <v>40.6236572265625</v>
      </c>
      <c r="I178">
        <v>25.85000038146973</v>
      </c>
      <c r="J178">
        <v>20.790081024169918</v>
      </c>
      <c r="K178">
        <v>393.80096435546881</v>
      </c>
      <c r="L178">
        <v>64.5601806640625</v>
      </c>
      <c r="M178">
        <v>34.993999481201172</v>
      </c>
      <c r="N178">
        <v>23.814298629760739</v>
      </c>
      <c r="O178">
        <v>36.056694030761719</v>
      </c>
      <c r="P178">
        <v>55.766773223876953</v>
      </c>
      <c r="Q178">
        <v>225.3399963378906</v>
      </c>
      <c r="R178">
        <v>112.5145797729492</v>
      </c>
      <c r="S178">
        <v>118.4088439941406</v>
      </c>
      <c r="T178">
        <v>143.77825927734381</v>
      </c>
      <c r="U178">
        <v>27.13067626953125</v>
      </c>
      <c r="V178">
        <v>95.304710388183594</v>
      </c>
      <c r="W178">
        <v>80.209999084472656</v>
      </c>
      <c r="X178">
        <v>56.020645141601563</v>
      </c>
      <c r="Y178">
        <v>55.584171295166023</v>
      </c>
      <c r="Z178">
        <v>58.295780181884773</v>
      </c>
      <c r="AA178">
        <v>114.7351837158203</v>
      </c>
      <c r="AB178">
        <v>86.526321411132813</v>
      </c>
      <c r="AC178">
        <v>109.2561492919922</v>
      </c>
      <c r="AD178">
        <v>36.923107147216797</v>
      </c>
      <c r="AE178">
        <v>114.856086730957</v>
      </c>
      <c r="AF178">
        <v>183.8494567871094</v>
      </c>
      <c r="AG178">
        <v>87.307380676269531</v>
      </c>
      <c r="AH178">
        <v>175.7372741699219</v>
      </c>
      <c r="AI178">
        <v>342.89141845703119</v>
      </c>
      <c r="AJ178">
        <v>207.12837219238281</v>
      </c>
      <c r="AK178">
        <v>158.12016296386719</v>
      </c>
      <c r="AL178">
        <v>263.34722900390619</v>
      </c>
      <c r="AM178">
        <v>62.094005584716797</v>
      </c>
      <c r="AN178">
        <v>17.39999961853027</v>
      </c>
      <c r="AO178">
        <v>53.502479553222663</v>
      </c>
      <c r="AP178">
        <v>105.7139511108398</v>
      </c>
      <c r="AQ178">
        <v>52.848045349121087</v>
      </c>
      <c r="AR178">
        <v>52.37286376953125</v>
      </c>
      <c r="AS178">
        <v>52.760654449462891</v>
      </c>
      <c r="AT178">
        <v>294.776123046875</v>
      </c>
      <c r="AU178">
        <v>118.7415237426758</v>
      </c>
      <c r="AV178">
        <v>177.93135070800781</v>
      </c>
      <c r="AW178">
        <v>79.308197021484375</v>
      </c>
      <c r="AX178">
        <v>254.72477722167969</v>
      </c>
      <c r="AY178">
        <v>300.577880859375</v>
      </c>
      <c r="AZ178">
        <v>12.89488410949707</v>
      </c>
      <c r="BA178">
        <v>68.434867858886719</v>
      </c>
      <c r="BB178">
        <v>45.409671783447273</v>
      </c>
      <c r="BC178">
        <v>43.427703857421882</v>
      </c>
      <c r="BD178">
        <v>19.197511672973629</v>
      </c>
      <c r="BE178">
        <v>43.129116058349609</v>
      </c>
      <c r="BF178">
        <v>67.783599853515625</v>
      </c>
      <c r="BG178">
        <v>40.796279907226563</v>
      </c>
      <c r="BH178">
        <v>84.79425048828125</v>
      </c>
      <c r="BI178">
        <v>38.470001220703118</v>
      </c>
      <c r="BJ178">
        <v>104.8307571411133</v>
      </c>
      <c r="BK178">
        <v>50.283481597900391</v>
      </c>
      <c r="BL178">
        <v>59.374488830566413</v>
      </c>
      <c r="BM178">
        <v>30.349245071411129</v>
      </c>
      <c r="BN178">
        <v>30.155778884887699</v>
      </c>
      <c r="BO178">
        <v>446.73263549804688</v>
      </c>
      <c r="BP178">
        <v>83.911293029785156</v>
      </c>
      <c r="BQ178">
        <v>166.1383056640625</v>
      </c>
      <c r="BR178">
        <v>51.818988800048828</v>
      </c>
      <c r="BS178">
        <v>164.7425231933594</v>
      </c>
      <c r="BT178">
        <v>80.497116088867188</v>
      </c>
      <c r="BU178">
        <v>30.965602874755859</v>
      </c>
      <c r="BV178">
        <v>89.449996948242188</v>
      </c>
      <c r="BW178">
        <v>63.255012512207031</v>
      </c>
      <c r="BX178">
        <v>217.46614074707031</v>
      </c>
      <c r="BY178">
        <v>38.939998626708977</v>
      </c>
      <c r="BZ178">
        <v>79.753082275390625</v>
      </c>
      <c r="CA178">
        <v>67.446090698242188</v>
      </c>
      <c r="CB178">
        <v>527.900390625</v>
      </c>
      <c r="CC178">
        <v>39.992282867431641</v>
      </c>
      <c r="CD178">
        <v>95.615913391113281</v>
      </c>
      <c r="CE178">
        <v>23.873405456542969</v>
      </c>
      <c r="CF178">
        <v>85.806251525878906</v>
      </c>
      <c r="CG178">
        <v>73.389999389648438</v>
      </c>
      <c r="CH178">
        <v>27.336338043212891</v>
      </c>
      <c r="CI178">
        <v>76.409202575683594</v>
      </c>
      <c r="CJ178">
        <v>88.729019165039063</v>
      </c>
      <c r="CK178">
        <v>118.1182022094727</v>
      </c>
      <c r="CL178">
        <v>110.59116363525391</v>
      </c>
      <c r="CM178">
        <v>84.419837951660156</v>
      </c>
      <c r="CN178">
        <v>88.751785278320313</v>
      </c>
      <c r="CO178">
        <v>84.015869140625</v>
      </c>
      <c r="CP178">
        <v>86.273658752441406</v>
      </c>
      <c r="CQ178">
        <v>41.579025268554688</v>
      </c>
      <c r="CR178">
        <v>121.3475799560547</v>
      </c>
      <c r="CS178">
        <v>203.66107177734381</v>
      </c>
      <c r="CT178">
        <v>77.83502197265625</v>
      </c>
      <c r="CU178">
        <v>40.864780426025391</v>
      </c>
      <c r="CV178">
        <v>72.599418640136719</v>
      </c>
      <c r="CW178">
        <v>149.04534912109381</v>
      </c>
      <c r="CX178">
        <v>174.98309326171881</v>
      </c>
      <c r="CY178">
        <v>57.642913818359382</v>
      </c>
      <c r="CZ178">
        <v>132.2273254394531</v>
      </c>
      <c r="DA178">
        <v>73.253776550292969</v>
      </c>
      <c r="DB178">
        <v>16776.16015625</v>
      </c>
      <c r="DC178">
        <v>23.389999389648441</v>
      </c>
      <c r="DD178">
        <v>0.47488517073709996</v>
      </c>
      <c r="DE178">
        <v>0.75413938958291926</v>
      </c>
      <c r="DF178">
        <v>1.951159309125772</v>
      </c>
      <c r="DG178">
        <v>1.6654879685653055</v>
      </c>
      <c r="DH178">
        <v>1.1824715331865661</v>
      </c>
      <c r="DI178">
        <v>7.8063967779381044E-2</v>
      </c>
      <c r="DJ178">
        <v>2.2481280126469425</v>
      </c>
      <c r="DK178">
        <v>2.6165737044294888</v>
      </c>
      <c r="DL178">
        <v>0.39236260451930371</v>
      </c>
      <c r="DM178">
        <v>2.4825024452750242</v>
      </c>
      <c r="DN178">
        <v>0.11471554451748738</v>
      </c>
      <c r="DO178">
        <v>299.47978973388678</v>
      </c>
      <c r="DP178">
        <v>630.3225555419923</v>
      </c>
    </row>
    <row r="179" spans="1:120" x14ac:dyDescent="0.25">
      <c r="A179" s="1">
        <v>45505</v>
      </c>
      <c r="B179">
        <v>33.990509033203118</v>
      </c>
      <c r="C179">
        <v>43.209999084472663</v>
      </c>
      <c r="D179">
        <v>38.283832550048828</v>
      </c>
      <c r="E179">
        <v>32.979648590087891</v>
      </c>
      <c r="F179">
        <v>54.128898620605469</v>
      </c>
      <c r="G179">
        <v>14.920000076293951</v>
      </c>
      <c r="H179">
        <v>41.136631011962891</v>
      </c>
      <c r="I179">
        <v>25.530000686645511</v>
      </c>
      <c r="J179">
        <v>21.179302215576168</v>
      </c>
      <c r="K179">
        <v>399.84979248046881</v>
      </c>
      <c r="L179">
        <v>65.625572204589844</v>
      </c>
      <c r="M179">
        <v>35.493999481201172</v>
      </c>
      <c r="N179">
        <v>25.038810729980469</v>
      </c>
      <c r="O179">
        <v>36.837528228759773</v>
      </c>
      <c r="P179">
        <v>55.806079864501953</v>
      </c>
      <c r="Q179">
        <v>225.77000427246091</v>
      </c>
      <c r="R179">
        <v>115.3692169189453</v>
      </c>
      <c r="S179">
        <v>121.1936492919922</v>
      </c>
      <c r="T179">
        <v>146.7003173828125</v>
      </c>
      <c r="U179">
        <v>27.782522201538089</v>
      </c>
      <c r="V179">
        <v>93.850936889648438</v>
      </c>
      <c r="W179">
        <v>82.980003356933594</v>
      </c>
      <c r="X179">
        <v>55.841949462890618</v>
      </c>
      <c r="Y179">
        <v>55.444614410400391</v>
      </c>
      <c r="Z179">
        <v>59.957984924316413</v>
      </c>
      <c r="AA179">
        <v>117.81004333496089</v>
      </c>
      <c r="AB179">
        <v>89.299537658691406</v>
      </c>
      <c r="AC179">
        <v>113.11109924316411</v>
      </c>
      <c r="AD179">
        <v>38.418777465820313</v>
      </c>
      <c r="AE179">
        <v>116.9177169799805</v>
      </c>
      <c r="AF179">
        <v>186.4301452636719</v>
      </c>
      <c r="AG179">
        <v>89.219871520996094</v>
      </c>
      <c r="AH179">
        <v>178.79170227050781</v>
      </c>
      <c r="AI179">
        <v>350.43441772460938</v>
      </c>
      <c r="AJ179">
        <v>214.72267150878909</v>
      </c>
      <c r="AK179">
        <v>163.7250061035156</v>
      </c>
      <c r="AL179">
        <v>273.28952026367188</v>
      </c>
      <c r="AM179">
        <v>63.977741241455078</v>
      </c>
      <c r="AN179">
        <v>18.180000305175781</v>
      </c>
      <c r="AO179">
        <v>55.945106506347663</v>
      </c>
      <c r="AP179">
        <v>105.9405059814453</v>
      </c>
      <c r="AQ179">
        <v>54.876140594482422</v>
      </c>
      <c r="AR179">
        <v>53.113014221191413</v>
      </c>
      <c r="AS179">
        <v>54.564098358154297</v>
      </c>
      <c r="AT179">
        <v>300.91375732421881</v>
      </c>
      <c r="AU179">
        <v>120.4919052124023</v>
      </c>
      <c r="AV179">
        <v>184.22938537597659</v>
      </c>
      <c r="AW179">
        <v>80.743148803710938</v>
      </c>
      <c r="AX179">
        <v>259.43841552734381</v>
      </c>
      <c r="AY179">
        <v>316.49417114257813</v>
      </c>
      <c r="AZ179">
        <v>13.2290506362915</v>
      </c>
      <c r="BA179">
        <v>69.854133605957031</v>
      </c>
      <c r="BB179">
        <v>45.637126922607422</v>
      </c>
      <c r="BC179">
        <v>44.674892425537109</v>
      </c>
      <c r="BD179">
        <v>20.2032356262207</v>
      </c>
      <c r="BE179">
        <v>44.497501373291023</v>
      </c>
      <c r="BF179">
        <v>69.0091552734375</v>
      </c>
      <c r="BG179">
        <v>41.324546813964837</v>
      </c>
      <c r="BH179">
        <v>85.825790405273438</v>
      </c>
      <c r="BI179">
        <v>39.590000152587891</v>
      </c>
      <c r="BJ179">
        <v>107.46945953369141</v>
      </c>
      <c r="BK179">
        <v>52.891590118408203</v>
      </c>
      <c r="BL179">
        <v>61.658126831054688</v>
      </c>
      <c r="BM179">
        <v>32.053821563720703</v>
      </c>
      <c r="BN179">
        <v>31.800106048583981</v>
      </c>
      <c r="BO179">
        <v>457.59359741210938</v>
      </c>
      <c r="BP179">
        <v>85.950874328613281</v>
      </c>
      <c r="BQ179">
        <v>168.4590148925781</v>
      </c>
      <c r="BR179">
        <v>53.708744049072273</v>
      </c>
      <c r="BS179">
        <v>167.62699890136719</v>
      </c>
      <c r="BT179">
        <v>80.049209594726563</v>
      </c>
      <c r="BU179">
        <v>32.167484283447273</v>
      </c>
      <c r="BV179">
        <v>92.25</v>
      </c>
      <c r="BW179">
        <v>65.206077575683594</v>
      </c>
      <c r="BX179">
        <v>229.9906311035156</v>
      </c>
      <c r="BY179">
        <v>40.400001525878913</v>
      </c>
      <c r="BZ179">
        <v>83.156570434570313</v>
      </c>
      <c r="CA179">
        <v>67.396659851074219</v>
      </c>
      <c r="CB179">
        <v>537.91546630859375</v>
      </c>
      <c r="CC179">
        <v>41.206283569335938</v>
      </c>
      <c r="CD179">
        <v>92.72641754150392</v>
      </c>
      <c r="CE179">
        <v>25.460420608520511</v>
      </c>
      <c r="CF179">
        <v>86.003753662109375</v>
      </c>
      <c r="CG179">
        <v>76.290000915527344</v>
      </c>
      <c r="CH179">
        <v>27.613815307617191</v>
      </c>
      <c r="CI179">
        <v>75.3175048828125</v>
      </c>
      <c r="CJ179">
        <v>88.777626037597656</v>
      </c>
      <c r="CK179">
        <v>120.1160507202148</v>
      </c>
      <c r="CL179">
        <v>113.70262145996089</v>
      </c>
      <c r="CM179">
        <v>85.199562072753906</v>
      </c>
      <c r="CN179">
        <v>90.457023620605483</v>
      </c>
      <c r="CO179">
        <v>85.403907775878906</v>
      </c>
      <c r="CP179">
        <v>88.557365417480469</v>
      </c>
      <c r="CQ179">
        <v>42.626899719238281</v>
      </c>
      <c r="CR179">
        <v>124.0764846801758</v>
      </c>
      <c r="CS179">
        <v>209.5504455566406</v>
      </c>
      <c r="CT179">
        <v>77.157424926757813</v>
      </c>
      <c r="CU179">
        <v>40.835498809814453</v>
      </c>
      <c r="CV179">
        <v>72.482040405273438</v>
      </c>
      <c r="CW179">
        <v>149.34173583984381</v>
      </c>
      <c r="CX179">
        <v>181.6681213378906</v>
      </c>
      <c r="CY179">
        <v>60.640586853027337</v>
      </c>
      <c r="CZ179">
        <v>139.3415832519531</v>
      </c>
      <c r="DA179">
        <v>75.72589111328125</v>
      </c>
      <c r="DB179">
        <v>17194.150390625</v>
      </c>
      <c r="DC179">
        <v>18.590000152587891</v>
      </c>
      <c r="DD179">
        <v>0.47856998338337736</v>
      </c>
      <c r="DE179">
        <v>0.7579959664796353</v>
      </c>
      <c r="DF179">
        <v>1.9600149966378753</v>
      </c>
      <c r="DG179">
        <v>1.6691984124336132</v>
      </c>
      <c r="DH179">
        <v>1.2338381548628763</v>
      </c>
      <c r="DI179">
        <v>8.0328605126374561E-2</v>
      </c>
      <c r="DJ179">
        <v>2.3545124984450978</v>
      </c>
      <c r="DK179">
        <v>2.7158817930427008</v>
      </c>
      <c r="DL179">
        <v>0.39917549309802897</v>
      </c>
      <c r="DM179">
        <v>2.4973773698222308</v>
      </c>
      <c r="DN179">
        <v>0.11307968376452576</v>
      </c>
      <c r="DO179">
        <v>298.98120117187506</v>
      </c>
      <c r="DP179">
        <v>648.37897491455078</v>
      </c>
    </row>
    <row r="180" spans="1:120" x14ac:dyDescent="0.25">
      <c r="A180" s="1">
        <v>45504</v>
      </c>
      <c r="B180">
        <v>34.990230560302727</v>
      </c>
      <c r="C180">
        <v>45.529998779296882</v>
      </c>
      <c r="D180">
        <v>39.761898040771477</v>
      </c>
      <c r="E180">
        <v>34.671150207519531</v>
      </c>
      <c r="F180">
        <v>55.756462097167969</v>
      </c>
      <c r="G180">
        <v>15.30000019073486</v>
      </c>
      <c r="H180">
        <v>43.149070739746087</v>
      </c>
      <c r="I180">
        <v>26.219999313354489</v>
      </c>
      <c r="J180">
        <v>21.43561935424805</v>
      </c>
      <c r="K180">
        <v>405.065673828125</v>
      </c>
      <c r="L180">
        <v>67.606986999511719</v>
      </c>
      <c r="M180">
        <v>35.265998840332031</v>
      </c>
      <c r="N180">
        <v>25.80290412902832</v>
      </c>
      <c r="O180">
        <v>37.4898681640625</v>
      </c>
      <c r="P180">
        <v>56.032096862792969</v>
      </c>
      <c r="Q180">
        <v>226.55000305175781</v>
      </c>
      <c r="R180">
        <v>118.5719833374023</v>
      </c>
      <c r="S180">
        <v>122.97751617431641</v>
      </c>
      <c r="T180">
        <v>147.56794738769531</v>
      </c>
      <c r="U180">
        <v>28.97757720947266</v>
      </c>
      <c r="V180">
        <v>93.451881408691406</v>
      </c>
      <c r="W180">
        <v>84.620002746582031</v>
      </c>
      <c r="X180">
        <v>55.980937957763672</v>
      </c>
      <c r="Y180">
        <v>54.726886749267578</v>
      </c>
      <c r="Z180">
        <v>61.313468933105469</v>
      </c>
      <c r="AA180">
        <v>120.52024078369141</v>
      </c>
      <c r="AB180">
        <v>91.297439575195327</v>
      </c>
      <c r="AC180">
        <v>116.37599945068359</v>
      </c>
      <c r="AD180">
        <v>40.123844146728523</v>
      </c>
      <c r="AE180">
        <v>119.52447509765619</v>
      </c>
      <c r="AF180">
        <v>187.83866882324219</v>
      </c>
      <c r="AG180">
        <v>90.933151245117202</v>
      </c>
      <c r="AH180">
        <v>180.69331359863281</v>
      </c>
      <c r="AI180">
        <v>356.91122436523438</v>
      </c>
      <c r="AJ180">
        <v>221.94023132324219</v>
      </c>
      <c r="AK180">
        <v>168.9450378417969</v>
      </c>
      <c r="AL180">
        <v>282.0399169921875</v>
      </c>
      <c r="AM180">
        <v>65.415336608886719</v>
      </c>
      <c r="AN180">
        <v>19.059999465942379</v>
      </c>
      <c r="AO180">
        <v>57.661823272705078</v>
      </c>
      <c r="AP180">
        <v>107.2309036254883</v>
      </c>
      <c r="AQ180">
        <v>57.129581451416023</v>
      </c>
      <c r="AR180">
        <v>53.527500152587891</v>
      </c>
      <c r="AS180">
        <v>57.12225341796875</v>
      </c>
      <c r="AT180">
        <v>305.8956298828125</v>
      </c>
      <c r="AU180">
        <v>121.7899551391602</v>
      </c>
      <c r="AV180">
        <v>189.4066467285156</v>
      </c>
      <c r="AW180">
        <v>83.048957824707031</v>
      </c>
      <c r="AX180">
        <v>263.16961669921881</v>
      </c>
      <c r="AY180">
        <v>330.44171142578119</v>
      </c>
      <c r="AZ180">
        <v>13.602530479431151</v>
      </c>
      <c r="BA180">
        <v>70.133995056152344</v>
      </c>
      <c r="BB180">
        <v>45.864566802978523</v>
      </c>
      <c r="BC180">
        <v>45.987384796142578</v>
      </c>
      <c r="BD180">
        <v>21.258260726928711</v>
      </c>
      <c r="BE180">
        <v>45.576229095458977</v>
      </c>
      <c r="BF180">
        <v>69.397735595703125</v>
      </c>
      <c r="BG180">
        <v>41.982391357421882</v>
      </c>
      <c r="BH180">
        <v>85.081886291503906</v>
      </c>
      <c r="BI180">
        <v>40.090000152587891</v>
      </c>
      <c r="BJ180">
        <v>108.9331741333008</v>
      </c>
      <c r="BK180">
        <v>57.408309936523438</v>
      </c>
      <c r="BL180">
        <v>63.436443328857422</v>
      </c>
      <c r="BM180">
        <v>32.994274139404297</v>
      </c>
      <c r="BN180">
        <v>32.984409332275391</v>
      </c>
      <c r="BO180">
        <v>468.95230102539063</v>
      </c>
      <c r="BP180">
        <v>88.149642944335938</v>
      </c>
      <c r="BQ180">
        <v>170.3631896972656</v>
      </c>
      <c r="BR180">
        <v>55.588550567626953</v>
      </c>
      <c r="BS180">
        <v>169.5137939453125</v>
      </c>
      <c r="BT180">
        <v>79.910942077636719</v>
      </c>
      <c r="BU180">
        <v>33.672283172607422</v>
      </c>
      <c r="BV180">
        <v>95.269996643066406</v>
      </c>
      <c r="BW180">
        <v>67.727012634277344</v>
      </c>
      <c r="BX180">
        <v>245.90013122558591</v>
      </c>
      <c r="BY180">
        <v>40.900001525878913</v>
      </c>
      <c r="BZ180">
        <v>86.520263671875</v>
      </c>
      <c r="CA180">
        <v>66.892532348632813</v>
      </c>
      <c r="CB180">
        <v>545.642333984375</v>
      </c>
      <c r="CC180">
        <v>41.922740936279297</v>
      </c>
      <c r="CD180">
        <v>91.933517456054673</v>
      </c>
      <c r="CE180">
        <v>27.592670440673832</v>
      </c>
      <c r="CF180">
        <v>85.954376220703125</v>
      </c>
      <c r="CG180">
        <v>77.739997863769531</v>
      </c>
      <c r="CH180">
        <v>27.518133163452148</v>
      </c>
      <c r="CI180">
        <v>75.036384582519531</v>
      </c>
      <c r="CJ180">
        <v>87.892967224121094</v>
      </c>
      <c r="CK180">
        <v>121.761344909668</v>
      </c>
      <c r="CL180">
        <v>117.4900588989258</v>
      </c>
      <c r="CM180">
        <v>85.259544372558594</v>
      </c>
      <c r="CN180">
        <v>90.821731567382798</v>
      </c>
      <c r="CO180">
        <v>85.056907653808594</v>
      </c>
      <c r="CP180">
        <v>90.967964172363281</v>
      </c>
      <c r="CQ180">
        <v>43.239810943603523</v>
      </c>
      <c r="CR180">
        <v>126.419792175293</v>
      </c>
      <c r="CS180">
        <v>217.66822814941409</v>
      </c>
      <c r="CT180">
        <v>76.450363159179688</v>
      </c>
      <c r="CU180">
        <v>40.210708618164063</v>
      </c>
      <c r="CV180">
        <v>71.200645446777344</v>
      </c>
      <c r="CW180">
        <v>147.83013916015619</v>
      </c>
      <c r="CX180">
        <v>186.2373962402344</v>
      </c>
      <c r="CY180">
        <v>63.210018157958977</v>
      </c>
      <c r="CZ180">
        <v>143.64939880371091</v>
      </c>
      <c r="DA180">
        <v>77.634361267089844</v>
      </c>
      <c r="DB180">
        <v>17599.400390625</v>
      </c>
      <c r="DC180">
        <v>16.360000610351559</v>
      </c>
      <c r="DD180">
        <v>0.48410240455167447</v>
      </c>
      <c r="DE180">
        <v>0.7575278557487708</v>
      </c>
      <c r="DF180">
        <v>1.9752320506890904</v>
      </c>
      <c r="DG180">
        <v>1.6694181764385092</v>
      </c>
      <c r="DH180">
        <v>1.2934218609178332</v>
      </c>
      <c r="DI180">
        <v>8.3442936780269469E-2</v>
      </c>
      <c r="DJ180">
        <v>2.4360563971745131</v>
      </c>
      <c r="DK180">
        <v>2.8471837039701207</v>
      </c>
      <c r="DL180">
        <v>0.40675038848726436</v>
      </c>
      <c r="DM180">
        <v>2.511665510782795</v>
      </c>
      <c r="DN180">
        <v>0.11573603601922815</v>
      </c>
      <c r="DO180">
        <v>295.48114776611322</v>
      </c>
      <c r="DP180">
        <v>664.38695907592785</v>
      </c>
    </row>
    <row r="181" spans="1:120" x14ac:dyDescent="0.25">
      <c r="A181" s="1">
        <v>45503</v>
      </c>
      <c r="B181">
        <v>33.87054443359375</v>
      </c>
      <c r="C181">
        <v>44.959999084472663</v>
      </c>
      <c r="D181">
        <v>39.159004211425781</v>
      </c>
      <c r="E181">
        <v>34.028568267822273</v>
      </c>
      <c r="F181">
        <v>54.907730102539063</v>
      </c>
      <c r="G181">
        <v>15.23200035095215</v>
      </c>
      <c r="H181">
        <v>41.373386383056641</v>
      </c>
      <c r="I181">
        <v>25.620000839233398</v>
      </c>
      <c r="J181">
        <v>20.95146560668945</v>
      </c>
      <c r="K181">
        <v>403.99481201171881</v>
      </c>
      <c r="L181">
        <v>66.491813659667969</v>
      </c>
      <c r="M181">
        <v>34.908000946044922</v>
      </c>
      <c r="N181">
        <v>25.420858383178711</v>
      </c>
      <c r="O181">
        <v>36.521240234375</v>
      </c>
      <c r="P181">
        <v>55.806079864501953</v>
      </c>
      <c r="Q181">
        <v>222.52000427246091</v>
      </c>
      <c r="R181">
        <v>115.3493270874023</v>
      </c>
      <c r="S181">
        <v>122.7793045043945</v>
      </c>
      <c r="T181">
        <v>147.47821044921881</v>
      </c>
      <c r="U181">
        <v>28.3553581237793</v>
      </c>
      <c r="V181">
        <v>92.770965576171875</v>
      </c>
      <c r="W181">
        <v>83.459999084472656</v>
      </c>
      <c r="X181">
        <v>56.725494384765618</v>
      </c>
      <c r="Y181">
        <v>54.577358245849609</v>
      </c>
      <c r="Z181">
        <v>60.9473876953125</v>
      </c>
      <c r="AA181">
        <v>120.03733825683589</v>
      </c>
      <c r="AB181">
        <v>90.502250671386719</v>
      </c>
      <c r="AC181">
        <v>115.69744873046881</v>
      </c>
      <c r="AD181">
        <v>39.4158935546875</v>
      </c>
      <c r="AE181">
        <v>120.0398864746094</v>
      </c>
      <c r="AF181">
        <v>187.43482971191409</v>
      </c>
      <c r="AG181">
        <v>88.532577514648438</v>
      </c>
      <c r="AH181">
        <v>180.30906677246091</v>
      </c>
      <c r="AI181">
        <v>347.6942138671875</v>
      </c>
      <c r="AJ181">
        <v>220.66131591796881</v>
      </c>
      <c r="AK181">
        <v>168.16548156738281</v>
      </c>
      <c r="AL181">
        <v>280.52029418945313</v>
      </c>
      <c r="AM181">
        <v>64.909698486328125</v>
      </c>
      <c r="AN181">
        <v>19.139999389648441</v>
      </c>
      <c r="AO181">
        <v>58.034587860107422</v>
      </c>
      <c r="AP181">
        <v>107.733268737793</v>
      </c>
      <c r="AQ181">
        <v>57.433303833007813</v>
      </c>
      <c r="AR181">
        <v>53.616313934326172</v>
      </c>
      <c r="AS181">
        <v>57.357486724853523</v>
      </c>
      <c r="AT181">
        <v>298.36306762695313</v>
      </c>
      <c r="AU181">
        <v>121.0327682495117</v>
      </c>
      <c r="AV181">
        <v>183.44586181640619</v>
      </c>
      <c r="AW181">
        <v>81.247856140136719</v>
      </c>
      <c r="AX181">
        <v>258.38653564453119</v>
      </c>
      <c r="AY181">
        <v>324.63351440429688</v>
      </c>
      <c r="AZ181">
        <v>13.33716297149658</v>
      </c>
      <c r="BA181">
        <v>70.39385986328125</v>
      </c>
      <c r="BB181">
        <v>45.538230895996087</v>
      </c>
      <c r="BC181">
        <v>44.448898315429688</v>
      </c>
      <c r="BD181">
        <v>20.7652587890625</v>
      </c>
      <c r="BE181">
        <v>45.366477966308587</v>
      </c>
      <c r="BF181">
        <v>69.029075622558594</v>
      </c>
      <c r="BG181">
        <v>41.254779815673828</v>
      </c>
      <c r="BH181">
        <v>85.53814697265625</v>
      </c>
      <c r="BI181">
        <v>39.709999084472663</v>
      </c>
      <c r="BJ181">
        <v>107.4794082641602</v>
      </c>
      <c r="BK181">
        <v>53.950824737548828</v>
      </c>
      <c r="BL181">
        <v>62.979717254638672</v>
      </c>
      <c r="BM181">
        <v>32.651397705078118</v>
      </c>
      <c r="BN181">
        <v>32.328639984130859</v>
      </c>
      <c r="BO181">
        <v>455.47320556640619</v>
      </c>
      <c r="BP181">
        <v>86.537879943847656</v>
      </c>
      <c r="BQ181">
        <v>167.25897216796881</v>
      </c>
      <c r="BR181">
        <v>54.494483947753913</v>
      </c>
      <c r="BS181">
        <v>168.71360778808591</v>
      </c>
      <c r="BT181">
        <v>79.745956420898438</v>
      </c>
      <c r="BU181">
        <v>32.763542175292969</v>
      </c>
      <c r="BV181">
        <v>93.010002136230483</v>
      </c>
      <c r="BW181">
        <v>66.645225524902344</v>
      </c>
      <c r="BX181">
        <v>228.4574279785156</v>
      </c>
      <c r="BY181">
        <v>40.5</v>
      </c>
      <c r="BZ181">
        <v>84.450294494628906</v>
      </c>
      <c r="CA181">
        <v>66.981498718261719</v>
      </c>
      <c r="CB181">
        <v>536.91497802734375</v>
      </c>
      <c r="CC181">
        <v>40.778396606445313</v>
      </c>
      <c r="CD181">
        <v>91.002632141113281</v>
      </c>
      <c r="CE181">
        <v>26.560623168945309</v>
      </c>
      <c r="CF181">
        <v>85.687744140625</v>
      </c>
      <c r="CG181">
        <v>74.459999084472656</v>
      </c>
      <c r="CH181">
        <v>27.671224594116211</v>
      </c>
      <c r="CI181">
        <v>74.382041931152344</v>
      </c>
      <c r="CJ181">
        <v>88.204063415527344</v>
      </c>
      <c r="CK181">
        <v>120.9484939575195</v>
      </c>
      <c r="CL181">
        <v>117.4701843261719</v>
      </c>
      <c r="CM181">
        <v>85.779350280761719</v>
      </c>
      <c r="CN181">
        <v>89.885322570800781</v>
      </c>
      <c r="CO181">
        <v>84.055526733398438</v>
      </c>
      <c r="CP181">
        <v>90.587341308593764</v>
      </c>
      <c r="CQ181">
        <v>43.348548889160163</v>
      </c>
      <c r="CR181">
        <v>125.0256652832031</v>
      </c>
      <c r="CS181">
        <v>208.82421875</v>
      </c>
      <c r="CT181">
        <v>76.587844848632813</v>
      </c>
      <c r="CU181">
        <v>40.308338165283203</v>
      </c>
      <c r="CV181">
        <v>70.29095458984375</v>
      </c>
      <c r="CW181">
        <v>148.37351989746091</v>
      </c>
      <c r="CX181">
        <v>183.39649963378909</v>
      </c>
      <c r="CY181">
        <v>61.576736450195313</v>
      </c>
      <c r="CZ181">
        <v>142.48167419433591</v>
      </c>
      <c r="DA181">
        <v>76.783958435058594</v>
      </c>
      <c r="DB181">
        <v>17147.419921875</v>
      </c>
      <c r="DC181">
        <v>17.690000534057621</v>
      </c>
      <c r="DD181">
        <v>0.47233791953567189</v>
      </c>
      <c r="DE181">
        <v>0.75395082884747977</v>
      </c>
      <c r="DF181">
        <v>1.928323517452156</v>
      </c>
      <c r="DG181">
        <v>1.6681205415931359</v>
      </c>
      <c r="DH181">
        <v>1.2608003121853786</v>
      </c>
      <c r="DI181">
        <v>8.3737651070302163E-2</v>
      </c>
      <c r="DJ181">
        <v>2.3945901597864707</v>
      </c>
      <c r="DK181">
        <v>2.7265974014899803</v>
      </c>
      <c r="DL181">
        <v>0.41097999673745567</v>
      </c>
      <c r="DM181">
        <v>2.4651428860312534</v>
      </c>
      <c r="DN181">
        <v>0.11513571969854636</v>
      </c>
      <c r="DO181">
        <v>295.2523193359375</v>
      </c>
      <c r="DP181">
        <v>650.48025512695313</v>
      </c>
    </row>
    <row r="182" spans="1:120" x14ac:dyDescent="0.25">
      <c r="A182" s="1">
        <v>45502</v>
      </c>
      <c r="B182">
        <v>34.410388946533203</v>
      </c>
      <c r="C182">
        <v>45.930000305175781</v>
      </c>
      <c r="D182">
        <v>39.168727874755859</v>
      </c>
      <c r="E182">
        <v>34.661705017089837</v>
      </c>
      <c r="F182">
        <v>55.406982421875</v>
      </c>
      <c r="G182">
        <v>15.489999771118161</v>
      </c>
      <c r="H182">
        <v>41.689064025878913</v>
      </c>
      <c r="I182">
        <v>25.620000839233398</v>
      </c>
      <c r="J182">
        <v>21.017917633056641</v>
      </c>
      <c r="K182">
        <v>402.1107177734375</v>
      </c>
      <c r="L182">
        <v>66.651130676269531</v>
      </c>
      <c r="M182">
        <v>35.069999694824219</v>
      </c>
      <c r="N182">
        <v>25.32289886474609</v>
      </c>
      <c r="O182">
        <v>36.214836120605469</v>
      </c>
      <c r="P182">
        <v>55.393356323242188</v>
      </c>
      <c r="Q182">
        <v>220.32000732421881</v>
      </c>
      <c r="R182">
        <v>116.4036483764648</v>
      </c>
      <c r="S182">
        <v>122.1054000854492</v>
      </c>
      <c r="T182">
        <v>147.50811767578119</v>
      </c>
      <c r="U182">
        <v>28.681283950805661</v>
      </c>
      <c r="V182">
        <v>92.576400756835938</v>
      </c>
      <c r="W182">
        <v>84.269996643066406</v>
      </c>
      <c r="X182">
        <v>55.782382965087891</v>
      </c>
      <c r="Y182">
        <v>54.567390441894531</v>
      </c>
      <c r="Z182">
        <v>60.729721069335938</v>
      </c>
      <c r="AA182">
        <v>119.2292098999023</v>
      </c>
      <c r="AB182">
        <v>90.452552795410156</v>
      </c>
      <c r="AC182">
        <v>115.04840087890619</v>
      </c>
      <c r="AD182">
        <v>39.974277496337891</v>
      </c>
      <c r="AE182">
        <v>118.9892501831055</v>
      </c>
      <c r="AF182">
        <v>186.5089416503906</v>
      </c>
      <c r="AG182">
        <v>89.688041687011719</v>
      </c>
      <c r="AH182">
        <v>179.26463317871091</v>
      </c>
      <c r="AI182">
        <v>352.56674194335938</v>
      </c>
      <c r="AJ182">
        <v>219.82850646972659</v>
      </c>
      <c r="AK182">
        <v>167.21820068359381</v>
      </c>
      <c r="AL182">
        <v>280.2620849609375</v>
      </c>
      <c r="AM182">
        <v>64.374320983886719</v>
      </c>
      <c r="AN182">
        <v>18.79000091552734</v>
      </c>
      <c r="AO182">
        <v>57.396957397460938</v>
      </c>
      <c r="AP182">
        <v>105.576042175293</v>
      </c>
      <c r="AQ182">
        <v>56.776866912841797</v>
      </c>
      <c r="AR182">
        <v>52.451816558837891</v>
      </c>
      <c r="AS182">
        <v>56.818412780761719</v>
      </c>
      <c r="AT182">
        <v>302.21905517578119</v>
      </c>
      <c r="AU182">
        <v>120.8950958251953</v>
      </c>
      <c r="AV182">
        <v>185.85594177246091</v>
      </c>
      <c r="AW182">
        <v>81.455680847167969</v>
      </c>
      <c r="AX182">
        <v>260.42083740234381</v>
      </c>
      <c r="AY182">
        <v>323.50714111328119</v>
      </c>
      <c r="AZ182">
        <v>13.47476100921631</v>
      </c>
      <c r="BA182">
        <v>70.124000549316406</v>
      </c>
      <c r="BB182">
        <v>45.093231201171882</v>
      </c>
      <c r="BC182">
        <v>45.280059814453118</v>
      </c>
      <c r="BD182">
        <v>21.268121719360352</v>
      </c>
      <c r="BE182">
        <v>44.917007446289063</v>
      </c>
      <c r="BF182">
        <v>69.33795166015625</v>
      </c>
      <c r="BG182">
        <v>41.503959655761719</v>
      </c>
      <c r="BH182">
        <v>85.567901611328125</v>
      </c>
      <c r="BI182">
        <v>39.720001220703118</v>
      </c>
      <c r="BJ182">
        <v>107.0014572143555</v>
      </c>
      <c r="BK182">
        <v>56.588909149169922</v>
      </c>
      <c r="BL182">
        <v>62.620166778564453</v>
      </c>
      <c r="BM182">
        <v>32.161579132080078</v>
      </c>
      <c r="BN182">
        <v>32.025222778320313</v>
      </c>
      <c r="BO182">
        <v>461.81451416015619</v>
      </c>
      <c r="BP182">
        <v>87.1845703125</v>
      </c>
      <c r="BQ182">
        <v>167.94329833984381</v>
      </c>
      <c r="BR182">
        <v>54.683456420898438</v>
      </c>
      <c r="BS182">
        <v>167.9035949707031</v>
      </c>
      <c r="BT182">
        <v>79.716835021972656</v>
      </c>
      <c r="BU182">
        <v>32.529029846191413</v>
      </c>
      <c r="BV182">
        <v>93.709999084472656</v>
      </c>
      <c r="BW182">
        <v>67.273048400878906</v>
      </c>
      <c r="BX182">
        <v>237.5471496582031</v>
      </c>
      <c r="BY182">
        <v>41.060001373291023</v>
      </c>
      <c r="BZ182">
        <v>85.047401428222656</v>
      </c>
      <c r="CA182">
        <v>66.7047119140625</v>
      </c>
      <c r="CB182">
        <v>539.6490478515625</v>
      </c>
      <c r="CC182">
        <v>41.455051422119141</v>
      </c>
      <c r="CD182">
        <v>90.653549194335938</v>
      </c>
      <c r="CE182">
        <v>26.336687088012699</v>
      </c>
      <c r="CF182">
        <v>85.411231994628906</v>
      </c>
      <c r="CG182">
        <v>75.19000244140625</v>
      </c>
      <c r="CH182">
        <v>27.6520881652832</v>
      </c>
      <c r="CI182">
        <v>74.353179931640625</v>
      </c>
      <c r="CJ182">
        <v>87.523544311523438</v>
      </c>
      <c r="CK182">
        <v>120.7624130249023</v>
      </c>
      <c r="CL182">
        <v>116.69480895996089</v>
      </c>
      <c r="CM182">
        <v>85.379501342773438</v>
      </c>
      <c r="CN182">
        <v>90.181037902832045</v>
      </c>
      <c r="CO182">
        <v>83.718437194824219</v>
      </c>
      <c r="CP182">
        <v>89.201507568359375</v>
      </c>
      <c r="CQ182">
        <v>42.854270935058587</v>
      </c>
      <c r="CR182">
        <v>124.6598434448242</v>
      </c>
      <c r="CS182">
        <v>214.20623779296881</v>
      </c>
      <c r="CT182">
        <v>77.108314514160156</v>
      </c>
      <c r="CU182">
        <v>40.015472412109382</v>
      </c>
      <c r="CV182">
        <v>69.929031372070313</v>
      </c>
      <c r="CW182">
        <v>148.24507141113281</v>
      </c>
      <c r="CX182">
        <v>184.41963195800781</v>
      </c>
      <c r="CY182">
        <v>61.825714111328118</v>
      </c>
      <c r="CZ182">
        <v>140.656494140625</v>
      </c>
      <c r="DA182">
        <v>76.180755615234375</v>
      </c>
      <c r="DB182">
        <v>17370.19921875</v>
      </c>
      <c r="DC182">
        <v>16.60000038146973</v>
      </c>
      <c r="DD182">
        <v>0.48087797235550872</v>
      </c>
      <c r="DE182">
        <v>0.758644235513669</v>
      </c>
      <c r="DF182">
        <v>1.9667389807552371</v>
      </c>
      <c r="DG182">
        <v>1.6760261970001853</v>
      </c>
      <c r="DH182">
        <v>1.2749834155312978</v>
      </c>
      <c r="DI182">
        <v>8.5110870644599795E-2</v>
      </c>
      <c r="DJ182">
        <v>2.3916957998626858</v>
      </c>
      <c r="DK182">
        <v>2.7779914415537124</v>
      </c>
      <c r="DL182">
        <v>0.40735457116973045</v>
      </c>
      <c r="DM182">
        <v>2.4998454495852003</v>
      </c>
      <c r="DN182">
        <v>0.11628540299352606</v>
      </c>
      <c r="DO182">
        <v>295.28241729736328</v>
      </c>
      <c r="DP182">
        <v>656.32102203369141</v>
      </c>
    </row>
    <row r="183" spans="1:120" x14ac:dyDescent="0.25">
      <c r="A183" s="1">
        <v>45499</v>
      </c>
      <c r="B183">
        <v>34.520359039306641</v>
      </c>
      <c r="C183">
        <v>45.779998779296882</v>
      </c>
      <c r="D183">
        <v>39.178455352783203</v>
      </c>
      <c r="E183">
        <v>35.257038116455078</v>
      </c>
      <c r="F183">
        <v>55.486862182617188</v>
      </c>
      <c r="G183">
        <v>15.819999694824221</v>
      </c>
      <c r="H183">
        <v>42.004745483398438</v>
      </c>
      <c r="I183">
        <v>25.729999542236332</v>
      </c>
      <c r="J183">
        <v>21.112850189208981</v>
      </c>
      <c r="K183">
        <v>402.56683349609381</v>
      </c>
      <c r="L183">
        <v>66.9498291015625</v>
      </c>
      <c r="M183">
        <v>34.986000061035163</v>
      </c>
      <c r="N183">
        <v>25.587392807006839</v>
      </c>
      <c r="O183">
        <v>36.056694030761719</v>
      </c>
      <c r="P183">
        <v>55.540760040283203</v>
      </c>
      <c r="Q183">
        <v>220.6300048828125</v>
      </c>
      <c r="R183">
        <v>117.010383605957</v>
      </c>
      <c r="S183">
        <v>123.3441925048828</v>
      </c>
      <c r="T183">
        <v>147.85716247558591</v>
      </c>
      <c r="U183">
        <v>28.987453460693359</v>
      </c>
      <c r="V183">
        <v>92.420768737792955</v>
      </c>
      <c r="W183">
        <v>84.769996643066406</v>
      </c>
      <c r="X183">
        <v>55.792312622070313</v>
      </c>
      <c r="Y183">
        <v>54.218494415283203</v>
      </c>
      <c r="Z183">
        <v>60.808876037597663</v>
      </c>
      <c r="AA183">
        <v>119.26861572265619</v>
      </c>
      <c r="AB183">
        <v>90.750755310058594</v>
      </c>
      <c r="AC183">
        <v>115.7859573364258</v>
      </c>
      <c r="AD183">
        <v>40.333236694335938</v>
      </c>
      <c r="AE183">
        <v>118.0476455688477</v>
      </c>
      <c r="AF183">
        <v>186.54833984375</v>
      </c>
      <c r="AG183">
        <v>89.548591613769531</v>
      </c>
      <c r="AH183">
        <v>179.3434753417969</v>
      </c>
      <c r="AI183">
        <v>351.948974609375</v>
      </c>
      <c r="AJ183">
        <v>222.2971496582031</v>
      </c>
      <c r="AK183">
        <v>169.07330322265619</v>
      </c>
      <c r="AL183">
        <v>283.04312133789063</v>
      </c>
      <c r="AM183">
        <v>64.65191650390625</v>
      </c>
      <c r="AN183">
        <v>19.090000152587891</v>
      </c>
      <c r="AO183">
        <v>57.975730895996087</v>
      </c>
      <c r="AP183">
        <v>105.4873809814453</v>
      </c>
      <c r="AQ183">
        <v>58.432655334472663</v>
      </c>
      <c r="AR183">
        <v>52.550502777099609</v>
      </c>
      <c r="AS183">
        <v>58.053382873535163</v>
      </c>
      <c r="AT183">
        <v>301.34219360351563</v>
      </c>
      <c r="AU183">
        <v>121.19993591308589</v>
      </c>
      <c r="AV183">
        <v>186.55021667480469</v>
      </c>
      <c r="AW183">
        <v>81.742668151855469</v>
      </c>
      <c r="AX183">
        <v>260.18267822265619</v>
      </c>
      <c r="AY183">
        <v>327.2486572265625</v>
      </c>
      <c r="AZ183">
        <v>13.7204704284668</v>
      </c>
      <c r="BA183">
        <v>70.803642272949219</v>
      </c>
      <c r="BB183">
        <v>45.083343505859382</v>
      </c>
      <c r="BC183">
        <v>45.357646942138672</v>
      </c>
      <c r="BD183">
        <v>21.62308311462402</v>
      </c>
      <c r="BE183">
        <v>44.397621154785163</v>
      </c>
      <c r="BF183">
        <v>69.427627563476563</v>
      </c>
      <c r="BG183">
        <v>41.523895263671882</v>
      </c>
      <c r="BH183">
        <v>85.319938659667969</v>
      </c>
      <c r="BI183">
        <v>39.610000610351563</v>
      </c>
      <c r="BJ183">
        <v>107.15081787109381</v>
      </c>
      <c r="BK183">
        <v>56.838726043701172</v>
      </c>
      <c r="BL183">
        <v>62.804798126220703</v>
      </c>
      <c r="BM183">
        <v>32.50445556640625</v>
      </c>
      <c r="BN183">
        <v>32.250335693359382</v>
      </c>
      <c r="BO183">
        <v>460.88873291015619</v>
      </c>
      <c r="BP183">
        <v>86.886100769042969</v>
      </c>
      <c r="BQ183">
        <v>167.96315002441409</v>
      </c>
      <c r="BR183">
        <v>55.001731872558587</v>
      </c>
      <c r="BS183">
        <v>167.67640686035159</v>
      </c>
      <c r="BT183">
        <v>79.707130432128906</v>
      </c>
      <c r="BU183">
        <v>32.480175018310547</v>
      </c>
      <c r="BV183">
        <v>94.050003051757798</v>
      </c>
      <c r="BW183">
        <v>67.582130432128906</v>
      </c>
      <c r="BX183">
        <v>239.24958801269531</v>
      </c>
      <c r="BY183">
        <v>40.790000915527337</v>
      </c>
      <c r="BZ183">
        <v>84.937934875488281</v>
      </c>
      <c r="CA183">
        <v>66.467460632324219</v>
      </c>
      <c r="CB183">
        <v>539.33209228515625</v>
      </c>
      <c r="CC183">
        <v>42.479984283447273</v>
      </c>
      <c r="CD183">
        <v>90.168724060058594</v>
      </c>
      <c r="CE183">
        <v>26.81376838684082</v>
      </c>
      <c r="CF183">
        <v>85.3026123046875</v>
      </c>
      <c r="CG183">
        <v>76.110000610351563</v>
      </c>
      <c r="CH183">
        <v>27.575542449951168</v>
      </c>
      <c r="CI183">
        <v>74.131858825683594</v>
      </c>
      <c r="CJ183">
        <v>87.076347351074219</v>
      </c>
      <c r="CK183">
        <v>120.96807861328119</v>
      </c>
      <c r="CL183">
        <v>116.1977615356445</v>
      </c>
      <c r="CM183">
        <v>85.339515686035156</v>
      </c>
      <c r="CN183">
        <v>90.023323059082031</v>
      </c>
      <c r="CO183">
        <v>82.984764099121094</v>
      </c>
      <c r="CP183">
        <v>89.972496032714844</v>
      </c>
      <c r="CQ183">
        <v>42.913581848144531</v>
      </c>
      <c r="CR183">
        <v>124.8773727416992</v>
      </c>
      <c r="CS183">
        <v>215.1612548828125</v>
      </c>
      <c r="CT183">
        <v>77.078865051269531</v>
      </c>
      <c r="CU183">
        <v>39.761646270751953</v>
      </c>
      <c r="CV183">
        <v>69.616012573242188</v>
      </c>
      <c r="CW183">
        <v>148.1561584472656</v>
      </c>
      <c r="CX183">
        <v>181.3900146484375</v>
      </c>
      <c r="CY183">
        <v>62.423252105712891</v>
      </c>
      <c r="CZ183">
        <v>142.43260192871091</v>
      </c>
      <c r="DA183">
        <v>76.309310913085938</v>
      </c>
      <c r="DB183">
        <v>17357.880859375</v>
      </c>
      <c r="DC183">
        <v>16.389999389648441</v>
      </c>
      <c r="DD183">
        <v>0.48002888521427767</v>
      </c>
      <c r="DE183">
        <v>0.76089384252675318</v>
      </c>
      <c r="DF183">
        <v>1.9624297674538902</v>
      </c>
      <c r="DG183">
        <v>1.6740852396143535</v>
      </c>
      <c r="DH183">
        <v>1.277887466550536</v>
      </c>
      <c r="DI183">
        <v>8.4882764133924427E-2</v>
      </c>
      <c r="DJ183">
        <v>2.3533041713546861</v>
      </c>
      <c r="DK183">
        <v>2.7914429557271832</v>
      </c>
      <c r="DL183">
        <v>0.41217118884271753</v>
      </c>
      <c r="DM183">
        <v>2.4863230440947772</v>
      </c>
      <c r="DN183">
        <v>0.11662058184652992</v>
      </c>
      <c r="DO183">
        <v>294.85103607177734</v>
      </c>
      <c r="DP183">
        <v>654.36554718017578</v>
      </c>
    </row>
    <row r="184" spans="1:120" x14ac:dyDescent="0.25">
      <c r="A184" s="1">
        <v>45498</v>
      </c>
      <c r="B184">
        <v>34.190456390380859</v>
      </c>
      <c r="C184">
        <v>45.189998626708977</v>
      </c>
      <c r="D184">
        <v>38.439418792724609</v>
      </c>
      <c r="E184">
        <v>34.227016448974609</v>
      </c>
      <c r="F184">
        <v>54.957656860351563</v>
      </c>
      <c r="G184">
        <v>15.260000228881839</v>
      </c>
      <c r="H184">
        <v>41.383255004882813</v>
      </c>
      <c r="I184">
        <v>25.719999313354489</v>
      </c>
      <c r="J184">
        <v>21.331193923950199</v>
      </c>
      <c r="K184">
        <v>396.14117431640619</v>
      </c>
      <c r="L184">
        <v>66.3524169921875</v>
      </c>
      <c r="M184">
        <v>34.712001800537109</v>
      </c>
      <c r="N184">
        <v>25.48942947387695</v>
      </c>
      <c r="O184">
        <v>35.770057678222663</v>
      </c>
      <c r="P184">
        <v>54.960979461669922</v>
      </c>
      <c r="Q184">
        <v>218.33000183105469</v>
      </c>
      <c r="R184">
        <v>114.68292236328119</v>
      </c>
      <c r="S184">
        <v>122.21441650390619</v>
      </c>
      <c r="T184">
        <v>146.63050842285159</v>
      </c>
      <c r="U184">
        <v>28.631900787353519</v>
      </c>
      <c r="V184">
        <v>91.983024597167955</v>
      </c>
      <c r="W184">
        <v>83.720001220703125</v>
      </c>
      <c r="X184">
        <v>54.640731811523438</v>
      </c>
      <c r="Y184">
        <v>55.02593994140625</v>
      </c>
      <c r="Z184">
        <v>59.779891967773438</v>
      </c>
      <c r="AA184">
        <v>117.37640380859381</v>
      </c>
      <c r="AB184">
        <v>89.120620727539063</v>
      </c>
      <c r="AC184">
        <v>113.66180419921881</v>
      </c>
      <c r="AD184">
        <v>39.71502685546875</v>
      </c>
      <c r="AE184">
        <v>114.1226348876953</v>
      </c>
      <c r="AF184">
        <v>184.2237548828125</v>
      </c>
      <c r="AG184">
        <v>88.731796264648438</v>
      </c>
      <c r="AH184">
        <v>176.89007568359381</v>
      </c>
      <c r="AI184">
        <v>349.0294189453125</v>
      </c>
      <c r="AJ184">
        <v>218.67848205566409</v>
      </c>
      <c r="AK184">
        <v>166.33009338378909</v>
      </c>
      <c r="AL184">
        <v>278.20608520507813</v>
      </c>
      <c r="AM184">
        <v>64.532951354980469</v>
      </c>
      <c r="AN184">
        <v>19.04999923706055</v>
      </c>
      <c r="AO184">
        <v>57.426387786865227</v>
      </c>
      <c r="AP184">
        <v>102.93614196777339</v>
      </c>
      <c r="AQ184">
        <v>57.080589294433587</v>
      </c>
      <c r="AR184">
        <v>51.228107452392578</v>
      </c>
      <c r="AS184">
        <v>57.063446044921882</v>
      </c>
      <c r="AT184">
        <v>298.4427490234375</v>
      </c>
      <c r="AU184">
        <v>119.5773849487305</v>
      </c>
      <c r="AV184">
        <v>184.09053039550781</v>
      </c>
      <c r="AW184">
        <v>80.703575134277344</v>
      </c>
      <c r="AX184">
        <v>257.88040161132813</v>
      </c>
      <c r="AY184">
        <v>322.96841430664063</v>
      </c>
      <c r="AZ184">
        <v>13.54356002807617</v>
      </c>
      <c r="BA184">
        <v>70.06402587890625</v>
      </c>
      <c r="BB184">
        <v>44.638343811035163</v>
      </c>
      <c r="BC184">
        <v>45.025409698486328</v>
      </c>
      <c r="BD184">
        <v>21.169521331787109</v>
      </c>
      <c r="BE184">
        <v>44.087982177734382</v>
      </c>
      <c r="BF184">
        <v>68.012771606445313</v>
      </c>
      <c r="BG184">
        <v>40.746444702148438</v>
      </c>
      <c r="BH184">
        <v>84.7744140625</v>
      </c>
      <c r="BI184">
        <v>39.209999084472663</v>
      </c>
      <c r="BJ184">
        <v>106.652946472168</v>
      </c>
      <c r="BK184">
        <v>55.919387817382813</v>
      </c>
      <c r="BL184">
        <v>61.765018463134773</v>
      </c>
      <c r="BM184">
        <v>32.357505798339837</v>
      </c>
      <c r="BN184">
        <v>31.868619918823239</v>
      </c>
      <c r="BO184">
        <v>456.2098388671875</v>
      </c>
      <c r="BP184">
        <v>86.100120544433594</v>
      </c>
      <c r="BQ184">
        <v>165.8209533691406</v>
      </c>
      <c r="BR184">
        <v>54.325397491455078</v>
      </c>
      <c r="BS184">
        <v>165.3154602050781</v>
      </c>
      <c r="BT184">
        <v>79.600372314453125</v>
      </c>
      <c r="BU184">
        <v>32.382457733154297</v>
      </c>
      <c r="BV184">
        <v>93.220001220703125</v>
      </c>
      <c r="BW184">
        <v>66.683868408203125</v>
      </c>
      <c r="BX184">
        <v>235.5161437988281</v>
      </c>
      <c r="BY184">
        <v>40.700000762939453</v>
      </c>
      <c r="BZ184">
        <v>83.465080261230469</v>
      </c>
      <c r="CA184">
        <v>65.735969543457031</v>
      </c>
      <c r="CB184">
        <v>533.35858154296875</v>
      </c>
      <c r="CC184">
        <v>41.872989654541023</v>
      </c>
      <c r="CD184">
        <v>89.470565795898438</v>
      </c>
      <c r="CE184">
        <v>26.239326477050781</v>
      </c>
      <c r="CF184">
        <v>84.384201049804688</v>
      </c>
      <c r="CG184">
        <v>77.459999084472656</v>
      </c>
      <c r="CH184">
        <v>27.59467887878418</v>
      </c>
      <c r="CI184">
        <v>73.544883728027344</v>
      </c>
      <c r="CJ184">
        <v>85.5792236328125</v>
      </c>
      <c r="CK184">
        <v>119.528450012207</v>
      </c>
      <c r="CL184">
        <v>112.4302062988281</v>
      </c>
      <c r="CM184">
        <v>86.319160461425781</v>
      </c>
      <c r="CN184">
        <v>88.574356079101563</v>
      </c>
      <c r="CO184">
        <v>81.457931518554688</v>
      </c>
      <c r="CP184">
        <v>89.689476013183594</v>
      </c>
      <c r="CQ184">
        <v>42.251247406005859</v>
      </c>
      <c r="CR184">
        <v>122.78125</v>
      </c>
      <c r="CS184">
        <v>212.4653015136719</v>
      </c>
      <c r="CT184">
        <v>76.303054809570313</v>
      </c>
      <c r="CU184">
        <v>39.107578277587891</v>
      </c>
      <c r="CV184">
        <v>68.941085815429688</v>
      </c>
      <c r="CW184">
        <v>147.32627868652341</v>
      </c>
      <c r="CX184">
        <v>179.38348388671881</v>
      </c>
      <c r="CY184">
        <v>61.487110137939453</v>
      </c>
      <c r="CZ184">
        <v>141.68684387207031</v>
      </c>
      <c r="DA184">
        <v>74.835922241210938</v>
      </c>
      <c r="DB184">
        <v>17181.720703125</v>
      </c>
      <c r="DC184">
        <v>18.45999908447266</v>
      </c>
      <c r="DD184">
        <v>0.4816523054862934</v>
      </c>
      <c r="DE184">
        <v>0.75927203284289091</v>
      </c>
      <c r="DF184">
        <v>1.9731430245393029</v>
      </c>
      <c r="DG184">
        <v>1.672614254854935</v>
      </c>
      <c r="DH184">
        <v>1.269701821406209</v>
      </c>
      <c r="DI184">
        <v>8.4727236404404521E-2</v>
      </c>
      <c r="DJ184">
        <v>2.3509344984208891</v>
      </c>
      <c r="DK184">
        <v>2.7844927315678514</v>
      </c>
      <c r="DL184">
        <v>0.41000274416330318</v>
      </c>
      <c r="DM184">
        <v>2.4958126417582771</v>
      </c>
      <c r="DN184">
        <v>0.11780332110864364</v>
      </c>
      <c r="DO184">
        <v>292.57041931152344</v>
      </c>
      <c r="DP184">
        <v>645.45563888549816</v>
      </c>
    </row>
    <row r="185" spans="1:120" x14ac:dyDescent="0.25">
      <c r="A185" s="1">
        <v>45497</v>
      </c>
      <c r="B185">
        <v>34.310420989990227</v>
      </c>
      <c r="C185">
        <v>44.709999084472663</v>
      </c>
      <c r="D185">
        <v>38.595005035400391</v>
      </c>
      <c r="E185">
        <v>35.171989440917969</v>
      </c>
      <c r="F185">
        <v>54.81787109375</v>
      </c>
      <c r="G185">
        <v>15.14000034332275</v>
      </c>
      <c r="H185">
        <v>41.491767883300781</v>
      </c>
      <c r="I185">
        <v>25.520000457763668</v>
      </c>
      <c r="J185">
        <v>21.28372764587402</v>
      </c>
      <c r="K185">
        <v>395.32806396484381</v>
      </c>
      <c r="L185">
        <v>66.680999755859375</v>
      </c>
      <c r="M185">
        <v>35.083999633789063</v>
      </c>
      <c r="N185">
        <v>25.411062240600589</v>
      </c>
      <c r="O185">
        <v>36.797992706298828</v>
      </c>
      <c r="P185">
        <v>55.471973419189453</v>
      </c>
      <c r="Q185">
        <v>221.80000305175781</v>
      </c>
      <c r="R185">
        <v>116.2544479370117</v>
      </c>
      <c r="S185">
        <v>120.4107284545898</v>
      </c>
      <c r="T185">
        <v>145.2542419433594</v>
      </c>
      <c r="U185">
        <v>28.641777038574219</v>
      </c>
      <c r="V185">
        <v>91.778755187988281</v>
      </c>
      <c r="W185">
        <v>82.889999389648438</v>
      </c>
      <c r="X185">
        <v>54.045082092285163</v>
      </c>
      <c r="Y185">
        <v>56.860137939453118</v>
      </c>
      <c r="Z185">
        <v>59.304977416992188</v>
      </c>
      <c r="AA185">
        <v>116.1149368286133</v>
      </c>
      <c r="AB185">
        <v>88.623634338378906</v>
      </c>
      <c r="AC185">
        <v>112.2358703613281</v>
      </c>
      <c r="AD185">
        <v>39.834686279296882</v>
      </c>
      <c r="AE185">
        <v>112.0213623046875</v>
      </c>
      <c r="AF185">
        <v>183.82975769042969</v>
      </c>
      <c r="AG185">
        <v>89.658157348632813</v>
      </c>
      <c r="AH185">
        <v>176.1905212402344</v>
      </c>
      <c r="AI185">
        <v>352.61660766601563</v>
      </c>
      <c r="AJ185">
        <v>215.98179626464841</v>
      </c>
      <c r="AK185">
        <v>163.9421081542969</v>
      </c>
      <c r="AL185">
        <v>276.16000366210938</v>
      </c>
      <c r="AM185">
        <v>63.908340454101563</v>
      </c>
      <c r="AN185">
        <v>18.569999694824219</v>
      </c>
      <c r="AO185">
        <v>56.729896545410163</v>
      </c>
      <c r="AP185">
        <v>103.27105712890619</v>
      </c>
      <c r="AQ185">
        <v>55.895088195800781</v>
      </c>
      <c r="AR185">
        <v>51.050468444824219</v>
      </c>
      <c r="AS185">
        <v>55.6324462890625</v>
      </c>
      <c r="AT185">
        <v>302.42825317382813</v>
      </c>
      <c r="AU185">
        <v>119.2332077026367</v>
      </c>
      <c r="AV185">
        <v>186.11383056640619</v>
      </c>
      <c r="AW185">
        <v>81.307235717773438</v>
      </c>
      <c r="AX185">
        <v>259.57733154296881</v>
      </c>
      <c r="AY185">
        <v>313.00726318359381</v>
      </c>
      <c r="AZ185">
        <v>13.54356002807617</v>
      </c>
      <c r="BA185">
        <v>69.214462280273438</v>
      </c>
      <c r="BB185">
        <v>44.321903228759773</v>
      </c>
      <c r="BC185">
        <v>45.301528930664063</v>
      </c>
      <c r="BD185">
        <v>21.169521331787109</v>
      </c>
      <c r="BE185">
        <v>44.687278747558587</v>
      </c>
      <c r="BF185">
        <v>67.145927429199219</v>
      </c>
      <c r="BG185">
        <v>40.766380310058587</v>
      </c>
      <c r="BH185">
        <v>84.16937255859375</v>
      </c>
      <c r="BI185">
        <v>39.630001068115227</v>
      </c>
      <c r="BJ185">
        <v>104.91041564941411</v>
      </c>
      <c r="BK185">
        <v>57.648136138916023</v>
      </c>
      <c r="BL185">
        <v>61.512355804443359</v>
      </c>
      <c r="BM185">
        <v>31.82850456237793</v>
      </c>
      <c r="BN185">
        <v>31.281356811523441</v>
      </c>
      <c r="BO185">
        <v>461.29690551757813</v>
      </c>
      <c r="BP185">
        <v>86.408538818359375</v>
      </c>
      <c r="BQ185">
        <v>167.0804748535156</v>
      </c>
      <c r="BR185">
        <v>54.802810668945313</v>
      </c>
      <c r="BS185">
        <v>165.1178894042969</v>
      </c>
      <c r="BT185">
        <v>79.590675354003906</v>
      </c>
      <c r="BU185">
        <v>33.213027954101563</v>
      </c>
      <c r="BV185">
        <v>92.029998779296875</v>
      </c>
      <c r="BW185">
        <v>64.732795715332031</v>
      </c>
      <c r="BX185">
        <v>239.91664123535159</v>
      </c>
      <c r="BY185">
        <v>40.919998168945313</v>
      </c>
      <c r="BZ185">
        <v>84.171653747558594</v>
      </c>
      <c r="CA185">
        <v>65.696418762207031</v>
      </c>
      <c r="CB185">
        <v>536.15216064453125</v>
      </c>
      <c r="CC185">
        <v>41.594364166259773</v>
      </c>
      <c r="CD185">
        <v>88.743316650390625</v>
      </c>
      <c r="CE185">
        <v>26.745613098144531</v>
      </c>
      <c r="CF185">
        <v>84.245948791503906</v>
      </c>
      <c r="CG185">
        <v>76.80999755859375</v>
      </c>
      <c r="CH185">
        <v>27.59467887878418</v>
      </c>
      <c r="CI185">
        <v>73.083015441894531</v>
      </c>
      <c r="CJ185">
        <v>85.861152648925781</v>
      </c>
      <c r="CK185">
        <v>119.1073379516602</v>
      </c>
      <c r="CL185">
        <v>110.5712890625</v>
      </c>
      <c r="CM185">
        <v>88.1085205078125</v>
      </c>
      <c r="CN185">
        <v>88.327934265136719</v>
      </c>
      <c r="CO185">
        <v>82.409721374511719</v>
      </c>
      <c r="CP185">
        <v>88.1669921875</v>
      </c>
      <c r="CQ185">
        <v>42.093074798583977</v>
      </c>
      <c r="CR185">
        <v>121.8023986816406</v>
      </c>
      <c r="CS185">
        <v>214.7633361816406</v>
      </c>
      <c r="CT185">
        <v>76.391448974609375</v>
      </c>
      <c r="CU185">
        <v>39.322345733642578</v>
      </c>
      <c r="CV185">
        <v>69.518203735351563</v>
      </c>
      <c r="CW185">
        <v>148.06724548339841</v>
      </c>
      <c r="CX185">
        <v>180.08876037597659</v>
      </c>
      <c r="CY185">
        <v>60.999114990234382</v>
      </c>
      <c r="CZ185">
        <v>139.91072082519531</v>
      </c>
      <c r="DA185">
        <v>73.975624084472656</v>
      </c>
      <c r="DB185">
        <v>17342.41015625</v>
      </c>
      <c r="DC185">
        <v>18.04000091552734</v>
      </c>
      <c r="DD185">
        <v>0.48772385099706023</v>
      </c>
      <c r="DE185">
        <v>0.76324060244883218</v>
      </c>
      <c r="DF185">
        <v>2.0013369912517915</v>
      </c>
      <c r="DG185">
        <v>1.6844970872412881</v>
      </c>
      <c r="DH185">
        <v>1.2812213410326676</v>
      </c>
      <c r="DI185">
        <v>8.3390504349968253E-2</v>
      </c>
      <c r="DJ185">
        <v>2.3574465832665856</v>
      </c>
      <c r="DK185">
        <v>2.8113530907500213</v>
      </c>
      <c r="DL185">
        <v>0.40283675441129907</v>
      </c>
      <c r="DM185">
        <v>2.5364431520459738</v>
      </c>
      <c r="DN185">
        <v>0.11505861184234739</v>
      </c>
      <c r="DO185">
        <v>293.97689819335938</v>
      </c>
      <c r="DP185">
        <v>647.07550430297852</v>
      </c>
    </row>
    <row r="186" spans="1:120" x14ac:dyDescent="0.25">
      <c r="A186" s="1">
        <v>45496</v>
      </c>
      <c r="B186">
        <v>35.630050659179688</v>
      </c>
      <c r="C186">
        <v>47.759998321533203</v>
      </c>
      <c r="D186">
        <v>39.411830902099609</v>
      </c>
      <c r="E186">
        <v>36.570552825927727</v>
      </c>
      <c r="F186">
        <v>56.275680541992188</v>
      </c>
      <c r="G186">
        <v>15.35000038146973</v>
      </c>
      <c r="H186">
        <v>42.024471282958977</v>
      </c>
      <c r="I186">
        <v>25.969999313354489</v>
      </c>
      <c r="J186">
        <v>21.293222427368161</v>
      </c>
      <c r="K186">
        <v>400.10763549804688</v>
      </c>
      <c r="L186">
        <v>67.955474853515625</v>
      </c>
      <c r="M186">
        <v>35.332000732421882</v>
      </c>
      <c r="N186">
        <v>25.793109893798832</v>
      </c>
      <c r="O186">
        <v>37.015438079833977</v>
      </c>
      <c r="P186">
        <v>55.501449584960938</v>
      </c>
      <c r="Q186">
        <v>222.58000183105469</v>
      </c>
      <c r="R186">
        <v>118.95989990234381</v>
      </c>
      <c r="S186">
        <v>122.4720916748047</v>
      </c>
      <c r="T186">
        <v>144.95509338378909</v>
      </c>
      <c r="U186">
        <v>29.69855880737305</v>
      </c>
      <c r="V186">
        <v>91.983024597167955</v>
      </c>
      <c r="W186">
        <v>85.800003051757813</v>
      </c>
      <c r="X186">
        <v>53.518924713134773</v>
      </c>
      <c r="Y186">
        <v>56.710609436035163</v>
      </c>
      <c r="Z186">
        <v>60.482372283935547</v>
      </c>
      <c r="AA186">
        <v>117.88889312744141</v>
      </c>
      <c r="AB186">
        <v>90.710990905761719</v>
      </c>
      <c r="AC186">
        <v>114.34035491943359</v>
      </c>
      <c r="AD186">
        <v>41.519798278808587</v>
      </c>
      <c r="AE186">
        <v>115.3417663574219</v>
      </c>
      <c r="AF186">
        <v>184.3912048339844</v>
      </c>
      <c r="AG186">
        <v>93.134513854980483</v>
      </c>
      <c r="AH186">
        <v>177.41227722167969</v>
      </c>
      <c r="AI186">
        <v>366.52676391601563</v>
      </c>
      <c r="AJ186">
        <v>220.7207946777344</v>
      </c>
      <c r="AK186">
        <v>166.95176696777341</v>
      </c>
      <c r="AL186">
        <v>282.76504516601563</v>
      </c>
      <c r="AM186">
        <v>64.691574096679688</v>
      </c>
      <c r="AN186">
        <v>19.079999923706051</v>
      </c>
      <c r="AO186">
        <v>57.190948486328118</v>
      </c>
      <c r="AP186">
        <v>104.10833740234381</v>
      </c>
      <c r="AQ186">
        <v>56.806259155273438</v>
      </c>
      <c r="AR186">
        <v>51.514293670654297</v>
      </c>
      <c r="AS186">
        <v>56.671394348144531</v>
      </c>
      <c r="AT186">
        <v>314.50424194335938</v>
      </c>
      <c r="AU186">
        <v>119.79371643066411</v>
      </c>
      <c r="AV186">
        <v>193.09620666503909</v>
      </c>
      <c r="AW186">
        <v>82.643226623535156</v>
      </c>
      <c r="AX186">
        <v>266.74203491210938</v>
      </c>
      <c r="AY186">
        <v>320.5687255859375</v>
      </c>
      <c r="AZ186">
        <v>13.740128517150881</v>
      </c>
      <c r="BA186">
        <v>69.464340209960938</v>
      </c>
      <c r="BB186">
        <v>44.559238433837891</v>
      </c>
      <c r="BC186">
        <v>46.932884216308587</v>
      </c>
      <c r="BD186">
        <v>21.780843734741211</v>
      </c>
      <c r="BE186">
        <v>45.985744476318359</v>
      </c>
      <c r="BF186">
        <v>68.341575622558594</v>
      </c>
      <c r="BG186">
        <v>41.653472900390618</v>
      </c>
      <c r="BH186">
        <v>83.901573181152344</v>
      </c>
      <c r="BI186">
        <v>40.869998931884773</v>
      </c>
      <c r="BJ186">
        <v>107.5391540527344</v>
      </c>
      <c r="BK186">
        <v>61.035678863525391</v>
      </c>
      <c r="BL186">
        <v>62.591018676757813</v>
      </c>
      <c r="BM186">
        <v>31.9068717956543</v>
      </c>
      <c r="BN186">
        <v>32.083946228027337</v>
      </c>
      <c r="BO186">
        <v>478.4593505859375</v>
      </c>
      <c r="BP186">
        <v>88.627197265625</v>
      </c>
      <c r="BQ186">
        <v>171.06732177734381</v>
      </c>
      <c r="BR186">
        <v>56.244991302490227</v>
      </c>
      <c r="BS186">
        <v>167.07380676269531</v>
      </c>
      <c r="BT186">
        <v>79.551864624023438</v>
      </c>
      <c r="BU186">
        <v>33.594112396240227</v>
      </c>
      <c r="BV186">
        <v>95.5</v>
      </c>
      <c r="BW186">
        <v>66.181610107421875</v>
      </c>
      <c r="BX186">
        <v>253.73539733886719</v>
      </c>
      <c r="BY186">
        <v>41.970001220703118</v>
      </c>
      <c r="BZ186">
        <v>87.027793884277344</v>
      </c>
      <c r="CA186">
        <v>65.874359130859375</v>
      </c>
      <c r="CB186">
        <v>548.58441162109375</v>
      </c>
      <c r="CC186">
        <v>41.236133575439453</v>
      </c>
      <c r="CD186">
        <v>89.712989807128906</v>
      </c>
      <c r="CE186">
        <v>27.514780044555661</v>
      </c>
      <c r="CF186">
        <v>84.552093505859375</v>
      </c>
      <c r="CG186">
        <v>76.620002746582031</v>
      </c>
      <c r="CH186">
        <v>27.604248046875</v>
      </c>
      <c r="CI186">
        <v>73.852798461914063</v>
      </c>
      <c r="CJ186">
        <v>87.144401550292969</v>
      </c>
      <c r="CK186">
        <v>119.70473480224609</v>
      </c>
      <c r="CL186">
        <v>113.8417892456055</v>
      </c>
      <c r="CM186">
        <v>88.718307495117188</v>
      </c>
      <c r="CN186">
        <v>89.471336364746094</v>
      </c>
      <c r="CO186">
        <v>84.620658874511719</v>
      </c>
      <c r="CP186">
        <v>88.157234191894531</v>
      </c>
      <c r="CQ186">
        <v>42.676326751708977</v>
      </c>
      <c r="CR186">
        <v>124.48187255859381</v>
      </c>
      <c r="CS186">
        <v>224.0351257324219</v>
      </c>
      <c r="CT186">
        <v>76.460189819335938</v>
      </c>
      <c r="CU186">
        <v>39.869037628173828</v>
      </c>
      <c r="CV186">
        <v>68.745445251464844</v>
      </c>
      <c r="CW186">
        <v>146.8421630859375</v>
      </c>
      <c r="CX186">
        <v>187.76710510253909</v>
      </c>
      <c r="CY186">
        <v>62.243991851806641</v>
      </c>
      <c r="CZ186">
        <v>140.88218688964841</v>
      </c>
      <c r="DA186">
        <v>75.162246704101563</v>
      </c>
      <c r="DB186">
        <v>17997.349609375</v>
      </c>
      <c r="DC186">
        <v>14.72000026702881</v>
      </c>
      <c r="DD186">
        <v>0.5050919534846231</v>
      </c>
      <c r="DE186">
        <v>0.76946172365619236</v>
      </c>
      <c r="DF186">
        <v>2.0659605392361553</v>
      </c>
      <c r="DG186">
        <v>1.6936930366277441</v>
      </c>
      <c r="DH186">
        <v>1.3211178830809827</v>
      </c>
      <c r="DI186">
        <v>8.7060436479410835E-2</v>
      </c>
      <c r="DJ186">
        <v>2.4557499209223108</v>
      </c>
      <c r="DK186">
        <v>2.9300885370777081</v>
      </c>
      <c r="DL186">
        <v>0.40234609296588225</v>
      </c>
      <c r="DM186">
        <v>2.6253817922527896</v>
      </c>
      <c r="DN186">
        <v>0.11667714574405721</v>
      </c>
      <c r="DO186">
        <v>292.04779815673828</v>
      </c>
      <c r="DP186">
        <v>668.43176651000988</v>
      </c>
    </row>
    <row r="187" spans="1:120" x14ac:dyDescent="0.25">
      <c r="A187" s="1">
        <v>45495</v>
      </c>
      <c r="B187">
        <v>35.760017395019531</v>
      </c>
      <c r="C187">
        <v>47.659999847412109</v>
      </c>
      <c r="D187">
        <v>39.411830902099609</v>
      </c>
      <c r="E187">
        <v>37.175338745117188</v>
      </c>
      <c r="F187">
        <v>55.916217803955078</v>
      </c>
      <c r="G187">
        <v>15.039999961853029</v>
      </c>
      <c r="H187">
        <v>42.340145111083977</v>
      </c>
      <c r="I187">
        <v>26.239999771118161</v>
      </c>
      <c r="J187">
        <v>21.49257850646973</v>
      </c>
      <c r="K187">
        <v>400.76211547851563</v>
      </c>
      <c r="L187">
        <v>68.204391479492188</v>
      </c>
      <c r="M187">
        <v>35.248001098632813</v>
      </c>
      <c r="N187">
        <v>26.224138259887699</v>
      </c>
      <c r="O187">
        <v>37.015438079833977</v>
      </c>
      <c r="P187">
        <v>55.943656921386719</v>
      </c>
      <c r="Q187">
        <v>221.80000305175781</v>
      </c>
      <c r="R187">
        <v>119.1886672973633</v>
      </c>
      <c r="S187">
        <v>121.67926025390619</v>
      </c>
      <c r="T187">
        <v>145.8426513671875</v>
      </c>
      <c r="U187">
        <v>30.1825065612793</v>
      </c>
      <c r="V187">
        <v>91.914932250976563</v>
      </c>
      <c r="W187">
        <v>85.620002746582031</v>
      </c>
      <c r="X187">
        <v>53.518924713134773</v>
      </c>
      <c r="Y187">
        <v>56.730545043945313</v>
      </c>
      <c r="Z187">
        <v>60.343852996826172</v>
      </c>
      <c r="AA187">
        <v>117.6326446533203</v>
      </c>
      <c r="AB187">
        <v>90.621528625488281</v>
      </c>
      <c r="AC187">
        <v>113.45529937744141</v>
      </c>
      <c r="AD187">
        <v>41.29046630859375</v>
      </c>
      <c r="AE187">
        <v>114.9651260375977</v>
      </c>
      <c r="AF187">
        <v>185.21858215332031</v>
      </c>
      <c r="AG187">
        <v>93.184326171875</v>
      </c>
      <c r="AH187">
        <v>178.13154602050781</v>
      </c>
      <c r="AI187">
        <v>366.05838012695313</v>
      </c>
      <c r="AJ187">
        <v>218.40086364746091</v>
      </c>
      <c r="AK187">
        <v>164.9979553222656</v>
      </c>
      <c r="AL187">
        <v>279.82501220703119</v>
      </c>
      <c r="AM187">
        <v>65.980453491210938</v>
      </c>
      <c r="AN187">
        <v>19.129999160766602</v>
      </c>
      <c r="AO187">
        <v>56.788749694824219</v>
      </c>
      <c r="AP187">
        <v>103.3104629516602</v>
      </c>
      <c r="AQ187">
        <v>56.306587219238281</v>
      </c>
      <c r="AR187">
        <v>51.040603637695313</v>
      </c>
      <c r="AS187">
        <v>55.799072265625</v>
      </c>
      <c r="AT187">
        <v>314.83306884765619</v>
      </c>
      <c r="AU187">
        <v>120.15757751464839</v>
      </c>
      <c r="AV187">
        <v>192.78874206542969</v>
      </c>
      <c r="AW187">
        <v>83.365646362304688</v>
      </c>
      <c r="AX187">
        <v>266.71231079101563</v>
      </c>
      <c r="AY187">
        <v>320.47079467773438</v>
      </c>
      <c r="AZ187">
        <v>13.740128517150881</v>
      </c>
      <c r="BA187">
        <v>69.354393005371094</v>
      </c>
      <c r="BB187">
        <v>44.687789916992188</v>
      </c>
      <c r="BC187">
        <v>46.871971130371087</v>
      </c>
      <c r="BD187">
        <v>21.682243347167969</v>
      </c>
      <c r="BE187">
        <v>45.596206665039063</v>
      </c>
      <c r="BF187">
        <v>68.4013671875</v>
      </c>
      <c r="BG187">
        <v>41.543827056884773</v>
      </c>
      <c r="BH187">
        <v>84.080108642578125</v>
      </c>
      <c r="BI187">
        <v>40.799999237060547</v>
      </c>
      <c r="BJ187">
        <v>105.34853363037109</v>
      </c>
      <c r="BK187">
        <v>61.5552978515625</v>
      </c>
      <c r="BL187">
        <v>62.950565338134773</v>
      </c>
      <c r="BM187">
        <v>32.445674896240227</v>
      </c>
      <c r="BN187">
        <v>32.123096466064453</v>
      </c>
      <c r="BO187">
        <v>480.1517333984375</v>
      </c>
      <c r="BP187">
        <v>89.283843994140625</v>
      </c>
      <c r="BQ187">
        <v>171.66236877441409</v>
      </c>
      <c r="BR187">
        <v>56.404125213623047</v>
      </c>
      <c r="BS187">
        <v>167.66650390625</v>
      </c>
      <c r="BT187">
        <v>79.513031005859375</v>
      </c>
      <c r="BU187">
        <v>33.633197784423828</v>
      </c>
      <c r="BV187">
        <v>94.459999084472656</v>
      </c>
      <c r="BW187">
        <v>66.1236572265625</v>
      </c>
      <c r="BX187">
        <v>256.582763671875</v>
      </c>
      <c r="BY187">
        <v>42.479999542236328</v>
      </c>
      <c r="BZ187">
        <v>87.425865173339844</v>
      </c>
      <c r="CA187">
        <v>66.210456848144531</v>
      </c>
      <c r="CB187">
        <v>549.44635009765625</v>
      </c>
      <c r="CC187">
        <v>41.415248870849609</v>
      </c>
      <c r="CD187">
        <v>89.839042663574219</v>
      </c>
      <c r="CE187">
        <v>27.699771881103519</v>
      </c>
      <c r="CF187">
        <v>84.96685791015625</v>
      </c>
      <c r="CG187">
        <v>77.620002746582031</v>
      </c>
      <c r="CH187">
        <v>27.556406021118161</v>
      </c>
      <c r="CI187">
        <v>74.006759643554688</v>
      </c>
      <c r="CJ187">
        <v>87.212448120117188</v>
      </c>
      <c r="CK187">
        <v>120.390266418457</v>
      </c>
      <c r="CL187">
        <v>113.4342346191406</v>
      </c>
      <c r="CM187">
        <v>87.918586730957031</v>
      </c>
      <c r="CN187">
        <v>89.116493225097656</v>
      </c>
      <c r="CO187">
        <v>84.739639282226563</v>
      </c>
      <c r="CP187">
        <v>89.582115173339844</v>
      </c>
      <c r="CQ187">
        <v>42.597240447998047</v>
      </c>
      <c r="CR187">
        <v>124.7191696166992</v>
      </c>
      <c r="CS187">
        <v>224.93046569824219</v>
      </c>
      <c r="CT187">
        <v>76.735145568847656</v>
      </c>
      <c r="CU187">
        <v>39.937370300292969</v>
      </c>
      <c r="CV187">
        <v>69.17584228515625</v>
      </c>
      <c r="CW187">
        <v>146.93107604980469</v>
      </c>
      <c r="CX187">
        <v>188.61143493652341</v>
      </c>
      <c r="CY187">
        <v>61.815753936767578</v>
      </c>
      <c r="CZ187">
        <v>143.03118896484381</v>
      </c>
      <c r="DA187">
        <v>75.340240478515625</v>
      </c>
      <c r="DB187">
        <v>18007.5703125</v>
      </c>
      <c r="DC187">
        <v>14.909999847412109</v>
      </c>
      <c r="DD187">
        <v>0.50310462961399216</v>
      </c>
      <c r="DE187">
        <v>0.77037738029747171</v>
      </c>
      <c r="DF187">
        <v>2.0549890701830535</v>
      </c>
      <c r="DG187">
        <v>1.6959301808346123</v>
      </c>
      <c r="DH187">
        <v>1.3204238323540558</v>
      </c>
      <c r="DI187">
        <v>8.6741862674929449E-2</v>
      </c>
      <c r="DJ187">
        <v>2.4579536995508668</v>
      </c>
      <c r="DK187">
        <v>2.9312574313999571</v>
      </c>
      <c r="DL187">
        <v>0.39749260980374751</v>
      </c>
      <c r="DM187">
        <v>2.6201682437320688</v>
      </c>
      <c r="DN187">
        <v>0.11830477642056192</v>
      </c>
      <c r="DO187">
        <v>292.84206390380859</v>
      </c>
      <c r="DP187">
        <v>669.97480392456055</v>
      </c>
    </row>
    <row r="188" spans="1:120" x14ac:dyDescent="0.25">
      <c r="A188" s="1">
        <v>45492</v>
      </c>
      <c r="B188">
        <v>35.090202331542969</v>
      </c>
      <c r="C188">
        <v>46.630001068115227</v>
      </c>
      <c r="D188">
        <v>39.334037780761719</v>
      </c>
      <c r="E188">
        <v>36.646152496337891</v>
      </c>
      <c r="F188">
        <v>56.036037445068359</v>
      </c>
      <c r="G188">
        <v>14.510000228881839</v>
      </c>
      <c r="H188">
        <v>42.724880218505859</v>
      </c>
      <c r="I188">
        <v>26.39999961853027</v>
      </c>
      <c r="J188">
        <v>21.43561935424805</v>
      </c>
      <c r="K188">
        <v>399.57220458984381</v>
      </c>
      <c r="L188">
        <v>67.338142395019531</v>
      </c>
      <c r="M188">
        <v>34.785999298095703</v>
      </c>
      <c r="N188">
        <v>26.341691970825199</v>
      </c>
      <c r="O188">
        <v>36.956134796142578</v>
      </c>
      <c r="P188">
        <v>55.511280059814453</v>
      </c>
      <c r="Q188">
        <v>221.72999572753909</v>
      </c>
      <c r="R188">
        <v>116.88108062744141</v>
      </c>
      <c r="S188">
        <v>120.262077331543</v>
      </c>
      <c r="T188">
        <v>143.6286926269531</v>
      </c>
      <c r="U188">
        <v>29.80720138549805</v>
      </c>
      <c r="V188">
        <v>92.002494812011719</v>
      </c>
      <c r="W188">
        <v>84.849998474121094</v>
      </c>
      <c r="X188">
        <v>53.419651031494141</v>
      </c>
      <c r="Y188">
        <v>56.232124328613281</v>
      </c>
      <c r="Z188">
        <v>59.6116943359375</v>
      </c>
      <c r="AA188">
        <v>116.1937713623047</v>
      </c>
      <c r="AB188">
        <v>89.349227905273438</v>
      </c>
      <c r="AC188">
        <v>111.8228378295898</v>
      </c>
      <c r="AD188">
        <v>41.130928039550781</v>
      </c>
      <c r="AE188">
        <v>113.280143737793</v>
      </c>
      <c r="AF188">
        <v>184.4700012207031</v>
      </c>
      <c r="AG188">
        <v>91.720062255859375</v>
      </c>
      <c r="AH188">
        <v>177.1955261230469</v>
      </c>
      <c r="AI188">
        <v>360.398681640625</v>
      </c>
      <c r="AJ188">
        <v>214.9804382324219</v>
      </c>
      <c r="AK188">
        <v>162.5803527832031</v>
      </c>
      <c r="AL188">
        <v>275.3653564453125</v>
      </c>
      <c r="AM188">
        <v>65.772247314453125</v>
      </c>
      <c r="AN188">
        <v>19.110000610351559</v>
      </c>
      <c r="AO188">
        <v>56.484645843505859</v>
      </c>
      <c r="AP188">
        <v>102.89674377441411</v>
      </c>
      <c r="AQ188">
        <v>55.179866790771477</v>
      </c>
      <c r="AR188">
        <v>50.675457000732422</v>
      </c>
      <c r="AS188">
        <v>54.87774658203125</v>
      </c>
      <c r="AT188">
        <v>309.93093872070313</v>
      </c>
      <c r="AU188">
        <v>119.68556213378911</v>
      </c>
      <c r="AV188">
        <v>189.634765625</v>
      </c>
      <c r="AW188">
        <v>82.455192565917969</v>
      </c>
      <c r="AX188">
        <v>263.93374633789063</v>
      </c>
      <c r="AY188">
        <v>322.1260986328125</v>
      </c>
      <c r="AZ188">
        <v>13.671329498291019</v>
      </c>
      <c r="BA188">
        <v>68.354904174804688</v>
      </c>
      <c r="BB188">
        <v>44.579013824462891</v>
      </c>
      <c r="BC188">
        <v>46.103725433349609</v>
      </c>
      <c r="BD188">
        <v>21.376581192016602</v>
      </c>
      <c r="BE188">
        <v>45.416419982910163</v>
      </c>
      <c r="BF188">
        <v>67.434867858886719</v>
      </c>
      <c r="BG188">
        <v>41.01556396484375</v>
      </c>
      <c r="BH188">
        <v>83.405647277832031</v>
      </c>
      <c r="BI188">
        <v>40.409999847412109</v>
      </c>
      <c r="BJ188">
        <v>104.1038818359375</v>
      </c>
      <c r="BK188">
        <v>59.087093353271477</v>
      </c>
      <c r="BL188">
        <v>61.998241424560547</v>
      </c>
      <c r="BM188">
        <v>32.6024169921875</v>
      </c>
      <c r="BN188">
        <v>31.868619918823239</v>
      </c>
      <c r="BO188">
        <v>473.10354614257813</v>
      </c>
      <c r="BP188">
        <v>88.368522644042969</v>
      </c>
      <c r="BQ188">
        <v>169.3714294433594</v>
      </c>
      <c r="BR188">
        <v>55.598499298095703</v>
      </c>
      <c r="BS188">
        <v>166.35267639160159</v>
      </c>
      <c r="BT188">
        <v>79.503326416015625</v>
      </c>
      <c r="BU188">
        <v>33.525714874267578</v>
      </c>
      <c r="BV188">
        <v>93.59999847412108</v>
      </c>
      <c r="BW188">
        <v>65.804916381835938</v>
      </c>
      <c r="BX188">
        <v>247.0450439453125</v>
      </c>
      <c r="BY188">
        <v>41.610000610351563</v>
      </c>
      <c r="BZ188">
        <v>85.793777465820313</v>
      </c>
      <c r="CA188">
        <v>65.793296813964844</v>
      </c>
      <c r="CB188">
        <v>543.83941650390625</v>
      </c>
      <c r="CC188">
        <v>41.196334838867188</v>
      </c>
      <c r="CD188">
        <v>90.100845336914063</v>
      </c>
      <c r="CE188">
        <v>27.456363677978519</v>
      </c>
      <c r="CF188">
        <v>84.581718444824219</v>
      </c>
      <c r="CG188">
        <v>78</v>
      </c>
      <c r="CH188">
        <v>27.575542449951168</v>
      </c>
      <c r="CI188">
        <v>74.122230529785156</v>
      </c>
      <c r="CJ188">
        <v>86.318061828613281</v>
      </c>
      <c r="CK188">
        <v>119.9005889892578</v>
      </c>
      <c r="CL188">
        <v>111.4162521362305</v>
      </c>
      <c r="CM188">
        <v>87.348793029785156</v>
      </c>
      <c r="CN188">
        <v>88.820777893066406</v>
      </c>
      <c r="CO188">
        <v>84.382713317871094</v>
      </c>
      <c r="CP188">
        <v>90.148170471191406</v>
      </c>
      <c r="CQ188">
        <v>42.3599853515625</v>
      </c>
      <c r="CR188">
        <v>123.4634704589844</v>
      </c>
      <c r="CS188">
        <v>219.72752380371091</v>
      </c>
      <c r="CT188">
        <v>76.686050415039063</v>
      </c>
      <c r="CU188">
        <v>39.546878814697273</v>
      </c>
      <c r="CV188">
        <v>68.598724365234375</v>
      </c>
      <c r="CW188">
        <v>146.09129333496091</v>
      </c>
      <c r="CX188">
        <v>186.55525207519531</v>
      </c>
      <c r="CY188">
        <v>61.815753936767578</v>
      </c>
      <c r="CZ188">
        <v>143.73771667480469</v>
      </c>
      <c r="DA188">
        <v>74.746925354003906</v>
      </c>
      <c r="DB188">
        <v>17726.939453125</v>
      </c>
      <c r="DC188">
        <v>16.520000457763668</v>
      </c>
      <c r="DD188">
        <v>0.49720855233325395</v>
      </c>
      <c r="DE188">
        <v>0.76896744857926091</v>
      </c>
      <c r="DF188">
        <v>2.0339039564145622</v>
      </c>
      <c r="DG188">
        <v>1.6937185319834152</v>
      </c>
      <c r="DH188">
        <v>1.3039896405922358</v>
      </c>
      <c r="DI188">
        <v>8.5742223996704905E-2</v>
      </c>
      <c r="DJ188">
        <v>2.432714308085028</v>
      </c>
      <c r="DK188">
        <v>2.8652867453011988</v>
      </c>
      <c r="DL188">
        <v>0.39530131819872927</v>
      </c>
      <c r="DM188">
        <v>2.589543243104381</v>
      </c>
      <c r="DN188">
        <v>0.11906372672721503</v>
      </c>
      <c r="DO188">
        <v>291.37606811523438</v>
      </c>
      <c r="DP188">
        <v>660.92700958251953</v>
      </c>
    </row>
    <row r="189" spans="1:120" x14ac:dyDescent="0.25">
      <c r="A189" s="1">
        <v>45491</v>
      </c>
      <c r="B189">
        <v>35.460102081298828</v>
      </c>
      <c r="C189">
        <v>46.569999694824219</v>
      </c>
      <c r="D189">
        <v>39.820243835449219</v>
      </c>
      <c r="E189">
        <v>35.625579833984382</v>
      </c>
      <c r="F189">
        <v>56.854812622070313</v>
      </c>
      <c r="G189">
        <v>14.88000011444092</v>
      </c>
      <c r="H189">
        <v>42.813667297363281</v>
      </c>
      <c r="I189">
        <v>26.530000686645511</v>
      </c>
      <c r="J189">
        <v>21.72990798950195</v>
      </c>
      <c r="K189">
        <v>403.1181640625</v>
      </c>
      <c r="L189">
        <v>68.055038452148438</v>
      </c>
      <c r="M189">
        <v>35.090000152587891</v>
      </c>
      <c r="N189">
        <v>26.567001342773441</v>
      </c>
      <c r="O189">
        <v>37.430564880371087</v>
      </c>
      <c r="P189">
        <v>55.442489624023438</v>
      </c>
      <c r="Q189">
        <v>225.7799987792969</v>
      </c>
      <c r="R189">
        <v>117.7862091064453</v>
      </c>
      <c r="S189">
        <v>120.7675094604492</v>
      </c>
      <c r="T189">
        <v>143.72840881347659</v>
      </c>
      <c r="U189">
        <v>30.07386589050293</v>
      </c>
      <c r="V189">
        <v>92.294319152832045</v>
      </c>
      <c r="W189">
        <v>85.029998779296875</v>
      </c>
      <c r="X189">
        <v>53.538780212402337</v>
      </c>
      <c r="Y189">
        <v>55.125621795654297</v>
      </c>
      <c r="Z189">
        <v>60.027240753173828</v>
      </c>
      <c r="AA189">
        <v>117.0413284301758</v>
      </c>
      <c r="AB189">
        <v>89.94561767578125</v>
      </c>
      <c r="AC189">
        <v>112.599723815918</v>
      </c>
      <c r="AD189">
        <v>40.981357574462891</v>
      </c>
      <c r="AE189">
        <v>113.5378494262695</v>
      </c>
      <c r="AF189">
        <v>185.69139099121091</v>
      </c>
      <c r="AG189">
        <v>92.347602844238281</v>
      </c>
      <c r="AH189">
        <v>178.37786865234381</v>
      </c>
      <c r="AI189">
        <v>362.60079956054688</v>
      </c>
      <c r="AJ189">
        <v>216.08091735839841</v>
      </c>
      <c r="AK189">
        <v>163.53752136230469</v>
      </c>
      <c r="AL189">
        <v>276.63671875</v>
      </c>
      <c r="AM189">
        <v>65.504554748535156</v>
      </c>
      <c r="AN189">
        <v>19.129999160766602</v>
      </c>
      <c r="AO189">
        <v>56.543506622314453</v>
      </c>
      <c r="AP189">
        <v>107.10284423828119</v>
      </c>
      <c r="AQ189">
        <v>55.062294006347663</v>
      </c>
      <c r="AR189">
        <v>51.839958190917969</v>
      </c>
      <c r="AS189">
        <v>54.603305816650391</v>
      </c>
      <c r="AT189">
        <v>311.86386108398438</v>
      </c>
      <c r="AU189">
        <v>120.60008239746089</v>
      </c>
      <c r="AV189">
        <v>190.77534484863281</v>
      </c>
      <c r="AW189">
        <v>83.316162109375</v>
      </c>
      <c r="AX189">
        <v>266.10696411132813</v>
      </c>
      <c r="AY189">
        <v>324.54534912109381</v>
      </c>
      <c r="AZ189">
        <v>13.81875610351562</v>
      </c>
      <c r="BA189">
        <v>68.594779968261719</v>
      </c>
      <c r="BB189">
        <v>44.984455108642578</v>
      </c>
      <c r="BC189">
        <v>46.575977325439453</v>
      </c>
      <c r="BD189">
        <v>21.978046417236332</v>
      </c>
      <c r="BE189">
        <v>45.296558380126953</v>
      </c>
      <c r="BF189">
        <v>67.903167724609375</v>
      </c>
      <c r="BG189">
        <v>41.553798675537109</v>
      </c>
      <c r="BH189">
        <v>83.038658142089844</v>
      </c>
      <c r="BI189">
        <v>40.330001831054688</v>
      </c>
      <c r="BJ189">
        <v>104.8506774902344</v>
      </c>
      <c r="BK189">
        <v>60.645957946777337</v>
      </c>
      <c r="BL189">
        <v>62.173152923583977</v>
      </c>
      <c r="BM189">
        <v>32.837532043457031</v>
      </c>
      <c r="BN189">
        <v>32.142673492431641</v>
      </c>
      <c r="BO189">
        <v>477.33444213867188</v>
      </c>
      <c r="BP189">
        <v>89.045066833496094</v>
      </c>
      <c r="BQ189">
        <v>170.6507873535156</v>
      </c>
      <c r="BR189">
        <v>55.966499328613281</v>
      </c>
      <c r="BS189">
        <v>167.47883605957031</v>
      </c>
      <c r="BT189">
        <v>79.542144775390625</v>
      </c>
      <c r="BU189">
        <v>33.955654144287109</v>
      </c>
      <c r="BV189">
        <v>93.680000305175781</v>
      </c>
      <c r="BW189">
        <v>66.336151123046875</v>
      </c>
      <c r="BX189">
        <v>254.4123840332031</v>
      </c>
      <c r="BY189">
        <v>42</v>
      </c>
      <c r="BZ189">
        <v>86.420738220214844</v>
      </c>
      <c r="CA189">
        <v>66.296669006347656</v>
      </c>
      <c r="CB189">
        <v>547.47491455078125</v>
      </c>
      <c r="CC189">
        <v>41.524707794189453</v>
      </c>
      <c r="CD189">
        <v>90.634162902832045</v>
      </c>
      <c r="CE189">
        <v>27.651088714599609</v>
      </c>
      <c r="CF189">
        <v>85.233482360839844</v>
      </c>
      <c r="CG189">
        <v>79.900001525878906</v>
      </c>
      <c r="CH189">
        <v>27.498996734619141</v>
      </c>
      <c r="CI189">
        <v>74.55523681640625</v>
      </c>
      <c r="CJ189">
        <v>86.473609924316406</v>
      </c>
      <c r="CK189">
        <v>120.77220153808589</v>
      </c>
      <c r="CL189">
        <v>111.86358642578119</v>
      </c>
      <c r="CM189">
        <v>87.258827209472656</v>
      </c>
      <c r="CN189">
        <v>89.619194030761719</v>
      </c>
      <c r="CO189">
        <v>84.75946044921875</v>
      </c>
      <c r="CP189">
        <v>91.143638610839844</v>
      </c>
      <c r="CQ189">
        <v>42.794956207275391</v>
      </c>
      <c r="CR189">
        <v>124.1456985473633</v>
      </c>
      <c r="CS189">
        <v>223.21937561035159</v>
      </c>
      <c r="CT189">
        <v>76.941375732421875</v>
      </c>
      <c r="CU189">
        <v>39.595691680908203</v>
      </c>
      <c r="CV189">
        <v>68.520477294921875</v>
      </c>
      <c r="CW189">
        <v>145.35032653808591</v>
      </c>
      <c r="CX189">
        <v>188.23396301269531</v>
      </c>
      <c r="CY189">
        <v>62.483009338378913</v>
      </c>
      <c r="CZ189">
        <v>144.76805114746091</v>
      </c>
      <c r="DA189">
        <v>75.646781921386719</v>
      </c>
      <c r="DB189">
        <v>17871.220703125</v>
      </c>
      <c r="DC189">
        <v>15.930000305175779</v>
      </c>
      <c r="DD189">
        <v>0.49731763196608963</v>
      </c>
      <c r="DE189">
        <v>0.76849450431042199</v>
      </c>
      <c r="DF189">
        <v>2.0327678668885274</v>
      </c>
      <c r="DG189">
        <v>1.691579500811516</v>
      </c>
      <c r="DH189">
        <v>1.3035457062245523</v>
      </c>
      <c r="DI189">
        <v>8.5063257616170826E-2</v>
      </c>
      <c r="DJ189">
        <v>2.4464595443070105</v>
      </c>
      <c r="DK189">
        <v>2.9011617414619542</v>
      </c>
      <c r="DL189">
        <v>0.39468642601770887</v>
      </c>
      <c r="DM189">
        <v>2.5859340630977075</v>
      </c>
      <c r="DN189">
        <v>0.11750376840323645</v>
      </c>
      <c r="DO189">
        <v>290.81217956542969</v>
      </c>
      <c r="DP189">
        <v>668.01318740844727</v>
      </c>
    </row>
    <row r="190" spans="1:120" x14ac:dyDescent="0.25">
      <c r="A190" s="1">
        <v>45490</v>
      </c>
      <c r="B190">
        <v>35.710029602050781</v>
      </c>
      <c r="C190">
        <v>48.430000305175781</v>
      </c>
      <c r="D190">
        <v>40.452308654785163</v>
      </c>
      <c r="E190">
        <v>37.156436920166023</v>
      </c>
      <c r="F190">
        <v>57.074485778808587</v>
      </c>
      <c r="G190">
        <v>15.579999923706049</v>
      </c>
      <c r="H190">
        <v>44.540023803710938</v>
      </c>
      <c r="I190">
        <v>27.430000305175781</v>
      </c>
      <c r="J190">
        <v>21.891292572021481</v>
      </c>
      <c r="K190">
        <v>408.28201293945313</v>
      </c>
      <c r="L190">
        <v>69.210037231445313</v>
      </c>
      <c r="M190">
        <v>35.369998931884773</v>
      </c>
      <c r="N190">
        <v>26.635574340820309</v>
      </c>
      <c r="O190">
        <v>37.993949890136719</v>
      </c>
      <c r="P190">
        <v>55.599720001220703</v>
      </c>
      <c r="Q190">
        <v>227.22999572753909</v>
      </c>
      <c r="R190">
        <v>119.1091003417969</v>
      </c>
      <c r="S190">
        <v>122.987419128418</v>
      </c>
      <c r="T190">
        <v>145.97227478027341</v>
      </c>
      <c r="U190">
        <v>30.735589981079102</v>
      </c>
      <c r="V190">
        <v>92.556953430175781</v>
      </c>
      <c r="W190">
        <v>86.319999694824219</v>
      </c>
      <c r="X190">
        <v>54.640731811523438</v>
      </c>
      <c r="Y190">
        <v>56.521209716796882</v>
      </c>
      <c r="Z190">
        <v>60.690147399902337</v>
      </c>
      <c r="AA190">
        <v>118.697021484375</v>
      </c>
      <c r="AB190">
        <v>90.879966735839844</v>
      </c>
      <c r="AC190">
        <v>114.3600234985352</v>
      </c>
      <c r="AD190">
        <v>41.519798278808587</v>
      </c>
      <c r="AE190">
        <v>111.4762268066406</v>
      </c>
      <c r="AF190">
        <v>187.4447021484375</v>
      </c>
      <c r="AG190">
        <v>92.935295104980483</v>
      </c>
      <c r="AH190">
        <v>180.10212707519531</v>
      </c>
      <c r="AI190">
        <v>365.46054077148438</v>
      </c>
      <c r="AJ190">
        <v>220.34405517578119</v>
      </c>
      <c r="AK190">
        <v>166.61625671386719</v>
      </c>
      <c r="AL190">
        <v>282.66567993164063</v>
      </c>
      <c r="AM190">
        <v>66.773612976074219</v>
      </c>
      <c r="AN190">
        <v>19.610000610351559</v>
      </c>
      <c r="AO190">
        <v>57.622585296630859</v>
      </c>
      <c r="AP190">
        <v>106.7777938842773</v>
      </c>
      <c r="AQ190">
        <v>55.85589599609375</v>
      </c>
      <c r="AR190">
        <v>52.05706787109375</v>
      </c>
      <c r="AS190">
        <v>55.612846374511719</v>
      </c>
      <c r="AT190">
        <v>314.54412841796881</v>
      </c>
      <c r="AU190">
        <v>121.53427886962891</v>
      </c>
      <c r="AV190">
        <v>192.23332214355469</v>
      </c>
      <c r="AW190">
        <v>83.533882141113281</v>
      </c>
      <c r="AX190">
        <v>268.05197143554688</v>
      </c>
      <c r="AY190">
        <v>326.9058837890625</v>
      </c>
      <c r="AZ190">
        <v>14.084122657775881</v>
      </c>
      <c r="BA190">
        <v>69.474334716796875</v>
      </c>
      <c r="BB190">
        <v>45.251453399658203</v>
      </c>
      <c r="BC190">
        <v>46.595947265625</v>
      </c>
      <c r="BD190">
        <v>22.73726844787598</v>
      </c>
      <c r="BE190">
        <v>45.815944671630859</v>
      </c>
      <c r="BF190">
        <v>68.371475219726563</v>
      </c>
      <c r="BG190">
        <v>41.583698272705078</v>
      </c>
      <c r="BH190">
        <v>84.427268981933594</v>
      </c>
      <c r="BI190">
        <v>40.990001678466797</v>
      </c>
      <c r="BJ190">
        <v>105.5377197265625</v>
      </c>
      <c r="BK190">
        <v>61.245521545410163</v>
      </c>
      <c r="BL190">
        <v>62.3577880859375</v>
      </c>
      <c r="BM190">
        <v>33.072639465332031</v>
      </c>
      <c r="BN190">
        <v>32.328639984130859</v>
      </c>
      <c r="BO190">
        <v>479.60421752929688</v>
      </c>
      <c r="BP190">
        <v>89.82110595703125</v>
      </c>
      <c r="BQ190">
        <v>171.7912902832031</v>
      </c>
      <c r="BR190">
        <v>56.891487121582031</v>
      </c>
      <c r="BS190">
        <v>168.9309387207031</v>
      </c>
      <c r="BT190">
        <v>79.580970764160156</v>
      </c>
      <c r="BU190">
        <v>34.864395141601563</v>
      </c>
      <c r="BV190">
        <v>95.269996643066406</v>
      </c>
      <c r="BW190">
        <v>67.166801452636719</v>
      </c>
      <c r="BX190">
        <v>253.09822082519531</v>
      </c>
      <c r="BY190">
        <v>42.099998474121087</v>
      </c>
      <c r="BZ190">
        <v>87.097450256347656</v>
      </c>
      <c r="CA190">
        <v>66.651992797851563</v>
      </c>
      <c r="CB190">
        <v>551.71484375</v>
      </c>
      <c r="CC190">
        <v>42.032199859619141</v>
      </c>
      <c r="CD190">
        <v>91.332321166992202</v>
      </c>
      <c r="CE190">
        <v>28.3326301574707</v>
      </c>
      <c r="CF190">
        <v>85.707496643066406</v>
      </c>
      <c r="CG190">
        <v>80.620002746582031</v>
      </c>
      <c r="CH190">
        <v>27.37461090087891</v>
      </c>
      <c r="CI190">
        <v>75.036384582519531</v>
      </c>
      <c r="CJ190">
        <v>87.241615295410156</v>
      </c>
      <c r="CK190">
        <v>121.7221755981445</v>
      </c>
      <c r="CL190">
        <v>111.555419921875</v>
      </c>
      <c r="CM190">
        <v>89.158149719238281</v>
      </c>
      <c r="CN190">
        <v>90.516174316406236</v>
      </c>
      <c r="CO190">
        <v>84.809036254882813</v>
      </c>
      <c r="CP190">
        <v>90.977722167968764</v>
      </c>
      <c r="CQ190">
        <v>43.318893432617188</v>
      </c>
      <c r="CR190">
        <v>125.1245498657227</v>
      </c>
      <c r="CS190">
        <v>223.19947814941409</v>
      </c>
      <c r="CT190">
        <v>77.324363708496094</v>
      </c>
      <c r="CU190">
        <v>39.927608489990227</v>
      </c>
      <c r="CV190">
        <v>68.57916259765625</v>
      </c>
      <c r="CW190">
        <v>148.72917175292969</v>
      </c>
      <c r="CX190">
        <v>190.1709289550781</v>
      </c>
      <c r="CY190">
        <v>63.618339538574219</v>
      </c>
      <c r="CZ190">
        <v>145.4745788574219</v>
      </c>
      <c r="DA190">
        <v>77.39703369140625</v>
      </c>
      <c r="DB190">
        <v>17996.919921875</v>
      </c>
      <c r="DC190">
        <v>14.47999954223633</v>
      </c>
      <c r="DD190">
        <v>0.4958011298253977</v>
      </c>
      <c r="DE190">
        <v>0.76564656466803649</v>
      </c>
      <c r="DF190">
        <v>2.0291850335498767</v>
      </c>
      <c r="DG190">
        <v>1.6965072046785146</v>
      </c>
      <c r="DH190">
        <v>1.3067493798798335</v>
      </c>
      <c r="DI190">
        <v>8.7780854283342424E-2</v>
      </c>
      <c r="DJ190">
        <v>2.4593920962867601</v>
      </c>
      <c r="DK190">
        <v>2.8865349476505271</v>
      </c>
      <c r="DL190">
        <v>0.39938032784854033</v>
      </c>
      <c r="DM190">
        <v>2.5881103779402319</v>
      </c>
      <c r="DN190">
        <v>0.12071469797528764</v>
      </c>
      <c r="DO190">
        <v>294.63269805908203</v>
      </c>
      <c r="DP190">
        <v>672.33002471923828</v>
      </c>
    </row>
    <row r="191" spans="1:120" x14ac:dyDescent="0.25">
      <c r="A191" s="1">
        <v>45489</v>
      </c>
      <c r="B191">
        <v>36.939685821533203</v>
      </c>
      <c r="C191">
        <v>49.400001525878913</v>
      </c>
      <c r="D191">
        <v>40.841274261474609</v>
      </c>
      <c r="E191">
        <v>38.1297607421875</v>
      </c>
      <c r="F191">
        <v>58.342582702636719</v>
      </c>
      <c r="G191">
        <v>15.97000026702881</v>
      </c>
      <c r="H191">
        <v>45.950702667236328</v>
      </c>
      <c r="I191">
        <v>27.75</v>
      </c>
      <c r="J191">
        <v>21.891292572021481</v>
      </c>
      <c r="K191">
        <v>406.03213500976563</v>
      </c>
      <c r="L191">
        <v>70.1658935546875</v>
      </c>
      <c r="M191">
        <v>35.38800048828125</v>
      </c>
      <c r="N191">
        <v>26.684553146362301</v>
      </c>
      <c r="O191">
        <v>38.824203491210938</v>
      </c>
      <c r="P191">
        <v>55.747119903564453</v>
      </c>
      <c r="Q191">
        <v>228.28999328613281</v>
      </c>
      <c r="R191">
        <v>122.48095703125</v>
      </c>
      <c r="S191">
        <v>123.2847366333008</v>
      </c>
      <c r="T191">
        <v>147.5280456542969</v>
      </c>
      <c r="U191">
        <v>31.347930908203121</v>
      </c>
      <c r="V191">
        <v>92.4791259765625</v>
      </c>
      <c r="W191">
        <v>88.239997863769531</v>
      </c>
      <c r="X191">
        <v>54.640731811523438</v>
      </c>
      <c r="Y191">
        <v>56.401592254638672</v>
      </c>
      <c r="Z191">
        <v>61.590503692626953</v>
      </c>
      <c r="AA191">
        <v>119.34747314453119</v>
      </c>
      <c r="AB191">
        <v>92.977279663085938</v>
      </c>
      <c r="AC191">
        <v>114.8910598754883</v>
      </c>
      <c r="AD191">
        <v>42.467063903808587</v>
      </c>
      <c r="AE191">
        <v>113.88475036621089</v>
      </c>
      <c r="AF191">
        <v>186.43998718261719</v>
      </c>
      <c r="AG191">
        <v>95.664581298828125</v>
      </c>
      <c r="AH191">
        <v>179.70802307128909</v>
      </c>
      <c r="AI191">
        <v>376.11239624023438</v>
      </c>
      <c r="AJ191">
        <v>222.67390441894531</v>
      </c>
      <c r="AK191">
        <v>166.6853332519531</v>
      </c>
      <c r="AL191">
        <v>287.82058715820313</v>
      </c>
      <c r="AM191">
        <v>68.300422668457031</v>
      </c>
      <c r="AN191">
        <v>19.889999389648441</v>
      </c>
      <c r="AO191">
        <v>57.298858642578118</v>
      </c>
      <c r="AP191">
        <v>105.05397796630859</v>
      </c>
      <c r="AQ191">
        <v>55.023105621337891</v>
      </c>
      <c r="AR191">
        <v>51.741275787353523</v>
      </c>
      <c r="AS191">
        <v>54.946353912353523</v>
      </c>
      <c r="AT191">
        <v>323.60113525390619</v>
      </c>
      <c r="AU191">
        <v>121.19993591308589</v>
      </c>
      <c r="AV191">
        <v>199.73143005371091</v>
      </c>
      <c r="AW191">
        <v>85.107376098632813</v>
      </c>
      <c r="AX191">
        <v>272.21981811523438</v>
      </c>
      <c r="AY191">
        <v>328.21835327148438</v>
      </c>
      <c r="AZ191">
        <v>14.43794631958008</v>
      </c>
      <c r="BA191">
        <v>70.183967590332031</v>
      </c>
      <c r="BB191">
        <v>45.113010406494141</v>
      </c>
      <c r="BC191">
        <v>48.333564758300781</v>
      </c>
      <c r="BD191">
        <v>23.654251098632809</v>
      </c>
      <c r="BE191">
        <v>46.684921264648438</v>
      </c>
      <c r="BF191">
        <v>68.999191284179688</v>
      </c>
      <c r="BG191">
        <v>42.022262573242188</v>
      </c>
      <c r="BH191">
        <v>84.000762939453125</v>
      </c>
      <c r="BI191">
        <v>42.049999237060547</v>
      </c>
      <c r="BJ191">
        <v>106.95167541503911</v>
      </c>
      <c r="BK191">
        <v>66.671585083007813</v>
      </c>
      <c r="BL191">
        <v>62.843666076660163</v>
      </c>
      <c r="BM191">
        <v>33.062847137451172</v>
      </c>
      <c r="BN191">
        <v>32.622268676757813</v>
      </c>
      <c r="BO191">
        <v>494.10870361328119</v>
      </c>
      <c r="BP191">
        <v>91.592056274414063</v>
      </c>
      <c r="BQ191">
        <v>174.62770080566409</v>
      </c>
      <c r="BR191">
        <v>58.333663940429688</v>
      </c>
      <c r="BS191">
        <v>169.62245178222659</v>
      </c>
      <c r="BT191">
        <v>79.571266174316406</v>
      </c>
      <c r="BU191">
        <v>35.685195922851563</v>
      </c>
      <c r="BV191">
        <v>97.059997558593764</v>
      </c>
      <c r="BW191">
        <v>68.055404663085938</v>
      </c>
      <c r="BX191">
        <v>272.502197265625</v>
      </c>
      <c r="BY191">
        <v>42.830001831054688</v>
      </c>
      <c r="BZ191">
        <v>89.893890380859375</v>
      </c>
      <c r="CA191">
        <v>66.059791564941406</v>
      </c>
      <c r="CB191">
        <v>559.56048583984375</v>
      </c>
      <c r="CC191">
        <v>43.256149291992188</v>
      </c>
      <c r="CD191">
        <v>91.312919616699219</v>
      </c>
      <c r="CE191">
        <v>29.647031784057621</v>
      </c>
      <c r="CF191">
        <v>85.53961181640625</v>
      </c>
      <c r="CG191">
        <v>79.05999755859375</v>
      </c>
      <c r="CH191">
        <v>27.498996734619141</v>
      </c>
      <c r="CI191">
        <v>74.94976806640625</v>
      </c>
      <c r="CJ191">
        <v>86.648597717285156</v>
      </c>
      <c r="CK191">
        <v>121.291259765625</v>
      </c>
      <c r="CL191">
        <v>114.318962097168</v>
      </c>
      <c r="CM191">
        <v>88.968215942382813</v>
      </c>
      <c r="CN191">
        <v>90.703453063964844</v>
      </c>
      <c r="CO191">
        <v>86.107841491699219</v>
      </c>
      <c r="CP191">
        <v>90.079849243164063</v>
      </c>
      <c r="CQ191">
        <v>42.992671966552727</v>
      </c>
      <c r="CR191">
        <v>126.74607086181641</v>
      </c>
      <c r="CS191">
        <v>232.2325134277344</v>
      </c>
      <c r="CT191">
        <v>76.342338562011719</v>
      </c>
      <c r="CU191">
        <v>39.576168060302727</v>
      </c>
      <c r="CV191">
        <v>68.540031433105469</v>
      </c>
      <c r="CW191">
        <v>148.057373046875</v>
      </c>
      <c r="CX191">
        <v>193.39923095703119</v>
      </c>
      <c r="CY191">
        <v>64.952857971191406</v>
      </c>
      <c r="CZ191">
        <v>145.58251953125</v>
      </c>
      <c r="DA191">
        <v>78.247444152832031</v>
      </c>
      <c r="DB191">
        <v>18509.33984375</v>
      </c>
      <c r="DC191">
        <v>13.189999580383301</v>
      </c>
      <c r="DD191">
        <v>0.51311192810330475</v>
      </c>
      <c r="DE191">
        <v>0.77904690575634861</v>
      </c>
      <c r="DF191">
        <v>2.0929082063911686</v>
      </c>
      <c r="DG191">
        <v>1.7267301300177871</v>
      </c>
      <c r="DH191">
        <v>1.3607958525344026</v>
      </c>
      <c r="DI191">
        <v>8.8283577514832026E-2</v>
      </c>
      <c r="DJ191">
        <v>2.5333155179669529</v>
      </c>
      <c r="DK191">
        <v>3.0419884667155626</v>
      </c>
      <c r="DL191">
        <v>0.39794429745112236</v>
      </c>
      <c r="DM191">
        <v>2.6699777752850045</v>
      </c>
      <c r="DN191">
        <v>0.12155591929611589</v>
      </c>
      <c r="DO191">
        <v>292.93974304199219</v>
      </c>
      <c r="DP191">
        <v>686.07394027709961</v>
      </c>
    </row>
    <row r="192" spans="1:120" x14ac:dyDescent="0.25">
      <c r="A192" s="1">
        <v>45488</v>
      </c>
      <c r="B192">
        <v>36.829715728759773</v>
      </c>
      <c r="C192">
        <v>47.700000762939453</v>
      </c>
      <c r="D192">
        <v>40.267551422119141</v>
      </c>
      <c r="E192">
        <v>36.967441558837891</v>
      </c>
      <c r="F192">
        <v>58.082977294921882</v>
      </c>
      <c r="G192">
        <v>15.35000038146973</v>
      </c>
      <c r="H192">
        <v>46.453811645507813</v>
      </c>
      <c r="I192">
        <v>28.020000457763668</v>
      </c>
      <c r="J192">
        <v>21.948251724243161</v>
      </c>
      <c r="K192">
        <v>398.7967529296875</v>
      </c>
      <c r="L192">
        <v>70.046409606933594</v>
      </c>
      <c r="M192">
        <v>34.630001068115227</v>
      </c>
      <c r="N192">
        <v>26.684553146362301</v>
      </c>
      <c r="O192">
        <v>37.509635925292969</v>
      </c>
      <c r="P192">
        <v>55.334396362304688</v>
      </c>
      <c r="Q192">
        <v>223.83000183105469</v>
      </c>
      <c r="R192">
        <v>120.7602157592773</v>
      </c>
      <c r="S192">
        <v>122.90814208984381</v>
      </c>
      <c r="T192">
        <v>144.755615234375</v>
      </c>
      <c r="U192">
        <v>30.735589981079102</v>
      </c>
      <c r="V192">
        <v>92.070579528808594</v>
      </c>
      <c r="W192">
        <v>87.949996948242188</v>
      </c>
      <c r="X192">
        <v>52.387195587158203</v>
      </c>
      <c r="Y192">
        <v>55.634017944335938</v>
      </c>
      <c r="Z192">
        <v>60.145973205566413</v>
      </c>
      <c r="AA192">
        <v>116.40073394775391</v>
      </c>
      <c r="AB192">
        <v>90.691108703613281</v>
      </c>
      <c r="AC192">
        <v>110.93776702880859</v>
      </c>
      <c r="AD192">
        <v>41.769077301025391</v>
      </c>
      <c r="AE192">
        <v>107.521484375</v>
      </c>
      <c r="AF192">
        <v>183.72142028808591</v>
      </c>
      <c r="AG192">
        <v>95.664581298828125</v>
      </c>
      <c r="AH192">
        <v>176.6733093261719</v>
      </c>
      <c r="AI192">
        <v>376.62057495117188</v>
      </c>
      <c r="AJ192">
        <v>215.32743835449219</v>
      </c>
      <c r="AK192">
        <v>160.70550537109381</v>
      </c>
      <c r="AL192">
        <v>279.30853271484381</v>
      </c>
      <c r="AM192">
        <v>66.109344482421875</v>
      </c>
      <c r="AN192">
        <v>19.239999771118161</v>
      </c>
      <c r="AO192">
        <v>55.641006469726563</v>
      </c>
      <c r="AP192">
        <v>104.1772918701172</v>
      </c>
      <c r="AQ192">
        <v>52.6912841796875</v>
      </c>
      <c r="AR192">
        <v>51.149154663085938</v>
      </c>
      <c r="AS192">
        <v>52.545021057128913</v>
      </c>
      <c r="AT192">
        <v>324.22885131835938</v>
      </c>
      <c r="AU192">
        <v>119.64621734619141</v>
      </c>
      <c r="AV192">
        <v>198.68009948730469</v>
      </c>
      <c r="AW192">
        <v>84.187034606933594</v>
      </c>
      <c r="AX192">
        <v>271.4556884765625</v>
      </c>
      <c r="AY192">
        <v>322.44927978515619</v>
      </c>
      <c r="AZ192">
        <v>14.16275024414062</v>
      </c>
      <c r="BA192">
        <v>68.354904174804688</v>
      </c>
      <c r="BB192">
        <v>44.460346221923828</v>
      </c>
      <c r="BC192">
        <v>48.563541412353523</v>
      </c>
      <c r="BD192">
        <v>22.658388137817379</v>
      </c>
      <c r="BE192">
        <v>45.795967102050781</v>
      </c>
      <c r="BF192">
        <v>66.926719665527344</v>
      </c>
      <c r="BG192">
        <v>41.284675598144531</v>
      </c>
      <c r="BH192">
        <v>83.167594909667969</v>
      </c>
      <c r="BI192">
        <v>41.799999237060547</v>
      </c>
      <c r="BJ192">
        <v>104.45237731933589</v>
      </c>
      <c r="BK192">
        <v>66.191925048828125</v>
      </c>
      <c r="BL192">
        <v>62.037109375</v>
      </c>
      <c r="BM192">
        <v>32.925701141357422</v>
      </c>
      <c r="BN192">
        <v>32.103519439697273</v>
      </c>
      <c r="BO192">
        <v>493.91952514648438</v>
      </c>
      <c r="BP192">
        <v>90.65683746337892</v>
      </c>
      <c r="BQ192">
        <v>173.5367736816406</v>
      </c>
      <c r="BR192">
        <v>57.35894775390625</v>
      </c>
      <c r="BS192">
        <v>166.6687927246094</v>
      </c>
      <c r="BT192">
        <v>79.542144775390625</v>
      </c>
      <c r="BU192">
        <v>34.610336303710938</v>
      </c>
      <c r="BV192">
        <v>96.330001831054673</v>
      </c>
      <c r="BW192">
        <v>67.446907043457031</v>
      </c>
      <c r="BX192">
        <v>272.62167358398438</v>
      </c>
      <c r="BY192">
        <v>43.009998321533203</v>
      </c>
      <c r="BZ192">
        <v>88.162284851074219</v>
      </c>
      <c r="CA192">
        <v>65.359016418457031</v>
      </c>
      <c r="CB192">
        <v>556.26171875</v>
      </c>
      <c r="CC192">
        <v>41.683921813964837</v>
      </c>
      <c r="CD192">
        <v>90.042671203613281</v>
      </c>
      <c r="CE192">
        <v>30.02674674987793</v>
      </c>
      <c r="CF192">
        <v>84.710090637207031</v>
      </c>
      <c r="CG192">
        <v>80.120002746582031</v>
      </c>
      <c r="CH192">
        <v>27.498996734619141</v>
      </c>
      <c r="CI192">
        <v>74.218452453613281</v>
      </c>
      <c r="CJ192">
        <v>85.598670959472656</v>
      </c>
      <c r="CK192">
        <v>119.51865386962891</v>
      </c>
      <c r="CL192">
        <v>108.0960235595703</v>
      </c>
      <c r="CM192">
        <v>86.399131774902344</v>
      </c>
      <c r="CN192">
        <v>88.978492736816406</v>
      </c>
      <c r="CO192">
        <v>85.879814147949219</v>
      </c>
      <c r="CP192">
        <v>89.679710388183594</v>
      </c>
      <c r="CQ192">
        <v>42.508270263671882</v>
      </c>
      <c r="CR192">
        <v>123.6612167358398</v>
      </c>
      <c r="CS192">
        <v>233.00846862792969</v>
      </c>
      <c r="CT192">
        <v>75.615646362304688</v>
      </c>
      <c r="CU192">
        <v>39.2052001953125</v>
      </c>
      <c r="CV192">
        <v>68.011825561523438</v>
      </c>
      <c r="CW192">
        <v>145.97273254394531</v>
      </c>
      <c r="CX192">
        <v>189.9921569824219</v>
      </c>
      <c r="CY192">
        <v>64.03662109375</v>
      </c>
      <c r="CZ192">
        <v>145.39607238769531</v>
      </c>
      <c r="DA192">
        <v>75.567672729492188</v>
      </c>
      <c r="DB192">
        <v>18472.5703125</v>
      </c>
      <c r="DC192">
        <v>13.11999988555908</v>
      </c>
      <c r="DD192">
        <v>0.52070455991914544</v>
      </c>
      <c r="DE192">
        <v>0.77912832357500161</v>
      </c>
      <c r="DF192">
        <v>2.1317344220674554</v>
      </c>
      <c r="DG192">
        <v>1.7380147125008401</v>
      </c>
      <c r="DH192">
        <v>1.3488924662914246</v>
      </c>
      <c r="DI192">
        <v>8.5751003808294063E-2</v>
      </c>
      <c r="DJ192">
        <v>2.512603754943703</v>
      </c>
      <c r="DK192">
        <v>3.0814848492003</v>
      </c>
      <c r="DL192">
        <v>0.38709735201330026</v>
      </c>
      <c r="DM192">
        <v>2.7098963804281126</v>
      </c>
      <c r="DN192">
        <v>0.12518429267097522</v>
      </c>
      <c r="DO192">
        <v>289.60020446777344</v>
      </c>
      <c r="DP192">
        <v>678.14860534667969</v>
      </c>
    </row>
    <row r="193" spans="1:120" x14ac:dyDescent="0.25">
      <c r="A193" s="1">
        <v>45485</v>
      </c>
      <c r="B193">
        <v>36.769733428955078</v>
      </c>
      <c r="C193">
        <v>46.790000915527337</v>
      </c>
      <c r="D193">
        <v>40.627346038818359</v>
      </c>
      <c r="E193">
        <v>34.888496398925781</v>
      </c>
      <c r="F193">
        <v>57.593708038330078</v>
      </c>
      <c r="G193">
        <v>15.045000076293951</v>
      </c>
      <c r="H193">
        <v>47.321922302246087</v>
      </c>
      <c r="I193">
        <v>28.329999923706051</v>
      </c>
      <c r="J193">
        <v>22.109636306762699</v>
      </c>
      <c r="K193">
        <v>396.77490234375</v>
      </c>
      <c r="L193">
        <v>70.3948974609375</v>
      </c>
      <c r="M193">
        <v>34.439998626708977</v>
      </c>
      <c r="N193">
        <v>26.302507400512699</v>
      </c>
      <c r="O193">
        <v>37.727081298828118</v>
      </c>
      <c r="P193">
        <v>56.071403503417969</v>
      </c>
      <c r="Q193">
        <v>223.11000061035159</v>
      </c>
      <c r="R193">
        <v>122.1228790283203</v>
      </c>
      <c r="S193">
        <v>120.6684036254883</v>
      </c>
      <c r="T193">
        <v>144.63592529296881</v>
      </c>
      <c r="U193">
        <v>31.545461654663089</v>
      </c>
      <c r="V193">
        <v>92.36240386962892</v>
      </c>
      <c r="W193">
        <v>87.319999694824219</v>
      </c>
      <c r="X193">
        <v>52.655239105224609</v>
      </c>
      <c r="Y193">
        <v>56.281963348388672</v>
      </c>
      <c r="Z193">
        <v>59.779891967773438</v>
      </c>
      <c r="AA193">
        <v>115.6024551391602</v>
      </c>
      <c r="AB193">
        <v>90.283584594726563</v>
      </c>
      <c r="AC193">
        <v>109.443000793457</v>
      </c>
      <c r="AD193">
        <v>41.659400939941413</v>
      </c>
      <c r="AE193">
        <v>107.6205978393555</v>
      </c>
      <c r="AF193">
        <v>183.23875427246091</v>
      </c>
      <c r="AG193">
        <v>95.385688781738281</v>
      </c>
      <c r="AH193">
        <v>176.042724609375</v>
      </c>
      <c r="AI193">
        <v>375.48464965820313</v>
      </c>
      <c r="AJ193">
        <v>211.31217956542969</v>
      </c>
      <c r="AK193">
        <v>157.8438720703125</v>
      </c>
      <c r="AL193">
        <v>274.01458740234381</v>
      </c>
      <c r="AM193">
        <v>65.137725830078125</v>
      </c>
      <c r="AN193">
        <v>19.260000228881839</v>
      </c>
      <c r="AO193">
        <v>54.679649353027337</v>
      </c>
      <c r="AP193">
        <v>102.709587097168</v>
      </c>
      <c r="AQ193">
        <v>51.015903472900391</v>
      </c>
      <c r="AR193">
        <v>50.675457000732422</v>
      </c>
      <c r="AS193">
        <v>51.055217742919922</v>
      </c>
      <c r="AT193">
        <v>322.99334716796881</v>
      </c>
      <c r="AU193">
        <v>119.1053771972656</v>
      </c>
      <c r="AV193">
        <v>197.6982116699219</v>
      </c>
      <c r="AW193">
        <v>84.5927734375</v>
      </c>
      <c r="AX193">
        <v>270.56259155273438</v>
      </c>
      <c r="AY193">
        <v>310.83285522460938</v>
      </c>
      <c r="AZ193">
        <v>14.555888175964361</v>
      </c>
      <c r="BA193">
        <v>68.204978942871094</v>
      </c>
      <c r="BB193">
        <v>44.796566009521477</v>
      </c>
      <c r="BC193">
        <v>48.484157562255859</v>
      </c>
      <c r="BD193">
        <v>23.052789688110352</v>
      </c>
      <c r="BE193">
        <v>45.696090698242188</v>
      </c>
      <c r="BF193">
        <v>66.886863708496094</v>
      </c>
      <c r="BG193">
        <v>41.623565673828118</v>
      </c>
      <c r="BH193">
        <v>83.346138000488281</v>
      </c>
      <c r="BI193">
        <v>41.709999084472663</v>
      </c>
      <c r="BJ193">
        <v>103.9843826293945</v>
      </c>
      <c r="BK193">
        <v>65.432487487792969</v>
      </c>
      <c r="BL193">
        <v>62.114849090576172</v>
      </c>
      <c r="BM193">
        <v>32.38690185546875</v>
      </c>
      <c r="BN193">
        <v>31.173696517944339</v>
      </c>
      <c r="BO193">
        <v>492.59552001953119</v>
      </c>
      <c r="BP193">
        <v>90.477752685546875</v>
      </c>
      <c r="BQ193">
        <v>172.8822326660156</v>
      </c>
      <c r="BR193">
        <v>57.518089294433587</v>
      </c>
      <c r="BS193">
        <v>166.4811096191406</v>
      </c>
      <c r="BT193">
        <v>79.542144775390625</v>
      </c>
      <c r="BU193">
        <v>34.864395141601563</v>
      </c>
      <c r="BV193">
        <v>96.199996948242202</v>
      </c>
      <c r="BW193">
        <v>66.819084167480469</v>
      </c>
      <c r="BX193">
        <v>273.23895263671881</v>
      </c>
      <c r="BY193">
        <v>43.409999847412109</v>
      </c>
      <c r="BZ193">
        <v>87.993110656738281</v>
      </c>
      <c r="CA193">
        <v>65.487327575683594</v>
      </c>
      <c r="CB193">
        <v>554.73614501953125</v>
      </c>
      <c r="CC193">
        <v>44.281082153320313</v>
      </c>
      <c r="CD193">
        <v>91.089904785156236</v>
      </c>
      <c r="CE193">
        <v>30.357780456542969</v>
      </c>
      <c r="CF193">
        <v>84.591598510742188</v>
      </c>
      <c r="CG193">
        <v>80.25</v>
      </c>
      <c r="CH193">
        <v>27.451156616210941</v>
      </c>
      <c r="CI193">
        <v>74.911270141601563</v>
      </c>
      <c r="CJ193">
        <v>85.025093078613281</v>
      </c>
      <c r="CK193">
        <v>118.97023010253911</v>
      </c>
      <c r="CL193">
        <v>107.91709899902339</v>
      </c>
      <c r="CM193">
        <v>86.769004821777344</v>
      </c>
      <c r="CN193">
        <v>89.2052001953125</v>
      </c>
      <c r="CO193">
        <v>85.572456359863281</v>
      </c>
      <c r="CP193">
        <v>88.342658996582031</v>
      </c>
      <c r="CQ193">
        <v>41.895362854003913</v>
      </c>
      <c r="CR193">
        <v>122.78125</v>
      </c>
      <c r="CS193">
        <v>232.59065246582031</v>
      </c>
      <c r="CT193">
        <v>76.057548522949219</v>
      </c>
      <c r="CU193">
        <v>39.03924560546875</v>
      </c>
      <c r="CV193">
        <v>69.704048156738281</v>
      </c>
      <c r="CW193">
        <v>146.48649597167969</v>
      </c>
      <c r="CX193">
        <v>190.21067810058591</v>
      </c>
      <c r="CY193">
        <v>63.349445343017578</v>
      </c>
      <c r="CZ193">
        <v>143.26670837402341</v>
      </c>
      <c r="DA193">
        <v>76.249969482421875</v>
      </c>
      <c r="DB193">
        <v>18398.44921875</v>
      </c>
      <c r="DC193">
        <v>12.460000038146971</v>
      </c>
      <c r="DD193">
        <v>0.52055412164561887</v>
      </c>
      <c r="DE193">
        <v>0.78098328003540041</v>
      </c>
      <c r="DF193">
        <v>2.132917736256208</v>
      </c>
      <c r="DG193">
        <v>1.7359849565796408</v>
      </c>
      <c r="DH193">
        <v>1.3436662315322732</v>
      </c>
      <c r="DI193">
        <v>8.4346407450843042E-2</v>
      </c>
      <c r="DJ193">
        <v>2.5008783716345091</v>
      </c>
      <c r="DK193">
        <v>3.058087684691015</v>
      </c>
      <c r="DL193">
        <v>0.38092376251774573</v>
      </c>
      <c r="DM193">
        <v>2.7118284225994125</v>
      </c>
      <c r="DN193">
        <v>0.12697772330332568</v>
      </c>
      <c r="DO193">
        <v>292.24809265136719</v>
      </c>
      <c r="DP193">
        <v>676.68314361572266</v>
      </c>
    </row>
    <row r="194" spans="1:120" x14ac:dyDescent="0.25">
      <c r="A194" s="1">
        <v>45484</v>
      </c>
      <c r="B194">
        <v>36.499805450439453</v>
      </c>
      <c r="C194">
        <v>45.709999084472663</v>
      </c>
      <c r="D194">
        <v>39.654933929443359</v>
      </c>
      <c r="E194">
        <v>33.952972412109382</v>
      </c>
      <c r="F194">
        <v>56.994609832763672</v>
      </c>
      <c r="G194">
        <v>14.64999961853027</v>
      </c>
      <c r="H194">
        <v>46.631381988525391</v>
      </c>
      <c r="I194">
        <v>27.969999313354489</v>
      </c>
      <c r="J194">
        <v>22.195074081420898</v>
      </c>
      <c r="K194">
        <v>394.10870361328119</v>
      </c>
      <c r="L194">
        <v>69.41912841796875</v>
      </c>
      <c r="M194">
        <v>34.245998382568359</v>
      </c>
      <c r="N194">
        <v>26.243730545043949</v>
      </c>
      <c r="O194">
        <v>37.648014068603523</v>
      </c>
      <c r="P194">
        <v>55.560413360595703</v>
      </c>
      <c r="Q194">
        <v>223.25</v>
      </c>
      <c r="R194">
        <v>120.9889755249023</v>
      </c>
      <c r="S194">
        <v>120.33144378662109</v>
      </c>
      <c r="T194">
        <v>143.45915222167969</v>
      </c>
      <c r="U194">
        <v>30.57756423950195</v>
      </c>
      <c r="V194">
        <v>92.167854309082045</v>
      </c>
      <c r="W194">
        <v>86.419998168945313</v>
      </c>
      <c r="X194">
        <v>52.089374542236328</v>
      </c>
      <c r="Y194">
        <v>56.002849578857422</v>
      </c>
      <c r="Z194">
        <v>59.176357269287109</v>
      </c>
      <c r="AA194">
        <v>114.685920715332</v>
      </c>
      <c r="AB194">
        <v>89.398933410644531</v>
      </c>
      <c r="AC194">
        <v>108.4005966186523</v>
      </c>
      <c r="AD194">
        <v>40.971385955810547</v>
      </c>
      <c r="AE194">
        <v>105.6184387207031</v>
      </c>
      <c r="AF194">
        <v>182.14540100097659</v>
      </c>
      <c r="AG194">
        <v>94.817909240722656</v>
      </c>
      <c r="AH194">
        <v>174.92933654785159</v>
      </c>
      <c r="AI194">
        <v>373.31240844726563</v>
      </c>
      <c r="AJ194">
        <v>208.8732604980469</v>
      </c>
      <c r="AK194">
        <v>156.4031677246094</v>
      </c>
      <c r="AL194">
        <v>270.62762451171881</v>
      </c>
      <c r="AM194">
        <v>64.939445495605469</v>
      </c>
      <c r="AN194">
        <v>19.20000076293945</v>
      </c>
      <c r="AO194">
        <v>54.777744293212891</v>
      </c>
      <c r="AP194">
        <v>102.0200576782227</v>
      </c>
      <c r="AQ194">
        <v>50.917926788330078</v>
      </c>
      <c r="AR194">
        <v>50.211635589599609</v>
      </c>
      <c r="AS194">
        <v>50.937602996826172</v>
      </c>
      <c r="AT194">
        <v>321.40911865234381</v>
      </c>
      <c r="AU194">
        <v>118.4563446044922</v>
      </c>
      <c r="AV194">
        <v>197.11305236816409</v>
      </c>
      <c r="AW194">
        <v>84.167243957519531</v>
      </c>
      <c r="AX194">
        <v>269.09396362304688</v>
      </c>
      <c r="AY194">
        <v>308.7760009765625</v>
      </c>
      <c r="AZ194">
        <v>14.143094062805179</v>
      </c>
      <c r="BA194">
        <v>67.875160217285156</v>
      </c>
      <c r="BB194">
        <v>44.865791320800781</v>
      </c>
      <c r="BC194">
        <v>48.133838653564453</v>
      </c>
      <c r="BD194">
        <v>22.086503982543949</v>
      </c>
      <c r="BE194">
        <v>45.216655731201172</v>
      </c>
      <c r="BF194">
        <v>66.000083923339844</v>
      </c>
      <c r="BG194">
        <v>41.244808197021477</v>
      </c>
      <c r="BH194">
        <v>83.286628723144531</v>
      </c>
      <c r="BI194">
        <v>41.599998474121087</v>
      </c>
      <c r="BJ194">
        <v>103.9047164916992</v>
      </c>
      <c r="BK194">
        <v>64.683029174804688</v>
      </c>
      <c r="BL194">
        <v>61.30828857421875</v>
      </c>
      <c r="BM194">
        <v>32.328117370605469</v>
      </c>
      <c r="BN194">
        <v>31.124753952026371</v>
      </c>
      <c r="BO194">
        <v>489.71853637695313</v>
      </c>
      <c r="BP194">
        <v>89.771354675292969</v>
      </c>
      <c r="BQ194">
        <v>171.6227111816406</v>
      </c>
      <c r="BR194">
        <v>56.603050231933587</v>
      </c>
      <c r="BS194">
        <v>165.02897644042969</v>
      </c>
      <c r="BT194">
        <v>79.425689697265625</v>
      </c>
      <c r="BU194">
        <v>34.874164581298828</v>
      </c>
      <c r="BV194">
        <v>95.389999389648438</v>
      </c>
      <c r="BW194">
        <v>66.065704345703125</v>
      </c>
      <c r="BX194">
        <v>269.82406616210938</v>
      </c>
      <c r="BY194">
        <v>43.290000915527337</v>
      </c>
      <c r="BZ194">
        <v>86.848655700683594</v>
      </c>
      <c r="CA194">
        <v>65.013572692871094</v>
      </c>
      <c r="CB194">
        <v>551.25909423828125</v>
      </c>
      <c r="CC194">
        <v>43.057132720947273</v>
      </c>
      <c r="CD194">
        <v>90.70204925537108</v>
      </c>
      <c r="CE194">
        <v>30.435670852661129</v>
      </c>
      <c r="CF194">
        <v>83.959564208984375</v>
      </c>
      <c r="CG194">
        <v>80.94000244140625</v>
      </c>
      <c r="CH194">
        <v>27.54683876037598</v>
      </c>
      <c r="CI194">
        <v>74.497520446777344</v>
      </c>
      <c r="CJ194">
        <v>84.383468627929688</v>
      </c>
      <c r="CK194">
        <v>118.4315872192383</v>
      </c>
      <c r="CL194">
        <v>106.0780563354492</v>
      </c>
      <c r="CM194">
        <v>86.559074401855469</v>
      </c>
      <c r="CN194">
        <v>88.357505798339844</v>
      </c>
      <c r="CO194">
        <v>85.850067138671875</v>
      </c>
      <c r="CP194">
        <v>88.118194580078125</v>
      </c>
      <c r="CQ194">
        <v>41.756961822509773</v>
      </c>
      <c r="CR194">
        <v>122.07923889160161</v>
      </c>
      <c r="CS194">
        <v>230.5313415527344</v>
      </c>
      <c r="CT194">
        <v>75.723670959472656</v>
      </c>
      <c r="CU194">
        <v>38.756137847900391</v>
      </c>
      <c r="CV194">
        <v>69.195404052734375</v>
      </c>
      <c r="CW194">
        <v>145.57757568359381</v>
      </c>
      <c r="CX194">
        <v>187.75718688964841</v>
      </c>
      <c r="CY194">
        <v>62.652313232421882</v>
      </c>
      <c r="CZ194">
        <v>143.0017395019531</v>
      </c>
      <c r="DA194">
        <v>75.676437377929688</v>
      </c>
      <c r="DB194">
        <v>18283.41015625</v>
      </c>
      <c r="DC194">
        <v>12.920000076293951</v>
      </c>
      <c r="DD194">
        <v>0.52056164316887843</v>
      </c>
      <c r="DE194">
        <v>0.77951097094600097</v>
      </c>
      <c r="DF194">
        <v>2.1340754833603723</v>
      </c>
      <c r="DG194">
        <v>1.7303206095431061</v>
      </c>
      <c r="DH194">
        <v>1.3358542240243132</v>
      </c>
      <c r="DI194">
        <v>8.2919265300527734E-2</v>
      </c>
      <c r="DJ194">
        <v>2.479504552679916</v>
      </c>
      <c r="DK194">
        <v>3.0443761987729685</v>
      </c>
      <c r="DL194">
        <v>0.37890215813430483</v>
      </c>
      <c r="DM194">
        <v>2.7133128219132558</v>
      </c>
      <c r="DN194">
        <v>0.1252855512356304</v>
      </c>
      <c r="DO194">
        <v>290.49665069580084</v>
      </c>
      <c r="DP194">
        <v>670.48223495483398</v>
      </c>
    </row>
    <row r="195" spans="1:120" x14ac:dyDescent="0.25">
      <c r="A195" s="1">
        <v>45483</v>
      </c>
      <c r="B195">
        <v>37.019660949707031</v>
      </c>
      <c r="C195">
        <v>45.950000762939453</v>
      </c>
      <c r="D195">
        <v>39.100658416748047</v>
      </c>
      <c r="E195">
        <v>34.009670257568359</v>
      </c>
      <c r="F195">
        <v>56.934696197509773</v>
      </c>
      <c r="G195">
        <v>13.930000305175779</v>
      </c>
      <c r="H195">
        <v>46.818813323974609</v>
      </c>
      <c r="I195">
        <v>28.379999160766602</v>
      </c>
      <c r="J195">
        <v>22.11912727355957</v>
      </c>
      <c r="K195">
        <v>393.74197387695313</v>
      </c>
      <c r="L195">
        <v>68.851585388183594</v>
      </c>
      <c r="M195">
        <v>33.669998168945313</v>
      </c>
      <c r="N195">
        <v>25.80290412902832</v>
      </c>
      <c r="O195">
        <v>36.620079040527337</v>
      </c>
      <c r="P195">
        <v>55.049423217773438</v>
      </c>
      <c r="Q195">
        <v>219.36000061035159</v>
      </c>
      <c r="R195">
        <v>120.2032089233398</v>
      </c>
      <c r="S195">
        <v>119.26113128662109</v>
      </c>
      <c r="T195">
        <v>140.1481628417969</v>
      </c>
      <c r="U195">
        <v>29.777570724487301</v>
      </c>
      <c r="V195">
        <v>91.584205627441406</v>
      </c>
      <c r="W195">
        <v>86.669998168945313</v>
      </c>
      <c r="X195">
        <v>51.424228668212891</v>
      </c>
      <c r="Y195">
        <v>55.414707183837891</v>
      </c>
      <c r="Z195">
        <v>57.751613616943359</v>
      </c>
      <c r="AA195">
        <v>111.6209259033203</v>
      </c>
      <c r="AB195">
        <v>87.440780639648438</v>
      </c>
      <c r="AC195">
        <v>104.89967346191411</v>
      </c>
      <c r="AD195">
        <v>40.831794738769531</v>
      </c>
      <c r="AE195">
        <v>99.453399658203125</v>
      </c>
      <c r="AF195">
        <v>180.50047302246091</v>
      </c>
      <c r="AG195">
        <v>96.750320434570327</v>
      </c>
      <c r="AH195">
        <v>173.02772521972659</v>
      </c>
      <c r="AI195">
        <v>381.39349365234381</v>
      </c>
      <c r="AJ195">
        <v>201.6259460449219</v>
      </c>
      <c r="AK195">
        <v>150.43321228027341</v>
      </c>
      <c r="AL195">
        <v>262.18511962890619</v>
      </c>
      <c r="AM195">
        <v>63.382877349853523</v>
      </c>
      <c r="AN195">
        <v>19.319999694824219</v>
      </c>
      <c r="AO195">
        <v>53.934104919433587</v>
      </c>
      <c r="AP195">
        <v>101.10398101806641</v>
      </c>
      <c r="AQ195">
        <v>48.938819885253913</v>
      </c>
      <c r="AR195">
        <v>49.520832061767578</v>
      </c>
      <c r="AS195">
        <v>48.879314422607422</v>
      </c>
      <c r="AT195">
        <v>329.04129028320313</v>
      </c>
      <c r="AU195">
        <v>117.8564910888672</v>
      </c>
      <c r="AV195">
        <v>199.939697265625</v>
      </c>
      <c r="AW195">
        <v>84.008903503417969</v>
      </c>
      <c r="AX195">
        <v>273.40069580078119</v>
      </c>
      <c r="AY195">
        <v>301.4398193359375</v>
      </c>
      <c r="AZ195">
        <v>13.78926944732666</v>
      </c>
      <c r="BA195">
        <v>66.365928649902344</v>
      </c>
      <c r="BB195">
        <v>44.509788513183587</v>
      </c>
      <c r="BC195">
        <v>49.092617034912109</v>
      </c>
      <c r="BD195">
        <v>20.883579254150391</v>
      </c>
      <c r="BE195">
        <v>45.146736145019531</v>
      </c>
      <c r="BF195">
        <v>64.465667724609375</v>
      </c>
      <c r="BG195">
        <v>40.646766662597663</v>
      </c>
      <c r="BH195">
        <v>81.858345031738281</v>
      </c>
      <c r="BI195">
        <v>41.990001678466797</v>
      </c>
      <c r="BJ195">
        <v>103.4168167114258</v>
      </c>
      <c r="BK195">
        <v>66.631614685058594</v>
      </c>
      <c r="BL195">
        <v>60.618343353271477</v>
      </c>
      <c r="BM195">
        <v>31.710943222045898</v>
      </c>
      <c r="BN195">
        <v>30.537496566772461</v>
      </c>
      <c r="BO195">
        <v>500.69894409179688</v>
      </c>
      <c r="BP195">
        <v>90.139472961425781</v>
      </c>
      <c r="BQ195">
        <v>173.21942138671881</v>
      </c>
      <c r="BR195">
        <v>55.886932373046882</v>
      </c>
      <c r="BS195">
        <v>163.06317138671881</v>
      </c>
      <c r="BT195">
        <v>79.241287231445313</v>
      </c>
      <c r="BU195">
        <v>33.760227203369141</v>
      </c>
      <c r="BV195">
        <v>95.489997863769517</v>
      </c>
      <c r="BW195">
        <v>64.636215209960938</v>
      </c>
      <c r="BX195">
        <v>280.02883911132813</v>
      </c>
      <c r="BY195">
        <v>43.369998931884773</v>
      </c>
      <c r="BZ195">
        <v>86.5401611328125</v>
      </c>
      <c r="CA195">
        <v>64.460853576660156</v>
      </c>
      <c r="CB195">
        <v>556.0537109375</v>
      </c>
      <c r="CC195">
        <v>41.186378479003913</v>
      </c>
      <c r="CD195">
        <v>89.829338073730469</v>
      </c>
      <c r="CE195">
        <v>30.22147178649902</v>
      </c>
      <c r="CF195">
        <v>83.613929748535156</v>
      </c>
      <c r="CG195">
        <v>80.480003356933594</v>
      </c>
      <c r="CH195">
        <v>27.690361022949219</v>
      </c>
      <c r="CI195">
        <v>73.977897644042969</v>
      </c>
      <c r="CJ195">
        <v>82.030838012695313</v>
      </c>
      <c r="CK195">
        <v>117.462043762207</v>
      </c>
      <c r="CL195">
        <v>100.1831741333008</v>
      </c>
      <c r="CM195">
        <v>84.059967041015625</v>
      </c>
      <c r="CN195">
        <v>87.164817810058594</v>
      </c>
      <c r="CO195">
        <v>87.039817810058594</v>
      </c>
      <c r="CP195">
        <v>87.2105712890625</v>
      </c>
      <c r="CQ195">
        <v>41.430736541748047</v>
      </c>
      <c r="CR195">
        <v>120.5466995239258</v>
      </c>
      <c r="CS195">
        <v>236.4505615234375</v>
      </c>
      <c r="CT195">
        <v>76.008460998535156</v>
      </c>
      <c r="CU195">
        <v>37.750625610351563</v>
      </c>
      <c r="CV195">
        <v>67.953140258789063</v>
      </c>
      <c r="CW195">
        <v>144.5599670410156</v>
      </c>
      <c r="CX195">
        <v>190.1709289550781</v>
      </c>
      <c r="CY195">
        <v>60.979194641113281</v>
      </c>
      <c r="CZ195">
        <v>140.607421875</v>
      </c>
      <c r="DA195">
        <v>73.026336669921875</v>
      </c>
      <c r="DB195">
        <v>18647.44921875</v>
      </c>
      <c r="DC195">
        <v>12.85000038146973</v>
      </c>
      <c r="DD195">
        <v>0.53601145090922286</v>
      </c>
      <c r="DE195">
        <v>0.78337265106889253</v>
      </c>
      <c r="DF195">
        <v>2.2042334150091558</v>
      </c>
      <c r="DG195">
        <v>1.7428672542099735</v>
      </c>
      <c r="DH195">
        <v>1.3425227301697844</v>
      </c>
      <c r="DI195">
        <v>8.2635903437220645E-2</v>
      </c>
      <c r="DJ195">
        <v>2.5019705235018912</v>
      </c>
      <c r="DK195">
        <v>3.1108452719230089</v>
      </c>
      <c r="DL195">
        <v>0.36260156542248939</v>
      </c>
      <c r="DM195">
        <v>2.7918809328465115</v>
      </c>
      <c r="DN195">
        <v>0.12937636342907335</v>
      </c>
      <c r="DO195">
        <v>288.52156829833984</v>
      </c>
      <c r="DP195">
        <v>675.76374435424805</v>
      </c>
    </row>
    <row r="196" spans="1:120" x14ac:dyDescent="0.25">
      <c r="A196" s="1">
        <v>45482</v>
      </c>
      <c r="B196">
        <v>36.729747772216797</v>
      </c>
      <c r="C196">
        <v>46.049999237060547</v>
      </c>
      <c r="D196">
        <v>38.828384399414063</v>
      </c>
      <c r="E196">
        <v>33.830123901367188</v>
      </c>
      <c r="F196">
        <v>56.774932861328118</v>
      </c>
      <c r="G196">
        <v>13.97000026702881</v>
      </c>
      <c r="H196">
        <v>46.572189331054688</v>
      </c>
      <c r="I196">
        <v>28.340000152587891</v>
      </c>
      <c r="J196">
        <v>22.11912727355957</v>
      </c>
      <c r="K196">
        <v>389.46017456054688</v>
      </c>
      <c r="L196">
        <v>68.064994812011719</v>
      </c>
      <c r="M196">
        <v>33.431999206542969</v>
      </c>
      <c r="N196">
        <v>25.616779327392582</v>
      </c>
      <c r="O196">
        <v>35.690986633300781</v>
      </c>
      <c r="P196">
        <v>54.656349182128913</v>
      </c>
      <c r="Q196">
        <v>218.55999755859381</v>
      </c>
      <c r="R196">
        <v>118.1641845703125</v>
      </c>
      <c r="S196">
        <v>118.4484786987305</v>
      </c>
      <c r="T196">
        <v>138.4826965332031</v>
      </c>
      <c r="U196">
        <v>29.3331298828125</v>
      </c>
      <c r="V196">
        <v>91.496658325195327</v>
      </c>
      <c r="W196">
        <v>86.680000305175781</v>
      </c>
      <c r="X196">
        <v>51.066841125488281</v>
      </c>
      <c r="Y196">
        <v>55.006004333496087</v>
      </c>
      <c r="Z196">
        <v>57.118385314941413</v>
      </c>
      <c r="AA196">
        <v>110.2806091308594</v>
      </c>
      <c r="AB196">
        <v>86.436859130859375</v>
      </c>
      <c r="AC196">
        <v>103.78842926025391</v>
      </c>
      <c r="AD196">
        <v>40.781940460205078</v>
      </c>
      <c r="AE196">
        <v>97.362060546875</v>
      </c>
      <c r="AF196">
        <v>179.0032653808594</v>
      </c>
      <c r="AG196">
        <v>95.694473266601563</v>
      </c>
      <c r="AH196">
        <v>171.40199279785159</v>
      </c>
      <c r="AI196">
        <v>377.59710693359381</v>
      </c>
      <c r="AJ196">
        <v>199.6728515625</v>
      </c>
      <c r="AK196">
        <v>148.59782409667969</v>
      </c>
      <c r="AL196">
        <v>259.97021484375</v>
      </c>
      <c r="AM196">
        <v>63.293647766113281</v>
      </c>
      <c r="AN196">
        <v>19.20999908447266</v>
      </c>
      <c r="AO196">
        <v>53.394569396972663</v>
      </c>
      <c r="AP196">
        <v>100.02044677734381</v>
      </c>
      <c r="AQ196">
        <v>47.851287841796882</v>
      </c>
      <c r="AR196">
        <v>48.938579559326172</v>
      </c>
      <c r="AS196">
        <v>47.840377807617188</v>
      </c>
      <c r="AT196">
        <v>325.89279174804688</v>
      </c>
      <c r="AU196">
        <v>116.8042907714844</v>
      </c>
      <c r="AV196">
        <v>198.32305908203119</v>
      </c>
      <c r="AW196">
        <v>83.039070129394531</v>
      </c>
      <c r="AX196">
        <v>270.43356323242188</v>
      </c>
      <c r="AY196">
        <v>298.85400390625</v>
      </c>
      <c r="AZ196">
        <v>13.59270191192627</v>
      </c>
      <c r="BA196">
        <v>65.586334228515625</v>
      </c>
      <c r="BB196">
        <v>44.321903228759773</v>
      </c>
      <c r="BC196">
        <v>48.856842041015618</v>
      </c>
      <c r="BD196">
        <v>20.40043830871582</v>
      </c>
      <c r="BE196">
        <v>44.867061614990227</v>
      </c>
      <c r="BF196">
        <v>63.59881591796875</v>
      </c>
      <c r="BG196">
        <v>40.497261047363281</v>
      </c>
      <c r="BH196">
        <v>80.747459411621094</v>
      </c>
      <c r="BI196">
        <v>41.970001220703118</v>
      </c>
      <c r="BJ196">
        <v>102.4111251831055</v>
      </c>
      <c r="BK196">
        <v>65.552391052246094</v>
      </c>
      <c r="BL196">
        <v>59.384208679199219</v>
      </c>
      <c r="BM196">
        <v>31.632577896118161</v>
      </c>
      <c r="BN196">
        <v>30.175352096557621</v>
      </c>
      <c r="BO196">
        <v>495.53225708007813</v>
      </c>
      <c r="BP196">
        <v>89.333595275878906</v>
      </c>
      <c r="BQ196">
        <v>171.8607177734375</v>
      </c>
      <c r="BR196">
        <v>55.180759429931641</v>
      </c>
      <c r="BS196">
        <v>161.7295837402344</v>
      </c>
      <c r="BT196">
        <v>79.212181091308594</v>
      </c>
      <c r="BU196">
        <v>32.450855255126953</v>
      </c>
      <c r="BV196">
        <v>95.760002136230483</v>
      </c>
      <c r="BW196">
        <v>64.249862670898438</v>
      </c>
      <c r="BX196">
        <v>273.59735107421881</v>
      </c>
      <c r="BY196">
        <v>43.619998931884773</v>
      </c>
      <c r="BZ196">
        <v>85.3260498046875</v>
      </c>
      <c r="CA196">
        <v>63.947628021240227</v>
      </c>
      <c r="CB196">
        <v>550.60528564453125</v>
      </c>
      <c r="CC196">
        <v>40.529628753662109</v>
      </c>
      <c r="CD196">
        <v>89.548149108886719</v>
      </c>
      <c r="CE196">
        <v>28.936279296875</v>
      </c>
      <c r="CF196">
        <v>82.962173461914063</v>
      </c>
      <c r="CG196">
        <v>79.769996643066406</v>
      </c>
      <c r="CH196">
        <v>27.719064712524411</v>
      </c>
      <c r="CI196">
        <v>73.727714538574219</v>
      </c>
      <c r="CJ196">
        <v>81.4281005859375</v>
      </c>
      <c r="CK196">
        <v>116.37497711181641</v>
      </c>
      <c r="CL196">
        <v>98.006141662597656</v>
      </c>
      <c r="CM196">
        <v>82.960357666015625</v>
      </c>
      <c r="CN196">
        <v>86.011566162109375</v>
      </c>
      <c r="CO196">
        <v>86.4945068359375</v>
      </c>
      <c r="CP196">
        <v>86.625</v>
      </c>
      <c r="CQ196">
        <v>41.272567749023438</v>
      </c>
      <c r="CR196">
        <v>119.47886657714839</v>
      </c>
      <c r="CS196">
        <v>233.06816101074219</v>
      </c>
      <c r="CT196">
        <v>75.674560546875</v>
      </c>
      <c r="CU196">
        <v>37.487049102783203</v>
      </c>
      <c r="CV196">
        <v>67.317329406738281</v>
      </c>
      <c r="CW196">
        <v>143.2064208984375</v>
      </c>
      <c r="CX196">
        <v>188.75048828125</v>
      </c>
      <c r="CY196">
        <v>60.451366424560547</v>
      </c>
      <c r="CZ196">
        <v>139.9696044921875</v>
      </c>
      <c r="DA196">
        <v>72.403366088867188</v>
      </c>
      <c r="DB196">
        <v>18429.2890625</v>
      </c>
      <c r="DC196">
        <v>12.510000228881839</v>
      </c>
      <c r="DD196">
        <v>0.53459624361039204</v>
      </c>
      <c r="DE196">
        <v>0.78379018589109406</v>
      </c>
      <c r="DF196">
        <v>2.2029913466579409</v>
      </c>
      <c r="DG196">
        <v>1.7494887049934862</v>
      </c>
      <c r="DH196">
        <v>1.3343114114623051</v>
      </c>
      <c r="DI196">
        <v>8.3635229151777984E-2</v>
      </c>
      <c r="DJ196">
        <v>2.4942396350532161</v>
      </c>
      <c r="DK196">
        <v>3.0798746543942341</v>
      </c>
      <c r="DL196">
        <v>0.36264245325717426</v>
      </c>
      <c r="DM196">
        <v>2.7900755151676973</v>
      </c>
      <c r="DN196">
        <v>0.12966691283472501</v>
      </c>
      <c r="DO196">
        <v>286.19831085205078</v>
      </c>
      <c r="DP196">
        <v>668.58164978027344</v>
      </c>
    </row>
    <row r="197" spans="1:120" x14ac:dyDescent="0.25">
      <c r="A197" s="1">
        <v>45481</v>
      </c>
      <c r="B197">
        <v>36.769733428955078</v>
      </c>
      <c r="C197">
        <v>45.889999389648438</v>
      </c>
      <c r="D197">
        <v>39.081211090087891</v>
      </c>
      <c r="E197">
        <v>34.151416778564453</v>
      </c>
      <c r="F197">
        <v>57.40399169921875</v>
      </c>
      <c r="G197">
        <v>13.539999961853029</v>
      </c>
      <c r="H197">
        <v>46.473541259765618</v>
      </c>
      <c r="I197">
        <v>28.530000686645511</v>
      </c>
      <c r="J197">
        <v>22.27101898193359</v>
      </c>
      <c r="K197">
        <v>389.9755859375</v>
      </c>
      <c r="L197">
        <v>67.786209106445313</v>
      </c>
      <c r="M197">
        <v>33.653999328613281</v>
      </c>
      <c r="N197">
        <v>25.76372146606445</v>
      </c>
      <c r="O197">
        <v>35.681102752685547</v>
      </c>
      <c r="P197">
        <v>54.391029357910163</v>
      </c>
      <c r="Q197">
        <v>218.19000244140619</v>
      </c>
      <c r="R197">
        <v>118.1243896484375</v>
      </c>
      <c r="S197">
        <v>117.31870269775391</v>
      </c>
      <c r="T197">
        <v>137.35577392578119</v>
      </c>
      <c r="U197">
        <v>29.382513046264648</v>
      </c>
      <c r="V197">
        <v>91.623115539550781</v>
      </c>
      <c r="W197">
        <v>88.080001831054688</v>
      </c>
      <c r="X197">
        <v>51.007282257080078</v>
      </c>
      <c r="Y197">
        <v>55.185436248779297</v>
      </c>
      <c r="Z197">
        <v>57.464683532714837</v>
      </c>
      <c r="AA197">
        <v>110.8620681762695</v>
      </c>
      <c r="AB197">
        <v>87.073005676269531</v>
      </c>
      <c r="AC197">
        <v>104.457145690918</v>
      </c>
      <c r="AD197">
        <v>41.071098327636719</v>
      </c>
      <c r="AE197">
        <v>97.689125061035156</v>
      </c>
      <c r="AF197">
        <v>178.91462707519531</v>
      </c>
      <c r="AG197">
        <v>95.594856262207045</v>
      </c>
      <c r="AH197">
        <v>171.4315490722656</v>
      </c>
      <c r="AI197">
        <v>377.08889770507813</v>
      </c>
      <c r="AJ197">
        <v>200.54530334472659</v>
      </c>
      <c r="AK197">
        <v>149.15040588378909</v>
      </c>
      <c r="AL197">
        <v>261.39053344726563</v>
      </c>
      <c r="AM197">
        <v>63.829025268554688</v>
      </c>
      <c r="AN197">
        <v>19.219999313354489</v>
      </c>
      <c r="AO197">
        <v>52.580356597900391</v>
      </c>
      <c r="AP197">
        <v>100.2076034545898</v>
      </c>
      <c r="AQ197">
        <v>46.97930908203125</v>
      </c>
      <c r="AR197">
        <v>48.997791290283203</v>
      </c>
      <c r="AS197">
        <v>46.997459411621087</v>
      </c>
      <c r="AT197">
        <v>325.30490112304688</v>
      </c>
      <c r="AU197">
        <v>116.7452926635742</v>
      </c>
      <c r="AV197">
        <v>197.88665771484381</v>
      </c>
      <c r="AW197">
        <v>82.860946655273438</v>
      </c>
      <c r="AX197">
        <v>269.90765380859381</v>
      </c>
      <c r="AY197">
        <v>303.48687744140619</v>
      </c>
      <c r="AZ197">
        <v>13.553388595581049</v>
      </c>
      <c r="BA197">
        <v>65.3564453125</v>
      </c>
      <c r="BB197">
        <v>45.053680419921882</v>
      </c>
      <c r="BC197">
        <v>47.560325622558587</v>
      </c>
      <c r="BD197">
        <v>20.449737548828121</v>
      </c>
      <c r="BE197">
        <v>45.016887664794922</v>
      </c>
      <c r="BF197">
        <v>64.057151794433594</v>
      </c>
      <c r="BG197">
        <v>40.218177795410163</v>
      </c>
      <c r="BH197">
        <v>80.082908630371094</v>
      </c>
      <c r="BI197">
        <v>42.040000915527337</v>
      </c>
      <c r="BJ197">
        <v>102.79946136474609</v>
      </c>
      <c r="BK197">
        <v>65.522407531738281</v>
      </c>
      <c r="BL197">
        <v>59.831214904785163</v>
      </c>
      <c r="BM197">
        <v>32.024425506591797</v>
      </c>
      <c r="BN197">
        <v>30.51791954040527</v>
      </c>
      <c r="BO197">
        <v>495.10418701171881</v>
      </c>
      <c r="BP197">
        <v>89.602218627929688</v>
      </c>
      <c r="BQ197">
        <v>171.80120849609381</v>
      </c>
      <c r="BR197">
        <v>55.688011169433587</v>
      </c>
      <c r="BS197">
        <v>162.0061950683594</v>
      </c>
      <c r="BT197">
        <v>79.231590270996094</v>
      </c>
      <c r="BU197">
        <v>32.636516571044922</v>
      </c>
      <c r="BV197">
        <v>97.180000305175781</v>
      </c>
      <c r="BW197">
        <v>64.771430969238281</v>
      </c>
      <c r="BX197">
        <v>273</v>
      </c>
      <c r="BY197">
        <v>42.930000305175781</v>
      </c>
      <c r="BZ197">
        <v>85.415618896484375</v>
      </c>
      <c r="CA197">
        <v>64.04632568359375</v>
      </c>
      <c r="CB197">
        <v>550.0704345703125</v>
      </c>
      <c r="CC197">
        <v>40.251007080078118</v>
      </c>
      <c r="CD197">
        <v>89.945709228515625</v>
      </c>
      <c r="CE197">
        <v>28.653928756713871</v>
      </c>
      <c r="CF197">
        <v>83.130050659179688</v>
      </c>
      <c r="CG197">
        <v>80.419998168945313</v>
      </c>
      <c r="CH197">
        <v>27.680793762207031</v>
      </c>
      <c r="CI197">
        <v>73.977897644042969</v>
      </c>
      <c r="CJ197">
        <v>81.447547912597656</v>
      </c>
      <c r="CK197">
        <v>116.34559631347661</v>
      </c>
      <c r="CL197">
        <v>98.682113647460938</v>
      </c>
      <c r="CM197">
        <v>83.500160217285156</v>
      </c>
      <c r="CN197">
        <v>86.898681640625</v>
      </c>
      <c r="CO197">
        <v>86.226821899414063</v>
      </c>
      <c r="CP197">
        <v>87.396003723144531</v>
      </c>
      <c r="CQ197">
        <v>40.956226348876953</v>
      </c>
      <c r="CR197">
        <v>120.0028991699219</v>
      </c>
      <c r="CS197">
        <v>233.2571716308594</v>
      </c>
      <c r="CT197">
        <v>75.870979309082031</v>
      </c>
      <c r="CU197">
        <v>37.477279663085938</v>
      </c>
      <c r="CV197">
        <v>67.1217041015625</v>
      </c>
      <c r="CW197">
        <v>142.51484680175781</v>
      </c>
      <c r="CX197">
        <v>188.12469482421881</v>
      </c>
      <c r="CY197">
        <v>61.058868408203118</v>
      </c>
      <c r="CZ197">
        <v>141.25508117675781</v>
      </c>
      <c r="DA197">
        <v>72.858238220214844</v>
      </c>
      <c r="DB197">
        <v>18403.740234375</v>
      </c>
      <c r="DC197">
        <v>12.36999988555908</v>
      </c>
      <c r="DD197">
        <v>0.53430430940690976</v>
      </c>
      <c r="DE197">
        <v>0.78541747514419791</v>
      </c>
      <c r="DF197">
        <v>2.1996470296498303</v>
      </c>
      <c r="DG197">
        <v>1.7525298164520497</v>
      </c>
      <c r="DH197">
        <v>1.3336536949591884</v>
      </c>
      <c r="DI197">
        <v>8.3425678796017116E-2</v>
      </c>
      <c r="DJ197">
        <v>2.4795342901511699</v>
      </c>
      <c r="DK197">
        <v>3.0743925247177835</v>
      </c>
      <c r="DL197">
        <v>0.36458113496207545</v>
      </c>
      <c r="DM197">
        <v>2.7864498319472331</v>
      </c>
      <c r="DN197">
        <v>0.13075759827404143</v>
      </c>
      <c r="DO197">
        <v>285.50753021240234</v>
      </c>
      <c r="DP197">
        <v>669.23967361450207</v>
      </c>
    </row>
    <row r="198" spans="1:120" x14ac:dyDescent="0.25">
      <c r="A198" s="1">
        <v>45478</v>
      </c>
      <c r="B198">
        <v>36.829715728759773</v>
      </c>
      <c r="C198">
        <v>45.950000762939453</v>
      </c>
      <c r="D198">
        <v>38.896453857421882</v>
      </c>
      <c r="E198">
        <v>34.08526611328125</v>
      </c>
      <c r="F198">
        <v>57.413974761962891</v>
      </c>
      <c r="G198">
        <v>13.25</v>
      </c>
      <c r="H198">
        <v>47.400840759277337</v>
      </c>
      <c r="I198">
        <v>28.780000686645511</v>
      </c>
      <c r="J198">
        <v>22.574802398681641</v>
      </c>
      <c r="K198">
        <v>390.2135009765625</v>
      </c>
      <c r="L198">
        <v>67.417800903320313</v>
      </c>
      <c r="M198">
        <v>33.588001251220703</v>
      </c>
      <c r="N198">
        <v>25.68535041809082</v>
      </c>
      <c r="O198">
        <v>35.849132537841797</v>
      </c>
      <c r="P198">
        <v>54.459815979003913</v>
      </c>
      <c r="Q198">
        <v>220.92999267578119</v>
      </c>
      <c r="R198">
        <v>117.607177734375</v>
      </c>
      <c r="S198">
        <v>117.6457443237305</v>
      </c>
      <c r="T198">
        <v>135.8299255371094</v>
      </c>
      <c r="U198">
        <v>29.431894302368161</v>
      </c>
      <c r="V198">
        <v>91.593933105468764</v>
      </c>
      <c r="W198">
        <v>88.930000305175781</v>
      </c>
      <c r="X198">
        <v>50.997348785400391</v>
      </c>
      <c r="Y198">
        <v>55.643985748291023</v>
      </c>
      <c r="Z198">
        <v>57.286590576171882</v>
      </c>
      <c r="AA198">
        <v>110.4678497314453</v>
      </c>
      <c r="AB198">
        <v>86.695297241210938</v>
      </c>
      <c r="AC198">
        <v>103.7785949707031</v>
      </c>
      <c r="AD198">
        <v>40.821823120117188</v>
      </c>
      <c r="AE198">
        <v>96.658317565917955</v>
      </c>
      <c r="AF198">
        <v>178.8653869628906</v>
      </c>
      <c r="AG198">
        <v>95.435478210449219</v>
      </c>
      <c r="AH198">
        <v>171.23448181152341</v>
      </c>
      <c r="AI198">
        <v>376.65048217773438</v>
      </c>
      <c r="AJ198">
        <v>199.14738464355469</v>
      </c>
      <c r="AK198">
        <v>148.06495666503909</v>
      </c>
      <c r="AL198">
        <v>259.60269165039063</v>
      </c>
      <c r="AM198">
        <v>64.037223815917969</v>
      </c>
      <c r="AN198">
        <v>19.14999961853027</v>
      </c>
      <c r="AO198">
        <v>52.433216094970703</v>
      </c>
      <c r="AP198">
        <v>99.370315551757798</v>
      </c>
      <c r="AQ198">
        <v>47.096878051757813</v>
      </c>
      <c r="AR198">
        <v>48.790550231933587</v>
      </c>
      <c r="AS198">
        <v>46.987655639648438</v>
      </c>
      <c r="AT198">
        <v>325.1953125</v>
      </c>
      <c r="AU198">
        <v>116.61744689941411</v>
      </c>
      <c r="AV198">
        <v>196.9642639160156</v>
      </c>
      <c r="AW198">
        <v>82.722389221191406</v>
      </c>
      <c r="AX198">
        <v>269.81832885742188</v>
      </c>
      <c r="AY198">
        <v>303.42813110351563</v>
      </c>
      <c r="AZ198">
        <v>13.553388595581049</v>
      </c>
      <c r="BA198">
        <v>64.556854248046875</v>
      </c>
      <c r="BB198">
        <v>45.202007293701172</v>
      </c>
      <c r="BC198">
        <v>48.686679840087891</v>
      </c>
      <c r="BD198">
        <v>20.193374633789059</v>
      </c>
      <c r="BE198">
        <v>45.036865234375</v>
      </c>
      <c r="BF198">
        <v>63.887771606445313</v>
      </c>
      <c r="BG198">
        <v>40.238109588623047</v>
      </c>
      <c r="BH198">
        <v>79.963890075683594</v>
      </c>
      <c r="BI198">
        <v>42.220001220703118</v>
      </c>
      <c r="BJ198">
        <v>102.3812561035156</v>
      </c>
      <c r="BK198">
        <v>64.513145446777344</v>
      </c>
      <c r="BL198">
        <v>60.355968475341797</v>
      </c>
      <c r="BM198">
        <v>32.073413848876953</v>
      </c>
      <c r="BN198">
        <v>30.733249664306641</v>
      </c>
      <c r="BO198">
        <v>493.92953491210938</v>
      </c>
      <c r="BP198">
        <v>89.7315673828125</v>
      </c>
      <c r="BQ198">
        <v>171.979736328125</v>
      </c>
      <c r="BR198">
        <v>55.538818359375</v>
      </c>
      <c r="BS198">
        <v>161.6900634765625</v>
      </c>
      <c r="BT198">
        <v>79.241287231445313</v>
      </c>
      <c r="BU198">
        <v>32.529029846191413</v>
      </c>
      <c r="BV198">
        <v>97.550003051757798</v>
      </c>
      <c r="BW198">
        <v>64.954948425292969</v>
      </c>
      <c r="BX198">
        <v>268.52981567382813</v>
      </c>
      <c r="BY198">
        <v>42.659999847412109</v>
      </c>
      <c r="BZ198">
        <v>84.768753051757813</v>
      </c>
      <c r="CA198">
        <v>64.184494018554688</v>
      </c>
      <c r="CB198">
        <v>549.43634033203125</v>
      </c>
      <c r="CC198">
        <v>39.813167572021477</v>
      </c>
      <c r="CD198">
        <v>89.751762390136719</v>
      </c>
      <c r="CE198">
        <v>28.907072067260739</v>
      </c>
      <c r="CF198">
        <v>83.07080078125</v>
      </c>
      <c r="CG198">
        <v>81.30999755859375</v>
      </c>
      <c r="CH198">
        <v>27.632951736450199</v>
      </c>
      <c r="CI198">
        <v>73.920158386230469</v>
      </c>
      <c r="CJ198">
        <v>81.18505859375</v>
      </c>
      <c r="CK198">
        <v>116.12034606933589</v>
      </c>
      <c r="CL198">
        <v>97.379875183105483</v>
      </c>
      <c r="CM198">
        <v>83.930015563964844</v>
      </c>
      <c r="CN198">
        <v>86.642402648925781</v>
      </c>
      <c r="CO198">
        <v>87.01007080078125</v>
      </c>
      <c r="CP198">
        <v>87.932762145996094</v>
      </c>
      <c r="CQ198">
        <v>41.064968109130859</v>
      </c>
      <c r="CR198">
        <v>119.8545837402344</v>
      </c>
      <c r="CS198">
        <v>231.6754150390625</v>
      </c>
      <c r="CT198">
        <v>75.988815307617188</v>
      </c>
      <c r="CU198">
        <v>37.389423370361328</v>
      </c>
      <c r="CV198">
        <v>67.05322265625</v>
      </c>
      <c r="CW198">
        <v>142.67292785644531</v>
      </c>
      <c r="CX198">
        <v>188.03529357910159</v>
      </c>
      <c r="CY198">
        <v>61.009067535400391</v>
      </c>
      <c r="CZ198">
        <v>141.27471923828119</v>
      </c>
      <c r="DA198">
        <v>72.630790710449219</v>
      </c>
      <c r="DB198">
        <v>18352.759765625</v>
      </c>
      <c r="DC198">
        <v>12.47999954223633</v>
      </c>
      <c r="DD198">
        <v>0.53356034854440182</v>
      </c>
      <c r="DE198">
        <v>0.78480116569638114</v>
      </c>
      <c r="DF198">
        <v>2.1996181971824513</v>
      </c>
      <c r="DG198">
        <v>1.7533027226535345</v>
      </c>
      <c r="DH198">
        <v>1.3207045462920148</v>
      </c>
      <c r="DI198">
        <v>8.3631164140273814E-2</v>
      </c>
      <c r="DJ198">
        <v>2.4745127663577717</v>
      </c>
      <c r="DK198">
        <v>3.0488094083477462</v>
      </c>
      <c r="DL198">
        <v>0.36245761342106975</v>
      </c>
      <c r="DM198">
        <v>2.7885648429646235</v>
      </c>
      <c r="DN198">
        <v>0.13026751297131797</v>
      </c>
      <c r="DO198">
        <v>285.7149658203125</v>
      </c>
      <c r="DP198">
        <v>667.27266311645508</v>
      </c>
    </row>
    <row r="199" spans="1:120" x14ac:dyDescent="0.25">
      <c r="A199" s="1">
        <v>45476</v>
      </c>
      <c r="B199">
        <v>36.519802093505859</v>
      </c>
      <c r="C199">
        <v>45.610000610351563</v>
      </c>
      <c r="D199">
        <v>39.24652099609375</v>
      </c>
      <c r="E199">
        <v>34.160869598388672</v>
      </c>
      <c r="F199">
        <v>57.304141998291023</v>
      </c>
      <c r="G199">
        <v>13.164999961853029</v>
      </c>
      <c r="H199">
        <v>46.582057952880859</v>
      </c>
      <c r="I199">
        <v>28.10000038146973</v>
      </c>
      <c r="J199">
        <v>22.489362716674801</v>
      </c>
      <c r="K199">
        <v>389.35113525390619</v>
      </c>
      <c r="L199">
        <v>67.039443969726563</v>
      </c>
      <c r="M199">
        <v>33.715999603271477</v>
      </c>
      <c r="N199">
        <v>26.263320922851559</v>
      </c>
      <c r="O199">
        <v>34.870616912841797</v>
      </c>
      <c r="P199">
        <v>54.430335998535163</v>
      </c>
      <c r="Q199">
        <v>217.99000549316409</v>
      </c>
      <c r="R199">
        <v>117.607177734375</v>
      </c>
      <c r="S199">
        <v>117.54664611816411</v>
      </c>
      <c r="T199">
        <v>134.72294616699219</v>
      </c>
      <c r="U199">
        <v>29.58004188537598</v>
      </c>
      <c r="V199">
        <v>91.088096618652344</v>
      </c>
      <c r="W199">
        <v>87.879997253417969</v>
      </c>
      <c r="X199">
        <v>51.255466461181641</v>
      </c>
      <c r="Y199">
        <v>54.856472015380859</v>
      </c>
      <c r="Z199">
        <v>57.652667999267578</v>
      </c>
      <c r="AA199">
        <v>111.4041061401367</v>
      </c>
      <c r="AB199">
        <v>87.36126708984375</v>
      </c>
      <c r="AC199">
        <v>104.5751495361328</v>
      </c>
      <c r="AD199">
        <v>40.413005828857422</v>
      </c>
      <c r="AE199">
        <v>97.282760620117202</v>
      </c>
      <c r="AF199">
        <v>178.7964172363281</v>
      </c>
      <c r="AG199">
        <v>94.479240417480483</v>
      </c>
      <c r="AH199">
        <v>171.49066162109381</v>
      </c>
      <c r="AI199">
        <v>372.8441162109375</v>
      </c>
      <c r="AJ199">
        <v>200.09916687011719</v>
      </c>
      <c r="AK199">
        <v>149.4563293457031</v>
      </c>
      <c r="AL199">
        <v>259.39413452148438</v>
      </c>
      <c r="AM199">
        <v>64.493293762207031</v>
      </c>
      <c r="AN199">
        <v>19.64999961853027</v>
      </c>
      <c r="AO199">
        <v>53.139511108398438</v>
      </c>
      <c r="AP199">
        <v>100.03029632568359</v>
      </c>
      <c r="AQ199">
        <v>47.870883941650391</v>
      </c>
      <c r="AR199">
        <v>49.126079559326172</v>
      </c>
      <c r="AS199">
        <v>47.683559417724609</v>
      </c>
      <c r="AT199">
        <v>321.04043579101563</v>
      </c>
      <c r="AU199">
        <v>116.7157821655273</v>
      </c>
      <c r="AV199">
        <v>196.42869567871091</v>
      </c>
      <c r="AW199">
        <v>82.049453735351563</v>
      </c>
      <c r="AX199">
        <v>267.51608276367188</v>
      </c>
      <c r="AY199">
        <v>308.42340087890619</v>
      </c>
      <c r="AZ199">
        <v>13.464932441711429</v>
      </c>
      <c r="BA199">
        <v>63.987144470214837</v>
      </c>
      <c r="BB199">
        <v>45.162452697753913</v>
      </c>
      <c r="BC199">
        <v>48.172584533691413</v>
      </c>
      <c r="BD199">
        <v>20.252536773681641</v>
      </c>
      <c r="BE199">
        <v>44.917007446289063</v>
      </c>
      <c r="BF199">
        <v>63.827980041503913</v>
      </c>
      <c r="BG199">
        <v>40.297916412353523</v>
      </c>
      <c r="BH199">
        <v>79.42828369140625</v>
      </c>
      <c r="BI199">
        <v>41.580001831054688</v>
      </c>
      <c r="BJ199">
        <v>102.89903259277339</v>
      </c>
      <c r="BK199">
        <v>64.353263854980469</v>
      </c>
      <c r="BL199">
        <v>59.938106536865227</v>
      </c>
      <c r="BM199">
        <v>32.866920471191413</v>
      </c>
      <c r="BN199">
        <v>31.32050704956055</v>
      </c>
      <c r="BO199">
        <v>488.83255004882813</v>
      </c>
      <c r="BP199">
        <v>88.995315551757813</v>
      </c>
      <c r="BQ199">
        <v>170.7896423339844</v>
      </c>
      <c r="BR199">
        <v>55.210597991943359</v>
      </c>
      <c r="BS199">
        <v>161.75923156738281</v>
      </c>
      <c r="BT199">
        <v>79.095718383789063</v>
      </c>
      <c r="BU199">
        <v>31.737543106079102</v>
      </c>
      <c r="BV199">
        <v>96.779998779296875</v>
      </c>
      <c r="BW199">
        <v>65.573112487792969</v>
      </c>
      <c r="BX199">
        <v>268.43026733398438</v>
      </c>
      <c r="BY199">
        <v>42.490001678466797</v>
      </c>
      <c r="BZ199">
        <v>84.838417053222656</v>
      </c>
      <c r="CA199">
        <v>63.898265838623047</v>
      </c>
      <c r="CB199">
        <v>546.2862548828125</v>
      </c>
      <c r="CC199">
        <v>40.340564727783203</v>
      </c>
      <c r="CD199">
        <v>89.014839172363281</v>
      </c>
      <c r="CE199">
        <v>29.043378829956051</v>
      </c>
      <c r="CF199">
        <v>82.82391357421875</v>
      </c>
      <c r="CG199">
        <v>81.269996643066406</v>
      </c>
      <c r="CH199">
        <v>27.728633880615231</v>
      </c>
      <c r="CI199">
        <v>73.419792175292969</v>
      </c>
      <c r="CJ199">
        <v>80.961463928222656</v>
      </c>
      <c r="CK199">
        <v>116.4141540527344</v>
      </c>
      <c r="CL199">
        <v>98.175132751464844</v>
      </c>
      <c r="CM199">
        <v>83.000350952148438</v>
      </c>
      <c r="CN199">
        <v>86.504409790039063</v>
      </c>
      <c r="CO199">
        <v>85.354339599609375</v>
      </c>
      <c r="CP199">
        <v>89.328369140625</v>
      </c>
      <c r="CQ199">
        <v>41.074851989746087</v>
      </c>
      <c r="CR199">
        <v>120.2896347045898</v>
      </c>
      <c r="CS199">
        <v>230.9690856933594</v>
      </c>
      <c r="CT199">
        <v>75.065719604492188</v>
      </c>
      <c r="CU199">
        <v>37.252750396728523</v>
      </c>
      <c r="CV199">
        <v>66.935836791992188</v>
      </c>
      <c r="CW199">
        <v>141.57627868652341</v>
      </c>
      <c r="CX199">
        <v>186.5155334472656</v>
      </c>
      <c r="CY199">
        <v>61.457225799560547</v>
      </c>
      <c r="CZ199">
        <v>144.9054260253906</v>
      </c>
      <c r="DA199">
        <v>72.67034912109375</v>
      </c>
      <c r="DB199">
        <v>18188.30078125</v>
      </c>
      <c r="DC199">
        <v>12.090000152587891</v>
      </c>
      <c r="DD199">
        <v>0.52841797323377271</v>
      </c>
      <c r="DE199">
        <v>0.78418354687888125</v>
      </c>
      <c r="DF199">
        <v>2.1741365546465223</v>
      </c>
      <c r="DG199">
        <v>1.7355848069939368</v>
      </c>
      <c r="DH199">
        <v>1.3277107905789585</v>
      </c>
      <c r="DI199">
        <v>8.3491027282272853E-2</v>
      </c>
      <c r="DJ199">
        <v>2.4846965356487951</v>
      </c>
      <c r="DK199">
        <v>3.0768916478826034</v>
      </c>
      <c r="DL199">
        <v>0.36628995344765136</v>
      </c>
      <c r="DM199">
        <v>2.7506171816225624</v>
      </c>
      <c r="DN199">
        <v>0.12890499414364626</v>
      </c>
      <c r="DO199">
        <v>283.57783508300781</v>
      </c>
      <c r="DP199">
        <v>665.353515625</v>
      </c>
    </row>
    <row r="200" spans="1:120" x14ac:dyDescent="0.25">
      <c r="A200" s="1">
        <v>45475</v>
      </c>
      <c r="B200">
        <v>36.089920043945313</v>
      </c>
      <c r="C200">
        <v>44.819999694824219</v>
      </c>
      <c r="D200">
        <v>38.653350830078118</v>
      </c>
      <c r="E200">
        <v>34.227016448974609</v>
      </c>
      <c r="F200">
        <v>56.964645385742188</v>
      </c>
      <c r="G200">
        <v>13.10000038146973</v>
      </c>
      <c r="H200">
        <v>45.023399353027337</v>
      </c>
      <c r="I200">
        <v>27.520000457763668</v>
      </c>
      <c r="J200">
        <v>22.365951538085941</v>
      </c>
      <c r="K200">
        <v>389.80712890625</v>
      </c>
      <c r="L200">
        <v>66.382286071777344</v>
      </c>
      <c r="M200">
        <v>33.518001556396477</v>
      </c>
      <c r="N200">
        <v>25.989032745361332</v>
      </c>
      <c r="O200">
        <v>33.625240325927727</v>
      </c>
      <c r="P200">
        <v>53.693328857421882</v>
      </c>
      <c r="Q200">
        <v>215.55999755859381</v>
      </c>
      <c r="R200">
        <v>115.3194885253906</v>
      </c>
      <c r="S200">
        <v>117.7547607421875</v>
      </c>
      <c r="T200">
        <v>135.6504211425781</v>
      </c>
      <c r="U200">
        <v>28.5923957824707</v>
      </c>
      <c r="V200">
        <v>90.485000610351563</v>
      </c>
      <c r="W200">
        <v>87.769996643066406</v>
      </c>
      <c r="X200">
        <v>51.573146820068359</v>
      </c>
      <c r="Y200">
        <v>55.065814971923828</v>
      </c>
      <c r="Z200">
        <v>57.533946990966797</v>
      </c>
      <c r="AA200">
        <v>111.4435348510742</v>
      </c>
      <c r="AB200">
        <v>86.874214172363281</v>
      </c>
      <c r="AC200">
        <v>104.62432861328119</v>
      </c>
      <c r="AD200">
        <v>40.133815765380859</v>
      </c>
      <c r="AE200">
        <v>97.025054931640625</v>
      </c>
      <c r="AF200">
        <v>178.9934387207031</v>
      </c>
      <c r="AG200">
        <v>93.652473449707045</v>
      </c>
      <c r="AH200">
        <v>171.48078918457031</v>
      </c>
      <c r="AI200">
        <v>369.64556884765619</v>
      </c>
      <c r="AJ200">
        <v>200.14872741699219</v>
      </c>
      <c r="AK200">
        <v>149.5155334472656</v>
      </c>
      <c r="AL200">
        <v>259.46365356445313</v>
      </c>
      <c r="AM200">
        <v>64.285087585449219</v>
      </c>
      <c r="AN200">
        <v>19.45999908447266</v>
      </c>
      <c r="AO200">
        <v>53.414192199707031</v>
      </c>
      <c r="AP200">
        <v>100.98577880859381</v>
      </c>
      <c r="AQ200">
        <v>48.321571350097663</v>
      </c>
      <c r="AR200">
        <v>49.372798919677727</v>
      </c>
      <c r="AS200">
        <v>48.467662811279297</v>
      </c>
      <c r="AT200">
        <v>318.65911865234381</v>
      </c>
      <c r="AU200">
        <v>116.64695739746089</v>
      </c>
      <c r="AV200">
        <v>194.78227233886719</v>
      </c>
      <c r="AW200">
        <v>81.356712341308594</v>
      </c>
      <c r="AX200">
        <v>265.89859008789063</v>
      </c>
      <c r="AY200">
        <v>306.68972778320313</v>
      </c>
      <c r="AZ200">
        <v>13.10128116607666</v>
      </c>
      <c r="BA200">
        <v>64.20703125</v>
      </c>
      <c r="BB200">
        <v>45.132785797119141</v>
      </c>
      <c r="BC200">
        <v>47.809680938720703</v>
      </c>
      <c r="BD200">
        <v>19.483451843261719</v>
      </c>
      <c r="BE200">
        <v>44.877052307128913</v>
      </c>
      <c r="BF200">
        <v>63.738311767578118</v>
      </c>
      <c r="BG200">
        <v>39.739742279052727</v>
      </c>
      <c r="BH200">
        <v>80.271369934082031</v>
      </c>
      <c r="BI200">
        <v>41.490001678466797</v>
      </c>
      <c r="BJ200">
        <v>102.5206604003906</v>
      </c>
      <c r="BK200">
        <v>63.583824157714837</v>
      </c>
      <c r="BL200">
        <v>59.772907257080078</v>
      </c>
      <c r="BM200">
        <v>32.612216949462891</v>
      </c>
      <c r="BN200">
        <v>31.036666870117191</v>
      </c>
      <c r="BO200">
        <v>484.79080200195313</v>
      </c>
      <c r="BP200">
        <v>88.856033325195313</v>
      </c>
      <c r="BQ200">
        <v>170.04582214355469</v>
      </c>
      <c r="BR200">
        <v>54.683456420898438</v>
      </c>
      <c r="BS200">
        <v>161.6900634765625</v>
      </c>
      <c r="BT200">
        <v>78.979255676269531</v>
      </c>
      <c r="BU200">
        <v>30.506345748901371</v>
      </c>
      <c r="BV200">
        <v>96.629997253417955</v>
      </c>
      <c r="BW200">
        <v>64.539627075195313</v>
      </c>
      <c r="BX200">
        <v>262.46670532226563</v>
      </c>
      <c r="BY200">
        <v>42.150001525878913</v>
      </c>
      <c r="BZ200">
        <v>84.251266479492188</v>
      </c>
      <c r="CA200">
        <v>64.016708374023438</v>
      </c>
      <c r="CB200">
        <v>543.8592529296875</v>
      </c>
      <c r="CC200">
        <v>38.788234710693359</v>
      </c>
      <c r="CD200">
        <v>87.860931396484375</v>
      </c>
      <c r="CE200">
        <v>28.13790321350098</v>
      </c>
      <c r="CF200">
        <v>82.972038269042969</v>
      </c>
      <c r="CG200">
        <v>81.110000610351563</v>
      </c>
      <c r="CH200">
        <v>27.843452453613281</v>
      </c>
      <c r="CI200">
        <v>72.707725524902344</v>
      </c>
      <c r="CJ200">
        <v>81.039230346679688</v>
      </c>
      <c r="CK200">
        <v>116.24765777587891</v>
      </c>
      <c r="CL200">
        <v>97.847084045410156</v>
      </c>
      <c r="CM200">
        <v>83.020339965820313</v>
      </c>
      <c r="CN200">
        <v>85.863700866699219</v>
      </c>
      <c r="CO200">
        <v>85.324592590332031</v>
      </c>
      <c r="CP200">
        <v>88.93798828125</v>
      </c>
      <c r="CQ200">
        <v>41.203369140625</v>
      </c>
      <c r="CR200">
        <v>119.8545837402344</v>
      </c>
      <c r="CS200">
        <v>227.8950500488281</v>
      </c>
      <c r="CT200">
        <v>75.193382263183594</v>
      </c>
      <c r="CU200">
        <v>37.291797637939453</v>
      </c>
      <c r="CV200">
        <v>66.5347900390625</v>
      </c>
      <c r="CW200">
        <v>142.66302490234381</v>
      </c>
      <c r="CX200">
        <v>185.33349609375</v>
      </c>
      <c r="CY200">
        <v>60.391609191894531</v>
      </c>
      <c r="CZ200">
        <v>143.68864440917969</v>
      </c>
      <c r="DA200">
        <v>72.868125915527344</v>
      </c>
      <c r="DB200">
        <v>18028.759765625</v>
      </c>
      <c r="DC200">
        <v>12.02999973297119</v>
      </c>
      <c r="DD200">
        <v>0.52321735432906014</v>
      </c>
      <c r="DE200">
        <v>0.77953570198985755</v>
      </c>
      <c r="DF200">
        <v>2.1556092120021368</v>
      </c>
      <c r="DG200">
        <v>1.735362524429386</v>
      </c>
      <c r="DH200">
        <v>1.3160824512757905</v>
      </c>
      <c r="DI200">
        <v>8.2411027215930702E-2</v>
      </c>
      <c r="DJ200">
        <v>2.464758074654311</v>
      </c>
      <c r="DK200">
        <v>3.0307859972460736</v>
      </c>
      <c r="DL200">
        <v>0.36801567011836478</v>
      </c>
      <c r="DM200">
        <v>2.7318253794357452</v>
      </c>
      <c r="DN200">
        <v>0.12766747434334677</v>
      </c>
      <c r="DO200">
        <v>284.3911972045899</v>
      </c>
      <c r="DP200">
        <v>660.15019989013672</v>
      </c>
    </row>
    <row r="201" spans="1:120" x14ac:dyDescent="0.25">
      <c r="A201" s="1">
        <v>45474</v>
      </c>
      <c r="B201">
        <v>35.780010223388672</v>
      </c>
      <c r="C201">
        <v>44.450000762939453</v>
      </c>
      <c r="D201">
        <v>38.585281372070313</v>
      </c>
      <c r="E201">
        <v>34.170314788818359</v>
      </c>
      <c r="F201">
        <v>56.725009918212891</v>
      </c>
      <c r="G201">
        <v>13.670000076293951</v>
      </c>
      <c r="H201">
        <v>44.855697631835938</v>
      </c>
      <c r="I201">
        <v>27.45999908447266</v>
      </c>
      <c r="J201">
        <v>22.337472915649411</v>
      </c>
      <c r="K201">
        <v>387.9932861328125</v>
      </c>
      <c r="L201">
        <v>65.814750671386719</v>
      </c>
      <c r="M201">
        <v>33.576000213623047</v>
      </c>
      <c r="N201">
        <v>25.7833137512207</v>
      </c>
      <c r="O201">
        <v>33.496746063232422</v>
      </c>
      <c r="P201">
        <v>53.506622314453118</v>
      </c>
      <c r="Q201">
        <v>215.57000732421881</v>
      </c>
      <c r="R201">
        <v>114.5237655639648</v>
      </c>
      <c r="S201">
        <v>116.89255523681641</v>
      </c>
      <c r="T201">
        <v>136.59783935546881</v>
      </c>
      <c r="U201">
        <v>28.424495697021481</v>
      </c>
      <c r="V201">
        <v>90.14453125</v>
      </c>
      <c r="W201">
        <v>87.339996337890625</v>
      </c>
      <c r="X201">
        <v>51.324958801269531</v>
      </c>
      <c r="Y201">
        <v>55.015968322753913</v>
      </c>
      <c r="Z201">
        <v>57.355850219726563</v>
      </c>
      <c r="AA201">
        <v>110.9507675170898</v>
      </c>
      <c r="AB201">
        <v>86.635658264160156</v>
      </c>
      <c r="AC201">
        <v>104.073616027832</v>
      </c>
      <c r="AD201">
        <v>39.804767608642578</v>
      </c>
      <c r="AE201">
        <v>97.679222106933594</v>
      </c>
      <c r="AF201">
        <v>178.34332275390619</v>
      </c>
      <c r="AG201">
        <v>92.865570068359375</v>
      </c>
      <c r="AH201">
        <v>170.81080627441409</v>
      </c>
      <c r="AI201">
        <v>366.61642456054688</v>
      </c>
      <c r="AJ201">
        <v>199.46464538574219</v>
      </c>
      <c r="AK201">
        <v>148.9333190917969</v>
      </c>
      <c r="AL201">
        <v>258.8875732421875</v>
      </c>
      <c r="AM201">
        <v>64.275184631347656</v>
      </c>
      <c r="AN201">
        <v>19.39999961853027</v>
      </c>
      <c r="AO201">
        <v>52.825599670410163</v>
      </c>
      <c r="AP201">
        <v>100.9266738891602</v>
      </c>
      <c r="AQ201">
        <v>47.910076141357422</v>
      </c>
      <c r="AR201">
        <v>49.224769592285163</v>
      </c>
      <c r="AS201">
        <v>47.899185180664063</v>
      </c>
      <c r="AT201">
        <v>315.72979736328119</v>
      </c>
      <c r="AU201">
        <v>116.2044296264648</v>
      </c>
      <c r="AV201">
        <v>193.60200500488281</v>
      </c>
      <c r="AW201">
        <v>81.020248413085938</v>
      </c>
      <c r="AX201">
        <v>263.9932861328125</v>
      </c>
      <c r="AY201">
        <v>305.45559692382813</v>
      </c>
      <c r="AZ201">
        <v>13.091452598571779</v>
      </c>
      <c r="BA201">
        <v>64.766754150390625</v>
      </c>
      <c r="BB201">
        <v>45.083343505859382</v>
      </c>
      <c r="BC201">
        <v>47.495315551757813</v>
      </c>
      <c r="BD201">
        <v>19.483451843261719</v>
      </c>
      <c r="BE201">
        <v>44.727226257324219</v>
      </c>
      <c r="BF201">
        <v>63.588851928710938</v>
      </c>
      <c r="BG201">
        <v>39.939090728759773</v>
      </c>
      <c r="BH201">
        <v>81.65997314453125</v>
      </c>
      <c r="BI201">
        <v>41.169998168945313</v>
      </c>
      <c r="BJ201">
        <v>101.6145477294922</v>
      </c>
      <c r="BK201">
        <v>62.714454650878913</v>
      </c>
      <c r="BL201">
        <v>59.180137634277337</v>
      </c>
      <c r="BM201">
        <v>32.475067138671882</v>
      </c>
      <c r="BN201">
        <v>30.948579788208011</v>
      </c>
      <c r="BO201">
        <v>479.75357055664063</v>
      </c>
      <c r="BP201">
        <v>88.020301818847656</v>
      </c>
      <c r="BQ201">
        <v>169.02430725097659</v>
      </c>
      <c r="BR201">
        <v>54.39501953125</v>
      </c>
      <c r="BS201">
        <v>160.96893310546881</v>
      </c>
      <c r="BT201">
        <v>78.911331176757813</v>
      </c>
      <c r="BU201">
        <v>30.193660736083981</v>
      </c>
      <c r="BV201">
        <v>96.540000915527344</v>
      </c>
      <c r="BW201">
        <v>64.4140625</v>
      </c>
      <c r="BX201">
        <v>259.8582763671875</v>
      </c>
      <c r="BY201">
        <v>41.880001068115227</v>
      </c>
      <c r="BZ201">
        <v>83.355613708496094</v>
      </c>
      <c r="CA201">
        <v>63.730461120605469</v>
      </c>
      <c r="CB201">
        <v>540.2236328125</v>
      </c>
      <c r="CC201">
        <v>39.046958923339837</v>
      </c>
      <c r="CD201">
        <v>87.182174682617188</v>
      </c>
      <c r="CE201">
        <v>28.371574401855469</v>
      </c>
      <c r="CF201">
        <v>82.715293884277344</v>
      </c>
      <c r="CG201">
        <v>81.540000915527344</v>
      </c>
      <c r="CH201">
        <v>27.881723403930661</v>
      </c>
      <c r="CI201">
        <v>72.0245361328125</v>
      </c>
      <c r="CJ201">
        <v>80.66009521484375</v>
      </c>
      <c r="CK201">
        <v>115.8950881958008</v>
      </c>
      <c r="CL201">
        <v>97.936546325683594</v>
      </c>
      <c r="CM201">
        <v>83.280250549316406</v>
      </c>
      <c r="CN201">
        <v>85.70599365234375</v>
      </c>
      <c r="CO201">
        <v>84.571090698242188</v>
      </c>
      <c r="CP201">
        <v>89.006309509277344</v>
      </c>
      <c r="CQ201">
        <v>40.728855133056641</v>
      </c>
      <c r="CR201">
        <v>119.202018737793</v>
      </c>
      <c r="CS201">
        <v>226.7609558105469</v>
      </c>
      <c r="CT201">
        <v>74.672904968261719</v>
      </c>
      <c r="CU201">
        <v>37.135604858398438</v>
      </c>
      <c r="CV201">
        <v>66.192436218261719</v>
      </c>
      <c r="CW201">
        <v>143.18666076660159</v>
      </c>
      <c r="CX201">
        <v>181.7972717285156</v>
      </c>
      <c r="CY201">
        <v>59.973331451416023</v>
      </c>
      <c r="CZ201">
        <v>143.1391296386719</v>
      </c>
      <c r="DA201">
        <v>72.779121398925781</v>
      </c>
      <c r="DB201">
        <v>17879.30078125</v>
      </c>
      <c r="DC201">
        <v>12.22000026702881</v>
      </c>
      <c r="DD201">
        <v>0.52071234646953091</v>
      </c>
      <c r="DE201">
        <v>0.78084775980315435</v>
      </c>
      <c r="DF201">
        <v>2.1463303906637123</v>
      </c>
      <c r="DG201">
        <v>1.7382784109083</v>
      </c>
      <c r="DH201">
        <v>1.3079399119794755</v>
      </c>
      <c r="DI201">
        <v>8.228074090636292E-2</v>
      </c>
      <c r="DJ201">
        <v>2.4345814831468662</v>
      </c>
      <c r="DK201">
        <v>3.0367233725127916</v>
      </c>
      <c r="DL201">
        <v>0.36922606356055526</v>
      </c>
      <c r="DM201">
        <v>2.7170203268342172</v>
      </c>
      <c r="DN201">
        <v>0.12738320801359268</v>
      </c>
      <c r="DO201">
        <v>284.052001953125</v>
      </c>
      <c r="DP201">
        <v>654.19509506225586</v>
      </c>
    </row>
    <row r="202" spans="1:120" x14ac:dyDescent="0.25">
      <c r="A202" s="1">
        <v>45471</v>
      </c>
      <c r="B202">
        <v>35.62005615234375</v>
      </c>
      <c r="C202">
        <v>43.950000762939453</v>
      </c>
      <c r="D202">
        <v>39.227073669433587</v>
      </c>
      <c r="E202">
        <v>33.518283843994141</v>
      </c>
      <c r="F202">
        <v>56.335590362548828</v>
      </c>
      <c r="G202">
        <v>13.50500011444092</v>
      </c>
      <c r="H202">
        <v>44.500560760498047</v>
      </c>
      <c r="I202">
        <v>27.20999908447266</v>
      </c>
      <c r="J202">
        <v>22.052675247192379</v>
      </c>
      <c r="K202">
        <v>387.66622924804688</v>
      </c>
      <c r="L202">
        <v>66.621261596679688</v>
      </c>
      <c r="M202">
        <v>34.110000610351563</v>
      </c>
      <c r="N202">
        <v>25.7441291809082</v>
      </c>
      <c r="O202">
        <v>33.536285400390618</v>
      </c>
      <c r="P202">
        <v>53.703159332275391</v>
      </c>
      <c r="Q202">
        <v>215.00999450683591</v>
      </c>
      <c r="R202">
        <v>114.96141052246089</v>
      </c>
      <c r="S202">
        <v>115.881706237793</v>
      </c>
      <c r="T202">
        <v>136.88703918457031</v>
      </c>
      <c r="U202">
        <v>28.167705535888668</v>
      </c>
      <c r="V202">
        <v>90.820594787597656</v>
      </c>
      <c r="W202">
        <v>86.900001525878906</v>
      </c>
      <c r="X202">
        <v>52.03973388671875</v>
      </c>
      <c r="Y202">
        <v>55.863288879394531</v>
      </c>
      <c r="Z202">
        <v>57.900020599365227</v>
      </c>
      <c r="AA202">
        <v>111.8180313110352</v>
      </c>
      <c r="AB202">
        <v>87.579940795898438</v>
      </c>
      <c r="AC202">
        <v>104.8898468017578</v>
      </c>
      <c r="AD202">
        <v>40.193641662597663</v>
      </c>
      <c r="AE202">
        <v>100.1670379638672</v>
      </c>
      <c r="AF202">
        <v>179.27906799316409</v>
      </c>
      <c r="AG202">
        <v>92.178268432617202</v>
      </c>
      <c r="AH202">
        <v>171.90447998046881</v>
      </c>
      <c r="AI202">
        <v>363.20864868164063</v>
      </c>
      <c r="AJ202">
        <v>201.15007019042969</v>
      </c>
      <c r="AK202">
        <v>150.28520202636719</v>
      </c>
      <c r="AL202">
        <v>260.75485229492188</v>
      </c>
      <c r="AM202">
        <v>64.870033264160156</v>
      </c>
      <c r="AN202">
        <v>19.659999847412109</v>
      </c>
      <c r="AO202">
        <v>52.482261657714837</v>
      </c>
      <c r="AP202">
        <v>100.9069747924805</v>
      </c>
      <c r="AQ202">
        <v>48.135421752929688</v>
      </c>
      <c r="AR202">
        <v>49.175426483154297</v>
      </c>
      <c r="AS202">
        <v>48.124614715576172</v>
      </c>
      <c r="AT202">
        <v>313.06948852539063</v>
      </c>
      <c r="AU202">
        <v>116.52895355224609</v>
      </c>
      <c r="AV202">
        <v>193.27470397949219</v>
      </c>
      <c r="AW202">
        <v>81.079620361328125</v>
      </c>
      <c r="AX202">
        <v>262.27651977539063</v>
      </c>
      <c r="AY202">
        <v>309.6868896484375</v>
      </c>
      <c r="AZ202">
        <v>13.288022041320801</v>
      </c>
      <c r="BA202">
        <v>64.776741027832031</v>
      </c>
      <c r="BB202">
        <v>45.132785797119141</v>
      </c>
      <c r="BC202">
        <v>47.474742889404297</v>
      </c>
      <c r="BD202">
        <v>19.86799430847168</v>
      </c>
      <c r="BE202">
        <v>45.366477966308587</v>
      </c>
      <c r="BF202">
        <v>64.674911499023438</v>
      </c>
      <c r="BG202">
        <v>40.277980804443359</v>
      </c>
      <c r="BH202">
        <v>81.540946960449219</v>
      </c>
      <c r="BI202">
        <v>41.060001373291023</v>
      </c>
      <c r="BJ202">
        <v>102.2816848754883</v>
      </c>
      <c r="BK202">
        <v>62.764423370361328</v>
      </c>
      <c r="BL202">
        <v>59.364772796630859</v>
      </c>
      <c r="BM202">
        <v>32.406490325927727</v>
      </c>
      <c r="BN202">
        <v>31.281356811523441</v>
      </c>
      <c r="BO202">
        <v>476.95614624023438</v>
      </c>
      <c r="BP202">
        <v>88.288925170898438</v>
      </c>
      <c r="BQ202">
        <v>169.3515930175781</v>
      </c>
      <c r="BR202">
        <v>54.802810668945313</v>
      </c>
      <c r="BS202">
        <v>162.28279113769531</v>
      </c>
      <c r="BT202">
        <v>78.979263305664063</v>
      </c>
      <c r="BU202">
        <v>30.477033615112301</v>
      </c>
      <c r="BV202">
        <v>95.529998779296875</v>
      </c>
      <c r="BW202">
        <v>64.346450805664063</v>
      </c>
      <c r="BX202">
        <v>259.54962158203119</v>
      </c>
      <c r="BY202">
        <v>42.229999542236328</v>
      </c>
      <c r="BZ202">
        <v>84.042274475097656</v>
      </c>
      <c r="CA202">
        <v>64.105537414550781</v>
      </c>
      <c r="CB202">
        <v>539.11407470703125</v>
      </c>
      <c r="CC202">
        <v>40.012184143066413</v>
      </c>
      <c r="CD202">
        <v>88.713264465332031</v>
      </c>
      <c r="CE202">
        <v>28.186586380004879</v>
      </c>
      <c r="CF202">
        <v>82.912796020507813</v>
      </c>
      <c r="CG202">
        <v>79.589996337890625</v>
      </c>
      <c r="CH202">
        <v>27.87215614318848</v>
      </c>
      <c r="CI202">
        <v>72.684638977050781</v>
      </c>
      <c r="CJ202">
        <v>81.4281005859375</v>
      </c>
      <c r="CK202">
        <v>116.14971923828119</v>
      </c>
      <c r="CL202">
        <v>100.4813919067383</v>
      </c>
      <c r="CM202">
        <v>84.379859924316406</v>
      </c>
      <c r="CN202">
        <v>87.046531677246094</v>
      </c>
      <c r="CO202">
        <v>84.928016662597656</v>
      </c>
      <c r="CP202">
        <v>88.957511901855469</v>
      </c>
      <c r="CQ202">
        <v>40.639884948730469</v>
      </c>
      <c r="CR202">
        <v>120.4972686767578</v>
      </c>
      <c r="CS202">
        <v>225.059814453125</v>
      </c>
      <c r="CT202">
        <v>75.203201293945313</v>
      </c>
      <c r="CU202">
        <v>37.496803283691413</v>
      </c>
      <c r="CV202">
        <v>66.652168273925781</v>
      </c>
      <c r="CW202">
        <v>143.99681091308591</v>
      </c>
      <c r="CX202">
        <v>181.181396484375</v>
      </c>
      <c r="CY202">
        <v>59.08697509765625</v>
      </c>
      <c r="CZ202">
        <v>142.7466125488281</v>
      </c>
      <c r="DA202">
        <v>74.143730163574219</v>
      </c>
      <c r="DB202">
        <v>17732.599609375</v>
      </c>
      <c r="DC202">
        <v>12.439999580383301</v>
      </c>
      <c r="DD202">
        <v>0.5141607967090277</v>
      </c>
      <c r="DE202">
        <v>0.78323629712532128</v>
      </c>
      <c r="DF202">
        <v>2.1128515599064501</v>
      </c>
      <c r="DG202">
        <v>1.7350667183397941</v>
      </c>
      <c r="DH202">
        <v>1.3109986728856531</v>
      </c>
      <c r="DI202">
        <v>8.1522636534434825E-2</v>
      </c>
      <c r="DJ202">
        <v>2.4092245192620823</v>
      </c>
      <c r="DK202">
        <v>2.9926892815830808</v>
      </c>
      <c r="DL202">
        <v>0.37311225884751742</v>
      </c>
      <c r="DM202">
        <v>2.6866240447703413</v>
      </c>
      <c r="DN202">
        <v>0.12655225235870401</v>
      </c>
      <c r="DO202">
        <v>285.85218048095703</v>
      </c>
      <c r="DP202">
        <v>654.42489624023438</v>
      </c>
    </row>
    <row r="203" spans="1:120" x14ac:dyDescent="0.25">
      <c r="A203" s="1">
        <v>45470</v>
      </c>
      <c r="B203">
        <v>35.630050659179688</v>
      </c>
      <c r="C203">
        <v>44.009998321533203</v>
      </c>
      <c r="D203">
        <v>38.993694305419922</v>
      </c>
      <c r="E203">
        <v>33.773426055908203</v>
      </c>
      <c r="F203">
        <v>56.185817718505859</v>
      </c>
      <c r="G203">
        <v>13.614999771118161</v>
      </c>
      <c r="H203">
        <v>44.461101531982422</v>
      </c>
      <c r="I203">
        <v>26.920000076293949</v>
      </c>
      <c r="J203">
        <v>22.14760780334473</v>
      </c>
      <c r="K203">
        <v>388.09237670898438</v>
      </c>
      <c r="L203">
        <v>66.432075500488281</v>
      </c>
      <c r="M203">
        <v>34.122001647949219</v>
      </c>
      <c r="N203">
        <v>25.7049446105957</v>
      </c>
      <c r="O203">
        <v>33.832801818847663</v>
      </c>
      <c r="P203">
        <v>53.703159332275391</v>
      </c>
      <c r="Q203">
        <v>214.99000549316409</v>
      </c>
      <c r="R203">
        <v>115.22996520996089</v>
      </c>
      <c r="S203">
        <v>115.4952011108398</v>
      </c>
      <c r="T203">
        <v>137.53529357910159</v>
      </c>
      <c r="U203">
        <v>28.414617538452148</v>
      </c>
      <c r="V203">
        <v>91.305511474609375</v>
      </c>
      <c r="W203">
        <v>86.459999084472656</v>
      </c>
      <c r="X203">
        <v>51.722049713134773</v>
      </c>
      <c r="Y203">
        <v>55.933071136474609</v>
      </c>
      <c r="Z203">
        <v>57.751613616943359</v>
      </c>
      <c r="AA203">
        <v>111.2069931030273</v>
      </c>
      <c r="AB203">
        <v>87.669395446777344</v>
      </c>
      <c r="AC203">
        <v>104.0441207885742</v>
      </c>
      <c r="AD203">
        <v>40.602455139160163</v>
      </c>
      <c r="AE203">
        <v>99.99853515625</v>
      </c>
      <c r="AF203">
        <v>179.1017761230469</v>
      </c>
      <c r="AG203">
        <v>92.885482788085938</v>
      </c>
      <c r="AH203">
        <v>171.75669860839841</v>
      </c>
      <c r="AI203">
        <v>365.91891479492188</v>
      </c>
      <c r="AJ203">
        <v>200.32720947265619</v>
      </c>
      <c r="AK203">
        <v>148.86424255371091</v>
      </c>
      <c r="AL203">
        <v>261.23162841796881</v>
      </c>
      <c r="AM203">
        <v>63.987651824951172</v>
      </c>
      <c r="AN203">
        <v>19.64999961853027</v>
      </c>
      <c r="AO203">
        <v>51.275657653808587</v>
      </c>
      <c r="AP203">
        <v>101.6753005981445</v>
      </c>
      <c r="AQ203">
        <v>47.038089752197273</v>
      </c>
      <c r="AR203">
        <v>49.461616516113281</v>
      </c>
      <c r="AS203">
        <v>46.683818817138672</v>
      </c>
      <c r="AT203">
        <v>315.84933471679688</v>
      </c>
      <c r="AU203">
        <v>116.16510009765619</v>
      </c>
      <c r="AV203">
        <v>193.46315002441409</v>
      </c>
      <c r="AW203">
        <v>80.574905395507813</v>
      </c>
      <c r="AX203">
        <v>263.95355224609381</v>
      </c>
      <c r="AY203">
        <v>306.82687377929688</v>
      </c>
      <c r="AZ203">
        <v>13.44527626037598</v>
      </c>
      <c r="BA203">
        <v>65.126564025878906</v>
      </c>
      <c r="BB203">
        <v>45.004230499267578</v>
      </c>
      <c r="BC203">
        <v>47.401439666748047</v>
      </c>
      <c r="BD203">
        <v>20.597637176513668</v>
      </c>
      <c r="BE203">
        <v>45.126762390136719</v>
      </c>
      <c r="BF203">
        <v>64.854248046875</v>
      </c>
      <c r="BG203">
        <v>40.038764953613281</v>
      </c>
      <c r="BH203">
        <v>81.62030029296875</v>
      </c>
      <c r="BI203">
        <v>41.459999084472663</v>
      </c>
      <c r="BJ203">
        <v>102.7297668457031</v>
      </c>
      <c r="BK203">
        <v>61.994979858398438</v>
      </c>
      <c r="BL203">
        <v>59.189853668212891</v>
      </c>
      <c r="BM203">
        <v>32.230155944824219</v>
      </c>
      <c r="BN203">
        <v>31.07581901550293</v>
      </c>
      <c r="BO203">
        <v>479.44491577148438</v>
      </c>
      <c r="BP203">
        <v>88.368522644042969</v>
      </c>
      <c r="BQ203">
        <v>170.32350158691409</v>
      </c>
      <c r="BR203">
        <v>54.63372802734375</v>
      </c>
      <c r="BS203">
        <v>162.16423034667969</v>
      </c>
      <c r="BT203">
        <v>78.969596862792969</v>
      </c>
      <c r="BU203">
        <v>30.750631332397461</v>
      </c>
      <c r="BV203">
        <v>95.199996948242202</v>
      </c>
      <c r="BW203">
        <v>63.506141662597663</v>
      </c>
      <c r="BX203">
        <v>257.71771240234381</v>
      </c>
      <c r="BY203">
        <v>42.349998474121087</v>
      </c>
      <c r="BZ203">
        <v>83.853195190429688</v>
      </c>
      <c r="CA203">
        <v>64.352287292480469</v>
      </c>
      <c r="CB203">
        <v>541.24395751953125</v>
      </c>
      <c r="CC203">
        <v>41.853084564208977</v>
      </c>
      <c r="CD203">
        <v>90.39511871337892</v>
      </c>
      <c r="CE203">
        <v>28.799972534179691</v>
      </c>
      <c r="CF203">
        <v>83.001678466796875</v>
      </c>
      <c r="CG203">
        <v>79.919998168945313</v>
      </c>
      <c r="CH203">
        <v>27.87215614318848</v>
      </c>
      <c r="CI203">
        <v>73.594863891601563</v>
      </c>
      <c r="CJ203">
        <v>80.783561706542969</v>
      </c>
      <c r="CK203">
        <v>115.8657150268555</v>
      </c>
      <c r="CL203">
        <v>100.3919296264648</v>
      </c>
      <c r="CM203">
        <v>83.999984741210938</v>
      </c>
      <c r="CN203">
        <v>87.076103210449219</v>
      </c>
      <c r="CO203">
        <v>85.711257934570313</v>
      </c>
      <c r="CP203">
        <v>88.615936279296875</v>
      </c>
      <c r="CQ203">
        <v>40.501487731933587</v>
      </c>
      <c r="CR203">
        <v>120.4478302001953</v>
      </c>
      <c r="CS203">
        <v>225.17919921875</v>
      </c>
      <c r="CT203">
        <v>75.537078857421875</v>
      </c>
      <c r="CU203">
        <v>37.194175720214837</v>
      </c>
      <c r="CV203">
        <v>67.405372619628906</v>
      </c>
      <c r="CW203">
        <v>144.11534118652341</v>
      </c>
      <c r="CX203">
        <v>183.21771240234381</v>
      </c>
      <c r="CY203">
        <v>58.120948791503913</v>
      </c>
      <c r="CZ203">
        <v>142.49150085449219</v>
      </c>
      <c r="DA203">
        <v>74.054733276367188</v>
      </c>
      <c r="DB203">
        <v>17858.6796875</v>
      </c>
      <c r="DC203">
        <v>12.239999771118161</v>
      </c>
      <c r="DD203">
        <v>0.51861843471765212</v>
      </c>
      <c r="DE203">
        <v>0.78834426685340153</v>
      </c>
      <c r="DF203">
        <v>2.1304491630292053</v>
      </c>
      <c r="DG203">
        <v>1.7548312740295253</v>
      </c>
      <c r="DH203">
        <v>1.3030336405809135</v>
      </c>
      <c r="DI203">
        <v>8.131268295950457E-2</v>
      </c>
      <c r="DJ203">
        <v>2.4255334621579929</v>
      </c>
      <c r="DK203">
        <v>2.9810419283459635</v>
      </c>
      <c r="DL203">
        <v>0.37012368764491421</v>
      </c>
      <c r="DM203">
        <v>2.718969246798502</v>
      </c>
      <c r="DN203">
        <v>0.12521512344047039</v>
      </c>
      <c r="DO203">
        <v>287.05779266357422</v>
      </c>
      <c r="DP203">
        <v>656.42233276367188</v>
      </c>
    </row>
    <row r="204" spans="1:120" x14ac:dyDescent="0.25">
      <c r="A204" s="1">
        <v>45469</v>
      </c>
      <c r="B204">
        <v>35.457099914550781</v>
      </c>
      <c r="C204">
        <v>43.580001831054688</v>
      </c>
      <c r="D204">
        <v>38.896453857421882</v>
      </c>
      <c r="E204">
        <v>33.641128540039063</v>
      </c>
      <c r="F204">
        <v>54.791904449462891</v>
      </c>
      <c r="G204">
        <v>13.47999954223633</v>
      </c>
      <c r="H204">
        <v>45.024387359619141</v>
      </c>
      <c r="I204">
        <v>27.180000305175781</v>
      </c>
      <c r="J204">
        <v>22.033689498901371</v>
      </c>
      <c r="K204">
        <v>387.77523803710938</v>
      </c>
      <c r="L204">
        <v>66.402206420898438</v>
      </c>
      <c r="M204">
        <v>34</v>
      </c>
      <c r="N204">
        <v>25.632452011108398</v>
      </c>
      <c r="O204">
        <v>33.427558898925781</v>
      </c>
      <c r="P204">
        <v>53.703159332275391</v>
      </c>
      <c r="Q204">
        <v>212.58000183105469</v>
      </c>
      <c r="R204">
        <v>114.71473693847661</v>
      </c>
      <c r="S204">
        <v>115.406005859375</v>
      </c>
      <c r="T204">
        <v>137.5452575683594</v>
      </c>
      <c r="U204">
        <v>28.60227012634277</v>
      </c>
      <c r="V204">
        <v>91.101844787597656</v>
      </c>
      <c r="W204">
        <v>84.660003662109375</v>
      </c>
      <c r="X204">
        <v>51.731983184814453</v>
      </c>
      <c r="Y204">
        <v>55.604110717773438</v>
      </c>
      <c r="Z204">
        <v>57.563625335693359</v>
      </c>
      <c r="AA204">
        <v>110.8719177246094</v>
      </c>
      <c r="AB204">
        <v>87.22210693359375</v>
      </c>
      <c r="AC204">
        <v>103.5524215698242</v>
      </c>
      <c r="AD204">
        <v>40.273410797119141</v>
      </c>
      <c r="AE204">
        <v>99.859779357910156</v>
      </c>
      <c r="AF204">
        <v>179.29876708984381</v>
      </c>
      <c r="AG204">
        <v>92.60659027099608</v>
      </c>
      <c r="AH204">
        <v>171.72711181640619</v>
      </c>
      <c r="AI204">
        <v>365.12176513671881</v>
      </c>
      <c r="AJ204">
        <v>198.3146057128906</v>
      </c>
      <c r="AK204">
        <v>147.92681884765619</v>
      </c>
      <c r="AL204">
        <v>257.70559692382813</v>
      </c>
      <c r="AM204">
        <v>64.225601196289063</v>
      </c>
      <c r="AN204">
        <v>19.479999542236332</v>
      </c>
      <c r="AO204">
        <v>51.187374114990227</v>
      </c>
      <c r="AP204">
        <v>100.6804122924805</v>
      </c>
      <c r="AQ204">
        <v>46.401248931884773</v>
      </c>
      <c r="AR204">
        <v>49.076736450195313</v>
      </c>
      <c r="AS204">
        <v>46.193752288818359</v>
      </c>
      <c r="AT204">
        <v>315.00344848632813</v>
      </c>
      <c r="AU204">
        <v>116.2693405151367</v>
      </c>
      <c r="AV204">
        <v>192.7490539550781</v>
      </c>
      <c r="AW204">
        <v>80.096923828125</v>
      </c>
      <c r="AX204">
        <v>263.55667114257813</v>
      </c>
      <c r="AY204">
        <v>305.024658203125</v>
      </c>
      <c r="AZ204">
        <v>13.327335357666019</v>
      </c>
      <c r="BA204">
        <v>65.236503601074219</v>
      </c>
      <c r="BB204">
        <v>45.291007995605469</v>
      </c>
      <c r="BC204">
        <v>47.395954132080078</v>
      </c>
      <c r="BD204">
        <v>20.16379547119141</v>
      </c>
      <c r="BE204">
        <v>45.076820373535163</v>
      </c>
      <c r="BF204">
        <v>64.505523681640625</v>
      </c>
      <c r="BG204">
        <v>40.118503570556641</v>
      </c>
      <c r="BH204">
        <v>81.719482421875</v>
      </c>
      <c r="BI204">
        <v>41.090000152587891</v>
      </c>
      <c r="BJ204">
        <v>102.59035491943359</v>
      </c>
      <c r="BK204">
        <v>61.895050048828118</v>
      </c>
      <c r="BL204">
        <v>58.985786437988281</v>
      </c>
      <c r="BM204">
        <v>32.210559844970703</v>
      </c>
      <c r="BN204">
        <v>31.007303237915039</v>
      </c>
      <c r="BO204">
        <v>478.21051025390619</v>
      </c>
      <c r="BP204">
        <v>88.249130249023438</v>
      </c>
      <c r="BQ204">
        <v>170.42268371582031</v>
      </c>
      <c r="BR204">
        <v>54.255775451660163</v>
      </c>
      <c r="BS204">
        <v>161.9666748046875</v>
      </c>
      <c r="BT204">
        <v>78.91156005859375</v>
      </c>
      <c r="BU204">
        <v>30.744768142700199</v>
      </c>
      <c r="BV204">
        <v>93.209999084472656</v>
      </c>
      <c r="BW204">
        <v>63.670337677001953</v>
      </c>
      <c r="BX204">
        <v>259.75869750976563</v>
      </c>
      <c r="BY204">
        <v>42.796001434326172</v>
      </c>
      <c r="BZ204">
        <v>83.445175170898438</v>
      </c>
      <c r="CA204">
        <v>64.381889343261719</v>
      </c>
      <c r="CB204">
        <v>540.39202880859375</v>
      </c>
      <c r="CC204">
        <v>41.047069549560547</v>
      </c>
      <c r="CD204">
        <v>90.037490844726563</v>
      </c>
      <c r="CE204">
        <v>28.308290481567379</v>
      </c>
      <c r="CF204">
        <v>82.82391357421875</v>
      </c>
      <c r="CG204">
        <v>78.75</v>
      </c>
      <c r="CH204">
        <v>27.910429000854489</v>
      </c>
      <c r="CI204">
        <v>73.422401428222656</v>
      </c>
      <c r="CJ204">
        <v>80.005783081054688</v>
      </c>
      <c r="CK204">
        <v>115.8657150268555</v>
      </c>
      <c r="CL204">
        <v>100.173225402832</v>
      </c>
      <c r="CM204">
        <v>83.470184326171875</v>
      </c>
      <c r="CN204">
        <v>87.322525024414063</v>
      </c>
      <c r="CO204">
        <v>85.225448608398438</v>
      </c>
      <c r="CP204">
        <v>88.410972595214844</v>
      </c>
      <c r="CQ204">
        <v>40.550914764404297</v>
      </c>
      <c r="CR204">
        <v>120.3192901611328</v>
      </c>
      <c r="CS204">
        <v>225.06974792480469</v>
      </c>
      <c r="CT204">
        <v>75.861160278320313</v>
      </c>
      <c r="CU204">
        <v>36.862258911132813</v>
      </c>
      <c r="CV204">
        <v>67.287986755371094</v>
      </c>
      <c r="CW204">
        <v>144.35247802734381</v>
      </c>
      <c r="CX204">
        <v>182.1051940917969</v>
      </c>
      <c r="CY204">
        <v>58.479473114013672</v>
      </c>
      <c r="CZ204">
        <v>142.4620361328125</v>
      </c>
      <c r="DA204">
        <v>74.351387023925781</v>
      </c>
      <c r="DB204">
        <v>17805.16015625</v>
      </c>
      <c r="DC204">
        <v>12.55000019073486</v>
      </c>
      <c r="DD204">
        <v>0.51649317936800077</v>
      </c>
      <c r="DE204">
        <v>0.78669250720675243</v>
      </c>
      <c r="DF204">
        <v>2.1261742614472618</v>
      </c>
      <c r="DG204">
        <v>1.7421154522982654</v>
      </c>
      <c r="DH204">
        <v>1.2960970239005871</v>
      </c>
      <c r="DI204">
        <v>8.0645160379467173E-2</v>
      </c>
      <c r="DJ204">
        <v>2.400506312106053</v>
      </c>
      <c r="DK204">
        <v>2.9668640329131031</v>
      </c>
      <c r="DL204">
        <v>0.36698284789676905</v>
      </c>
      <c r="DM204">
        <v>2.7092563447138405</v>
      </c>
      <c r="DN204">
        <v>0.1278577480057449</v>
      </c>
      <c r="DO204">
        <v>287.50162506103521</v>
      </c>
      <c r="DP204">
        <v>655.36767196655273</v>
      </c>
    </row>
    <row r="205" spans="1:120" x14ac:dyDescent="0.25">
      <c r="A205" s="1">
        <v>45468</v>
      </c>
      <c r="B205">
        <v>35.387203216552727</v>
      </c>
      <c r="C205">
        <v>43.330001831054688</v>
      </c>
      <c r="D205">
        <v>38.993694305419922</v>
      </c>
      <c r="E205">
        <v>33.518283843994141</v>
      </c>
      <c r="F205">
        <v>55.021282196044922</v>
      </c>
      <c r="G205">
        <v>13.930000305175779</v>
      </c>
      <c r="H205">
        <v>44.699974060058587</v>
      </c>
      <c r="I205">
        <v>27.14999961853027</v>
      </c>
      <c r="J205">
        <v>21.995718002319339</v>
      </c>
      <c r="K205">
        <v>387.55712890625</v>
      </c>
      <c r="L205">
        <v>66.20306396484375</v>
      </c>
      <c r="M205">
        <v>34.020000457763672</v>
      </c>
      <c r="N205">
        <v>25.894008636474609</v>
      </c>
      <c r="O205">
        <v>33.44732666015625</v>
      </c>
      <c r="P205">
        <v>54.253452301025391</v>
      </c>
      <c r="Q205">
        <v>214.55999755859381</v>
      </c>
      <c r="R205">
        <v>116.32708740234381</v>
      </c>
      <c r="S205">
        <v>115.832145690918</v>
      </c>
      <c r="T205">
        <v>139.15087890625</v>
      </c>
      <c r="U205">
        <v>28.256595611572269</v>
      </c>
      <c r="V205">
        <v>91.654609680175781</v>
      </c>
      <c r="W205">
        <v>84.55999755859375</v>
      </c>
      <c r="X205">
        <v>51.702201843261719</v>
      </c>
      <c r="Y205">
        <v>55.614078521728523</v>
      </c>
      <c r="Z205">
        <v>57.721927642822273</v>
      </c>
      <c r="AA205">
        <v>111.11830139160161</v>
      </c>
      <c r="AB205">
        <v>87.450721740722656</v>
      </c>
      <c r="AC205">
        <v>103.5032501220703</v>
      </c>
      <c r="AD205">
        <v>39.605342864990227</v>
      </c>
      <c r="AE205">
        <v>99.631813049316406</v>
      </c>
      <c r="AF205">
        <v>179.8602294921875</v>
      </c>
      <c r="AG205">
        <v>92.15834808349608</v>
      </c>
      <c r="AH205">
        <v>172.44639587402341</v>
      </c>
      <c r="AI205">
        <v>363.19866943359381</v>
      </c>
      <c r="AJ205">
        <v>198.8400573730469</v>
      </c>
      <c r="AK205">
        <v>148.10443115234381</v>
      </c>
      <c r="AL205">
        <v>258.57968139648438</v>
      </c>
      <c r="AM205">
        <v>63.719966888427727</v>
      </c>
      <c r="AN205">
        <v>19.579999923706051</v>
      </c>
      <c r="AO205">
        <v>51.373756408691413</v>
      </c>
      <c r="AP205">
        <v>101.6949996948242</v>
      </c>
      <c r="AQ205">
        <v>46.254287719726563</v>
      </c>
      <c r="AR205">
        <v>49.501094818115227</v>
      </c>
      <c r="AS205">
        <v>45.997722625732422</v>
      </c>
      <c r="AT205">
        <v>313.63973999023438</v>
      </c>
      <c r="AU205">
        <v>116.54298400878911</v>
      </c>
      <c r="AV205">
        <v>193.30445861816409</v>
      </c>
      <c r="AW205">
        <v>80.402153015136719</v>
      </c>
      <c r="AX205">
        <v>262.3360595703125</v>
      </c>
      <c r="AY205">
        <v>308.5311279296875</v>
      </c>
      <c r="AZ205">
        <v>13.40596294403076</v>
      </c>
      <c r="BA205">
        <v>65.796218872070313</v>
      </c>
      <c r="BB205">
        <v>45.399787902832031</v>
      </c>
      <c r="BC205">
        <v>47.434795379638672</v>
      </c>
      <c r="BD205">
        <v>20.045475006103519</v>
      </c>
      <c r="BE205">
        <v>45.236629486083977</v>
      </c>
      <c r="BF205">
        <v>64.774551391601563</v>
      </c>
      <c r="BG205">
        <v>40.557064056396477</v>
      </c>
      <c r="BH205">
        <v>81.977363586425781</v>
      </c>
      <c r="BI205">
        <v>40.900001525878913</v>
      </c>
      <c r="BJ205">
        <v>102.620231628418</v>
      </c>
      <c r="BK205">
        <v>62.044940948486328</v>
      </c>
      <c r="BL205">
        <v>59.277313232421882</v>
      </c>
      <c r="BM205">
        <v>32.465263366699219</v>
      </c>
      <c r="BN205">
        <v>31.085603713989261</v>
      </c>
      <c r="BO205">
        <v>477.22494506835938</v>
      </c>
      <c r="BP205">
        <v>88.696846008300781</v>
      </c>
      <c r="BQ205">
        <v>170.7896423339844</v>
      </c>
      <c r="BR205">
        <v>54.345291137695313</v>
      </c>
      <c r="BS205">
        <v>162.5791320800781</v>
      </c>
      <c r="BT205">
        <v>78.988929748535156</v>
      </c>
      <c r="BU205">
        <v>30.588455200195309</v>
      </c>
      <c r="BV205">
        <v>92.430000305175781</v>
      </c>
      <c r="BW205">
        <v>62.945934295654297</v>
      </c>
      <c r="BX205">
        <v>260.61489868164063</v>
      </c>
      <c r="BY205">
        <v>42.466800689697273</v>
      </c>
      <c r="BZ205">
        <v>83.604408264160156</v>
      </c>
      <c r="CA205">
        <v>64.766838073730469</v>
      </c>
      <c r="CB205">
        <v>539.71844482421875</v>
      </c>
      <c r="CC205">
        <v>41.445102691650391</v>
      </c>
      <c r="CD205">
        <v>91.342376708984375</v>
      </c>
      <c r="CE205">
        <v>28.074819564819339</v>
      </c>
      <c r="CF205">
        <v>83.1695556640625</v>
      </c>
      <c r="CG205">
        <v>78.900001525878906</v>
      </c>
      <c r="CH205">
        <v>27.77647590637207</v>
      </c>
      <c r="CI205">
        <v>74.083518981933594</v>
      </c>
      <c r="CJ205">
        <v>80.255439758300781</v>
      </c>
      <c r="CK205">
        <v>116.33580017089839</v>
      </c>
      <c r="CL205">
        <v>100.352165222168</v>
      </c>
      <c r="CM205">
        <v>82.830406188964844</v>
      </c>
      <c r="CN205">
        <v>87.381675720214844</v>
      </c>
      <c r="CO205">
        <v>85.215522766113281</v>
      </c>
      <c r="CP205">
        <v>89.289329528808594</v>
      </c>
      <c r="CQ205">
        <v>40.807941436767578</v>
      </c>
      <c r="CR205">
        <v>120.64556884765619</v>
      </c>
      <c r="CS205">
        <v>225.32841491699219</v>
      </c>
      <c r="CT205">
        <v>76.018280029296875</v>
      </c>
      <c r="CU205">
        <v>36.91107177734375</v>
      </c>
      <c r="CV205">
        <v>67.5716552734375</v>
      </c>
      <c r="CW205">
        <v>144.86622619628909</v>
      </c>
      <c r="CX205">
        <v>179.50270080566409</v>
      </c>
      <c r="CY205">
        <v>57.712627410888672</v>
      </c>
      <c r="CZ205">
        <v>143.8260192871094</v>
      </c>
      <c r="DA205">
        <v>74.598609924316406</v>
      </c>
      <c r="DB205">
        <v>17717.650390625</v>
      </c>
      <c r="DC205">
        <v>12.840000152587891</v>
      </c>
      <c r="DD205">
        <v>0.51238869395248454</v>
      </c>
      <c r="DE205">
        <v>0.78700556654956422</v>
      </c>
      <c r="DF205">
        <v>2.1061540172687629</v>
      </c>
      <c r="DG205">
        <v>1.7459280548500473</v>
      </c>
      <c r="DH205">
        <v>1.2908520895984612</v>
      </c>
      <c r="DI205">
        <v>8.0282603358436011E-2</v>
      </c>
      <c r="DJ205">
        <v>2.3613096841507741</v>
      </c>
      <c r="DK205">
        <v>2.964134611177105</v>
      </c>
      <c r="DL205">
        <v>0.36841441918444578</v>
      </c>
      <c r="DM205">
        <v>2.6911936626453739</v>
      </c>
      <c r="DN205">
        <v>0.12653803098182795</v>
      </c>
      <c r="DO205">
        <v>288.45616149902344</v>
      </c>
      <c r="DP205">
        <v>653.66630172729492</v>
      </c>
    </row>
    <row r="206" spans="1:120" x14ac:dyDescent="0.25">
      <c r="A206" s="1">
        <v>45467</v>
      </c>
      <c r="B206">
        <v>35.067680358886719</v>
      </c>
      <c r="C206">
        <v>43.240001678466797</v>
      </c>
      <c r="D206">
        <v>39.470176696777337</v>
      </c>
      <c r="E206">
        <v>32.743404388427727</v>
      </c>
      <c r="F206">
        <v>54.801876068115227</v>
      </c>
      <c r="G206">
        <v>14.069999694824221</v>
      </c>
      <c r="H206">
        <v>45.506088256835938</v>
      </c>
      <c r="I206">
        <v>27.469999313354489</v>
      </c>
      <c r="J206">
        <v>22.20456695556641</v>
      </c>
      <c r="K206">
        <v>390.490966796875</v>
      </c>
      <c r="L206">
        <v>65.755012512207031</v>
      </c>
      <c r="M206">
        <v>34.262001037597663</v>
      </c>
      <c r="N206">
        <v>25.971506118774411</v>
      </c>
      <c r="O206">
        <v>33.852569580078118</v>
      </c>
      <c r="P206">
        <v>54.538429260253913</v>
      </c>
      <c r="Q206">
        <v>215.6300048828125</v>
      </c>
      <c r="R206">
        <v>117.0689697265625</v>
      </c>
      <c r="S206">
        <v>115.66368103027339</v>
      </c>
      <c r="T206">
        <v>139.5797119140625</v>
      </c>
      <c r="U206">
        <v>28.394865036010739</v>
      </c>
      <c r="V206">
        <v>91.577041625976563</v>
      </c>
      <c r="W206">
        <v>83.900001525878906</v>
      </c>
      <c r="X206">
        <v>52.258136749267578</v>
      </c>
      <c r="Y206">
        <v>55.394771575927727</v>
      </c>
      <c r="Z206">
        <v>58.275997161865227</v>
      </c>
      <c r="AA206">
        <v>112.3896408081055</v>
      </c>
      <c r="AB206">
        <v>88.226036071777344</v>
      </c>
      <c r="AC206">
        <v>104.3981475830078</v>
      </c>
      <c r="AD206">
        <v>39.046962738037109</v>
      </c>
      <c r="AE206">
        <v>102.49627685546881</v>
      </c>
      <c r="AF206">
        <v>181.36726379394531</v>
      </c>
      <c r="AG206">
        <v>91.022796630859375</v>
      </c>
      <c r="AH206">
        <v>173.71742248535159</v>
      </c>
      <c r="AI206">
        <v>359.173095703125</v>
      </c>
      <c r="AJ206">
        <v>199.4944152832031</v>
      </c>
      <c r="AK206">
        <v>149.11094665527341</v>
      </c>
      <c r="AL206">
        <v>258.42071533203119</v>
      </c>
      <c r="AM206">
        <v>64.136375427246094</v>
      </c>
      <c r="AN206">
        <v>19.79999923706055</v>
      </c>
      <c r="AO206">
        <v>51.972152709960938</v>
      </c>
      <c r="AP206">
        <v>102.55198669433589</v>
      </c>
      <c r="AQ206">
        <v>46.763759613037109</v>
      </c>
      <c r="AR206">
        <v>50.043869018554688</v>
      </c>
      <c r="AS206">
        <v>46.634811401367188</v>
      </c>
      <c r="AT206">
        <v>308.74240112304688</v>
      </c>
      <c r="AU206">
        <v>117.52027893066411</v>
      </c>
      <c r="AV206">
        <v>191.5390319824219</v>
      </c>
      <c r="AW206">
        <v>80.471076965332031</v>
      </c>
      <c r="AX206">
        <v>260.45059204101563</v>
      </c>
      <c r="AY206">
        <v>307.31658935546881</v>
      </c>
      <c r="AZ206">
        <v>13.48458957672119</v>
      </c>
      <c r="BA206">
        <v>66.076080322265625</v>
      </c>
      <c r="BB206">
        <v>45.478900909423828</v>
      </c>
      <c r="BC206">
        <v>46.957550048828118</v>
      </c>
      <c r="BD206">
        <v>20.114494323730469</v>
      </c>
      <c r="BE206">
        <v>44.757198333740227</v>
      </c>
      <c r="BF206">
        <v>65.840667724609375</v>
      </c>
      <c r="BG206">
        <v>41.055431365966797</v>
      </c>
      <c r="BH206">
        <v>82.294769287109375</v>
      </c>
      <c r="BI206">
        <v>40.450000762939453</v>
      </c>
      <c r="BJ206">
        <v>103.2077178955078</v>
      </c>
      <c r="BK206">
        <v>60.715908050537109</v>
      </c>
      <c r="BL206">
        <v>59.976982116699219</v>
      </c>
      <c r="BM206">
        <v>32.553440093994141</v>
      </c>
      <c r="BN206">
        <v>30.987726211547852</v>
      </c>
      <c r="BO206">
        <v>471.82931518554688</v>
      </c>
      <c r="BP206">
        <v>88.328720092773438</v>
      </c>
      <c r="BQ206">
        <v>170.01603698730469</v>
      </c>
      <c r="BR206">
        <v>54.454700469970703</v>
      </c>
      <c r="BS206">
        <v>163.70527648925781</v>
      </c>
      <c r="BT206">
        <v>78.979263305664063</v>
      </c>
      <c r="BU206">
        <v>30.959699630737301</v>
      </c>
      <c r="BV206">
        <v>91.910003662109375</v>
      </c>
      <c r="BW206">
        <v>63.544776916503913</v>
      </c>
      <c r="BX206">
        <v>254.6513366699219</v>
      </c>
      <c r="BY206">
        <v>42.147575378417969</v>
      </c>
      <c r="BZ206">
        <v>83.405364990234375</v>
      </c>
      <c r="CA206">
        <v>65.319541931152344</v>
      </c>
      <c r="CB206">
        <v>537.64801025390625</v>
      </c>
      <c r="CC206">
        <v>42.7486572265625</v>
      </c>
      <c r="CD206">
        <v>91.187728881835938</v>
      </c>
      <c r="CE206">
        <v>28.366657257080082</v>
      </c>
      <c r="CF206">
        <v>83.574432373046875</v>
      </c>
      <c r="CG206">
        <v>79.699996948242188</v>
      </c>
      <c r="CH206">
        <v>27.747770309448239</v>
      </c>
      <c r="CI206">
        <v>74.054771423339844</v>
      </c>
      <c r="CJ206">
        <v>81.254066467285156</v>
      </c>
      <c r="CK206">
        <v>117.2563858032227</v>
      </c>
      <c r="CL206">
        <v>103.28469085693359</v>
      </c>
      <c r="CM206">
        <v>83.090324401855469</v>
      </c>
      <c r="CN206">
        <v>88.505363464355469</v>
      </c>
      <c r="CO206">
        <v>84.273651123046875</v>
      </c>
      <c r="CP206">
        <v>89.084381103515625</v>
      </c>
      <c r="CQ206">
        <v>41.114395141601563</v>
      </c>
      <c r="CR206">
        <v>121.6837463378906</v>
      </c>
      <c r="CS206">
        <v>221.26951599121091</v>
      </c>
      <c r="CT206">
        <v>76.509292602539063</v>
      </c>
      <c r="CU206">
        <v>37.438228607177727</v>
      </c>
      <c r="CV206">
        <v>68.217239379882813</v>
      </c>
      <c r="CW206">
        <v>145.3206787109375</v>
      </c>
      <c r="CX206">
        <v>180.22782897949219</v>
      </c>
      <c r="CY206">
        <v>58.648777008056641</v>
      </c>
      <c r="CZ206">
        <v>144.0321044921875</v>
      </c>
      <c r="DA206">
        <v>75.182022094726563</v>
      </c>
      <c r="DB206">
        <v>17496.8203125</v>
      </c>
      <c r="DC206">
        <v>13.329999923706049</v>
      </c>
      <c r="DD206">
        <v>0.50187004383697409</v>
      </c>
      <c r="DE206">
        <v>0.78500149513258799</v>
      </c>
      <c r="DF206">
        <v>2.0675709469118542</v>
      </c>
      <c r="DG206">
        <v>1.7330767534423133</v>
      </c>
      <c r="DH206">
        <v>1.2768822702116425</v>
      </c>
      <c r="DI206">
        <v>8.0424368460038656E-2</v>
      </c>
      <c r="DJ206">
        <v>2.3556331897585876</v>
      </c>
      <c r="DK206">
        <v>2.892060669554116</v>
      </c>
      <c r="DL206">
        <v>0.37105022520029624</v>
      </c>
      <c r="DM206">
        <v>2.627141493641298</v>
      </c>
      <c r="DN206">
        <v>0.12739414131295637</v>
      </c>
      <c r="DO206">
        <v>290.04721069335938</v>
      </c>
      <c r="DP206">
        <v>652.80084991455078</v>
      </c>
    </row>
    <row r="207" spans="1:120" x14ac:dyDescent="0.25">
      <c r="A207" s="1">
        <v>45464</v>
      </c>
      <c r="B207">
        <v>35.477066040039063</v>
      </c>
      <c r="C207">
        <v>43.319999694824219</v>
      </c>
      <c r="D207">
        <v>39.421554565429688</v>
      </c>
      <c r="E207">
        <v>33.404884338378913</v>
      </c>
      <c r="F207">
        <v>54.961448669433587</v>
      </c>
      <c r="G207">
        <v>13.86999988555908</v>
      </c>
      <c r="H207">
        <v>44.454212188720703</v>
      </c>
      <c r="I207">
        <v>27.440000534057621</v>
      </c>
      <c r="J207">
        <v>22.024196624755859</v>
      </c>
      <c r="K207">
        <v>387.87435913085938</v>
      </c>
      <c r="L207">
        <v>65.506088256835938</v>
      </c>
      <c r="M207">
        <v>33.922000885009773</v>
      </c>
      <c r="N207">
        <v>25.128717422485352</v>
      </c>
      <c r="O207">
        <v>33.595588684082031</v>
      </c>
      <c r="P207">
        <v>53.889865875244141</v>
      </c>
      <c r="Q207">
        <v>214.7799987792969</v>
      </c>
      <c r="R207">
        <v>116.75244140625</v>
      </c>
      <c r="S207">
        <v>115.12851715087891</v>
      </c>
      <c r="T207">
        <v>136.9668273925781</v>
      </c>
      <c r="U207">
        <v>27.99980545043945</v>
      </c>
      <c r="V207">
        <v>91.499458312988281</v>
      </c>
      <c r="W207">
        <v>84.769996643066406</v>
      </c>
      <c r="X207">
        <v>51.741909027099609</v>
      </c>
      <c r="Y207">
        <v>56.202220916748047</v>
      </c>
      <c r="Z207">
        <v>57.929698944091797</v>
      </c>
      <c r="AA207">
        <v>111.4435348510742</v>
      </c>
      <c r="AB207">
        <v>87.808547973632813</v>
      </c>
      <c r="AC207">
        <v>103.6900939941406</v>
      </c>
      <c r="AD207">
        <v>39.445808410644531</v>
      </c>
      <c r="AE207">
        <v>101.87184143066411</v>
      </c>
      <c r="AF207">
        <v>179.91932678222659</v>
      </c>
      <c r="AG207">
        <v>91.979042053222656</v>
      </c>
      <c r="AH207">
        <v>172.28874206542969</v>
      </c>
      <c r="AI207">
        <v>362.72039794921881</v>
      </c>
      <c r="AJ207">
        <v>198.6318664550781</v>
      </c>
      <c r="AK207">
        <v>147.85774230957031</v>
      </c>
      <c r="AL207">
        <v>258.46044921875</v>
      </c>
      <c r="AM207">
        <v>63.710052490234382</v>
      </c>
      <c r="AN207">
        <v>19.729999542236332</v>
      </c>
      <c r="AO207">
        <v>51.130474090576172</v>
      </c>
      <c r="AP207">
        <v>101.7974472045898</v>
      </c>
      <c r="AQ207">
        <v>45.851608276367188</v>
      </c>
      <c r="AR207">
        <v>49.611621856689453</v>
      </c>
      <c r="AS207">
        <v>45.691921234130859</v>
      </c>
      <c r="AT207">
        <v>312.1566162109375</v>
      </c>
      <c r="AU207">
        <v>116.8557205200195</v>
      </c>
      <c r="AV207">
        <v>193.82020568847659</v>
      </c>
      <c r="AW207">
        <v>80.727066040039063</v>
      </c>
      <c r="AX207">
        <v>261.90936279296881</v>
      </c>
      <c r="AY207">
        <v>299.06948852539063</v>
      </c>
      <c r="AZ207">
        <v>13.458052635192869</v>
      </c>
      <c r="BA207">
        <v>65.088577270507813</v>
      </c>
      <c r="BB207">
        <v>45.03192138671875</v>
      </c>
      <c r="BC207">
        <v>47.579296112060547</v>
      </c>
      <c r="BD207">
        <v>20.192392349243161</v>
      </c>
      <c r="BE207">
        <v>44.491508483886719</v>
      </c>
      <c r="BF207">
        <v>65.548728942871094</v>
      </c>
      <c r="BG207">
        <v>40.487293243408203</v>
      </c>
      <c r="BH207">
        <v>81.431838989257813</v>
      </c>
      <c r="BI207">
        <v>40.720001220703118</v>
      </c>
      <c r="BJ207">
        <v>103.3580703735352</v>
      </c>
      <c r="BK207">
        <v>62.156856536865227</v>
      </c>
      <c r="BL207">
        <v>59.240390777587891</v>
      </c>
      <c r="BM207">
        <v>31.67371940612793</v>
      </c>
      <c r="BN207">
        <v>30.3065071105957</v>
      </c>
      <c r="BO207">
        <v>477.26278686523438</v>
      </c>
      <c r="BP207">
        <v>88.735824584960938</v>
      </c>
      <c r="BQ207">
        <v>170.6309509277344</v>
      </c>
      <c r="BR207">
        <v>54.504428863525391</v>
      </c>
      <c r="BS207">
        <v>162.9219055175781</v>
      </c>
      <c r="BT207">
        <v>78.969596862792969</v>
      </c>
      <c r="BU207">
        <v>31.057394027709961</v>
      </c>
      <c r="BV207">
        <v>92.620002746582045</v>
      </c>
      <c r="BW207">
        <v>63.496482849121087</v>
      </c>
      <c r="BX207">
        <v>263.72116088867188</v>
      </c>
      <c r="BY207">
        <v>42.267284393310547</v>
      </c>
      <c r="BZ207">
        <v>83.836280822753906</v>
      </c>
      <c r="CA207">
        <v>64.816169738769531</v>
      </c>
      <c r="CB207">
        <v>539.40142822265625</v>
      </c>
      <c r="CC207">
        <v>43.017330169677727</v>
      </c>
      <c r="CD207">
        <v>90.820426940917955</v>
      </c>
      <c r="CE207">
        <v>28.823869705200199</v>
      </c>
      <c r="CF207">
        <v>83.080665588378906</v>
      </c>
      <c r="CG207">
        <v>78.650001525878906</v>
      </c>
      <c r="CH207">
        <v>27.843452453613281</v>
      </c>
      <c r="CI207">
        <v>73.997276306152344</v>
      </c>
      <c r="CJ207">
        <v>80.629920959472656</v>
      </c>
      <c r="CK207">
        <v>116.423942565918</v>
      </c>
      <c r="CL207">
        <v>102.1444931030273</v>
      </c>
      <c r="CM207">
        <v>84.249900817871094</v>
      </c>
      <c r="CN207">
        <v>87.938591003417969</v>
      </c>
      <c r="CO207">
        <v>83.992088317871094</v>
      </c>
      <c r="CP207">
        <v>86.893379211425781</v>
      </c>
      <c r="CQ207">
        <v>40.696231842041023</v>
      </c>
      <c r="CR207">
        <v>121.1686248779297</v>
      </c>
      <c r="CS207">
        <v>226.8305969238281</v>
      </c>
      <c r="CT207">
        <v>75.702064514160156</v>
      </c>
      <c r="CU207">
        <v>37.187343597412109</v>
      </c>
      <c r="CV207">
        <v>67.332000732421875</v>
      </c>
      <c r="CW207">
        <v>144.4779357910156</v>
      </c>
      <c r="CX207">
        <v>181.0006103515625</v>
      </c>
      <c r="CY207">
        <v>58.722476959228523</v>
      </c>
      <c r="CZ207">
        <v>139.93328857421881</v>
      </c>
      <c r="DA207">
        <v>74.545204162597656</v>
      </c>
      <c r="DB207">
        <v>17689.359375</v>
      </c>
      <c r="DC207">
        <v>13.19999980926514</v>
      </c>
      <c r="DD207">
        <v>0.51122380067903217</v>
      </c>
      <c r="DE207">
        <v>0.78791962307166918</v>
      </c>
      <c r="DF207">
        <v>2.1053052776452992</v>
      </c>
      <c r="DG207">
        <v>1.7480345985373589</v>
      </c>
      <c r="DH207">
        <v>1.2934470080636</v>
      </c>
      <c r="DI207">
        <v>8.0311243960856579E-2</v>
      </c>
      <c r="DJ207">
        <v>2.3909600288074855</v>
      </c>
      <c r="DK207">
        <v>2.9963594570317058</v>
      </c>
      <c r="DL207">
        <v>0.36824497686180774</v>
      </c>
      <c r="DM207">
        <v>2.671299400849267</v>
      </c>
      <c r="DN207">
        <v>0.12775863995722594</v>
      </c>
      <c r="DO207">
        <v>287.51200103759766</v>
      </c>
      <c r="DP207">
        <v>657.6346549987793</v>
      </c>
    </row>
    <row r="208" spans="1:120" x14ac:dyDescent="0.25">
      <c r="A208" s="1">
        <v>45463</v>
      </c>
      <c r="B208">
        <v>35.616859436035163</v>
      </c>
      <c r="C208">
        <v>43.369998931884773</v>
      </c>
      <c r="D208">
        <v>39.800796508789063</v>
      </c>
      <c r="E208">
        <v>34.132514953613281</v>
      </c>
      <c r="F208">
        <v>54.821826934814453</v>
      </c>
      <c r="G208">
        <v>13.72000026702881</v>
      </c>
      <c r="H208">
        <v>45.250492095947273</v>
      </c>
      <c r="I208">
        <v>28.079999923706051</v>
      </c>
      <c r="J208">
        <v>22.20456695556641</v>
      </c>
      <c r="K208">
        <v>387.73165893554688</v>
      </c>
      <c r="L208">
        <v>65.705223083496094</v>
      </c>
      <c r="M208">
        <v>33.886001586914063</v>
      </c>
      <c r="N208">
        <v>25.34183502197266</v>
      </c>
      <c r="O208">
        <v>34.149089813232422</v>
      </c>
      <c r="P208">
        <v>54.096225738525391</v>
      </c>
      <c r="Q208">
        <v>218.1600036621094</v>
      </c>
      <c r="R208">
        <v>117.8207550048828</v>
      </c>
      <c r="S208">
        <v>115.53485107421881</v>
      </c>
      <c r="T208">
        <v>135.33128356933591</v>
      </c>
      <c r="U208">
        <v>28.276346206665039</v>
      </c>
      <c r="V208">
        <v>91.480056762695327</v>
      </c>
      <c r="W208">
        <v>83.930000305175781</v>
      </c>
      <c r="X208">
        <v>51.622783660888672</v>
      </c>
      <c r="Y208">
        <v>56.112503051757813</v>
      </c>
      <c r="Z208">
        <v>57.692249298095703</v>
      </c>
      <c r="AA208">
        <v>111.06903076171881</v>
      </c>
      <c r="AB208">
        <v>87.470603942871094</v>
      </c>
      <c r="AC208">
        <v>103.54258728027339</v>
      </c>
      <c r="AD208">
        <v>39.385982513427727</v>
      </c>
      <c r="AE208">
        <v>101.465461730957</v>
      </c>
      <c r="AF208">
        <v>179.92915344238281</v>
      </c>
      <c r="AG208">
        <v>92.25795745849608</v>
      </c>
      <c r="AH208">
        <v>172.3084716796875</v>
      </c>
      <c r="AI208">
        <v>363.5274658203125</v>
      </c>
      <c r="AJ208">
        <v>198.18571472167969</v>
      </c>
      <c r="AK208">
        <v>147.63078308105469</v>
      </c>
      <c r="AL208">
        <v>257.6162109375</v>
      </c>
      <c r="AM208">
        <v>63.670398712158203</v>
      </c>
      <c r="AN208">
        <v>19.70000076293945</v>
      </c>
      <c r="AO208">
        <v>51.422534942626953</v>
      </c>
      <c r="AP208">
        <v>102.44565582275391</v>
      </c>
      <c r="AQ208">
        <v>45.948753356933587</v>
      </c>
      <c r="AR208">
        <v>49.700126647949219</v>
      </c>
      <c r="AS208">
        <v>45.779399871826172</v>
      </c>
      <c r="AT208">
        <v>312.7239990234375</v>
      </c>
      <c r="AU208">
        <v>117.17822265625</v>
      </c>
      <c r="AV208">
        <v>195.49638366699219</v>
      </c>
      <c r="AW208">
        <v>81.081520080566406</v>
      </c>
      <c r="AX208">
        <v>262.31622314453119</v>
      </c>
      <c r="AY208">
        <v>298.109619140625</v>
      </c>
      <c r="AZ208">
        <v>13.54594898223877</v>
      </c>
      <c r="BA208">
        <v>64.039253234863281</v>
      </c>
      <c r="BB208">
        <v>44.76580810546875</v>
      </c>
      <c r="BC208">
        <v>47.846832275390618</v>
      </c>
      <c r="BD208">
        <v>20.153219223022461</v>
      </c>
      <c r="BE208">
        <v>44.381649017333977</v>
      </c>
      <c r="BF208">
        <v>65.419387817382813</v>
      </c>
      <c r="BG208">
        <v>40.507122039794922</v>
      </c>
      <c r="BH208">
        <v>80.788780212402344</v>
      </c>
      <c r="BI208">
        <v>40.529998779296882</v>
      </c>
      <c r="BJ208">
        <v>103.18902587890619</v>
      </c>
      <c r="BK208">
        <v>62.895755767822273</v>
      </c>
      <c r="BL208">
        <v>59.957008361816413</v>
      </c>
      <c r="BM208">
        <v>31.917287826538089</v>
      </c>
      <c r="BN208">
        <v>30.19039154052734</v>
      </c>
      <c r="BO208">
        <v>478.544921875</v>
      </c>
      <c r="BP208">
        <v>88.388298034667969</v>
      </c>
      <c r="BQ208">
        <v>170.9978942871094</v>
      </c>
      <c r="BR208">
        <v>54.792865753173828</v>
      </c>
      <c r="BS208">
        <v>162.7153015136719</v>
      </c>
      <c r="BT208">
        <v>78.940574645996094</v>
      </c>
      <c r="BU208">
        <v>31.760799407958981</v>
      </c>
      <c r="BV208">
        <v>92.019996643066406</v>
      </c>
      <c r="BW208">
        <v>63.776584625244141</v>
      </c>
      <c r="BX208">
        <v>267.73336791992188</v>
      </c>
      <c r="BY208">
        <v>42.247333526611328</v>
      </c>
      <c r="BZ208">
        <v>83.756828308105469</v>
      </c>
      <c r="CA208">
        <v>64.826034545898438</v>
      </c>
      <c r="CB208">
        <v>540.12548828125</v>
      </c>
      <c r="CC208">
        <v>43.554672241210938</v>
      </c>
      <c r="CD208">
        <v>90.820426940917955</v>
      </c>
      <c r="CE208">
        <v>29.31026649475098</v>
      </c>
      <c r="CF208">
        <v>83.090545654296875</v>
      </c>
      <c r="CG208">
        <v>79.410003662109375</v>
      </c>
      <c r="CH208">
        <v>27.77647590637207</v>
      </c>
      <c r="CI208">
        <v>73.911041259765625</v>
      </c>
      <c r="CJ208">
        <v>80.428276062011719</v>
      </c>
      <c r="CK208">
        <v>116.73341369628911</v>
      </c>
      <c r="CL208">
        <v>102.3926620483398</v>
      </c>
      <c r="CM208">
        <v>84.30987548828125</v>
      </c>
      <c r="CN208">
        <v>87.92877197265625</v>
      </c>
      <c r="CO208">
        <v>83.448219299316406</v>
      </c>
      <c r="CP208">
        <v>87.396827697753906</v>
      </c>
      <c r="CQ208">
        <v>40.853782653808587</v>
      </c>
      <c r="CR208">
        <v>121.4248123168945</v>
      </c>
      <c r="CS208">
        <v>227.22782897949219</v>
      </c>
      <c r="CT208">
        <v>75.643577575683594</v>
      </c>
      <c r="CU208">
        <v>37.090705871582031</v>
      </c>
      <c r="CV208">
        <v>67.729843139648438</v>
      </c>
      <c r="CW208">
        <v>144.07444763183591</v>
      </c>
      <c r="CX208">
        <v>179.48408508300781</v>
      </c>
      <c r="CY208">
        <v>58.961101531982422</v>
      </c>
      <c r="CZ208">
        <v>141.0263671875</v>
      </c>
      <c r="DA208">
        <v>74.564888000488281</v>
      </c>
      <c r="DB208">
        <v>17721.58984375</v>
      </c>
      <c r="DC208">
        <v>13.27999973297119</v>
      </c>
      <c r="DD208">
        <v>0.51274602082779808</v>
      </c>
      <c r="DE208">
        <v>0.78753369272237161</v>
      </c>
      <c r="DF208">
        <v>2.1097480714476489</v>
      </c>
      <c r="DG208">
        <v>1.7450033493086554</v>
      </c>
      <c r="DH208">
        <v>1.2920245530181791</v>
      </c>
      <c r="DI208">
        <v>8.0296153158581324E-2</v>
      </c>
      <c r="DJ208">
        <v>2.3727603959956651</v>
      </c>
      <c r="DK208">
        <v>3.0039275806613475</v>
      </c>
      <c r="DL208">
        <v>0.3669253146196314</v>
      </c>
      <c r="DM208">
        <v>2.6687894041611626</v>
      </c>
      <c r="DN208">
        <v>0.1287128687767943</v>
      </c>
      <c r="DO208">
        <v>287.44786834716797</v>
      </c>
      <c r="DP208">
        <v>656.91928100585938</v>
      </c>
    </row>
    <row r="209" spans="1:120" x14ac:dyDescent="0.25">
      <c r="A209" s="1">
        <v>45461</v>
      </c>
      <c r="B209">
        <v>35.896446228027337</v>
      </c>
      <c r="C209">
        <v>43.680000305175781</v>
      </c>
      <c r="D209">
        <v>39.178455352783203</v>
      </c>
      <c r="E209">
        <v>33.801776885986328</v>
      </c>
      <c r="F209">
        <v>54.971416473388672</v>
      </c>
      <c r="G209">
        <v>13.64999961853027</v>
      </c>
      <c r="H209">
        <v>43.854541778564453</v>
      </c>
      <c r="I209">
        <v>27.680000305175781</v>
      </c>
      <c r="J209">
        <v>22.157100677490231</v>
      </c>
      <c r="K209">
        <v>384.8341064453125</v>
      </c>
      <c r="L209">
        <v>65.964103698730469</v>
      </c>
      <c r="M209">
        <v>33.874000549316413</v>
      </c>
      <c r="N209">
        <v>25.1190299987793</v>
      </c>
      <c r="O209">
        <v>33.308952331542969</v>
      </c>
      <c r="P209">
        <v>53.889865875244141</v>
      </c>
      <c r="Q209">
        <v>215.4700012207031</v>
      </c>
      <c r="R209">
        <v>118.4736022949219</v>
      </c>
      <c r="S209">
        <v>115.3168106079102</v>
      </c>
      <c r="T209">
        <v>134.014892578125</v>
      </c>
      <c r="U209">
        <v>28.523258209228519</v>
      </c>
      <c r="V209">
        <v>91.712814331054673</v>
      </c>
      <c r="W209">
        <v>84.040000915527344</v>
      </c>
      <c r="X209">
        <v>51.434158325195313</v>
      </c>
      <c r="Y209">
        <v>55.933071136474609</v>
      </c>
      <c r="Z209">
        <v>57.840656280517578</v>
      </c>
      <c r="AA209">
        <v>111.1084518432617</v>
      </c>
      <c r="AB209">
        <v>87.917892456054688</v>
      </c>
      <c r="AC209">
        <v>103.94577789306641</v>
      </c>
      <c r="AD209">
        <v>39.764884948730469</v>
      </c>
      <c r="AE209">
        <v>102.010612487793</v>
      </c>
      <c r="AF209">
        <v>179.24951171875</v>
      </c>
      <c r="AG209">
        <v>92.945251464843764</v>
      </c>
      <c r="AH209">
        <v>171.8059387207031</v>
      </c>
      <c r="AI209">
        <v>366.0185546875</v>
      </c>
      <c r="AJ209">
        <v>199.02842712402341</v>
      </c>
      <c r="AK209">
        <v>147.9564208984375</v>
      </c>
      <c r="AL209">
        <v>259.40408325195313</v>
      </c>
      <c r="AM209">
        <v>63.204414367675781</v>
      </c>
      <c r="AN209">
        <v>19.719999313354489</v>
      </c>
      <c r="AO209">
        <v>51.383590698242188</v>
      </c>
      <c r="AP209">
        <v>101.4242324829102</v>
      </c>
      <c r="AQ209">
        <v>46.026466369628913</v>
      </c>
      <c r="AR209">
        <v>49.21826171875</v>
      </c>
      <c r="AS209">
        <v>45.701644897460938</v>
      </c>
      <c r="AT209">
        <v>314.72470092773438</v>
      </c>
      <c r="AU209">
        <v>116.9729919433594</v>
      </c>
      <c r="AV209">
        <v>197.17254638671881</v>
      </c>
      <c r="AW209">
        <v>81.632904052734375</v>
      </c>
      <c r="AX209">
        <v>263.2886962890625</v>
      </c>
      <c r="AY209">
        <v>294.88720703125</v>
      </c>
      <c r="AZ209">
        <v>13.66314697265625</v>
      </c>
      <c r="BA209">
        <v>63.729446411132813</v>
      </c>
      <c r="BB209">
        <v>45.130481719970703</v>
      </c>
      <c r="BC209">
        <v>48.218421936035163</v>
      </c>
      <c r="BD209">
        <v>20.662435531616211</v>
      </c>
      <c r="BE209">
        <v>44.531455993652337</v>
      </c>
      <c r="BF209">
        <v>66.056159973144531</v>
      </c>
      <c r="BG209">
        <v>40.963146209716797</v>
      </c>
      <c r="BH209">
        <v>80.294113159179688</v>
      </c>
      <c r="BI209">
        <v>40.5</v>
      </c>
      <c r="BJ209">
        <v>103.24868011474609</v>
      </c>
      <c r="BK209">
        <v>64.74298095703125</v>
      </c>
      <c r="BL209">
        <v>59.653820037841797</v>
      </c>
      <c r="BM209">
        <v>31.556806564331051</v>
      </c>
      <c r="BN209">
        <v>29.919452667236332</v>
      </c>
      <c r="BO209">
        <v>482.26220703125</v>
      </c>
      <c r="BP209">
        <v>88.805328369140625</v>
      </c>
      <c r="BQ209">
        <v>171.76155090332031</v>
      </c>
      <c r="BR209">
        <v>55.270275115966797</v>
      </c>
      <c r="BS209">
        <v>162.6169128417969</v>
      </c>
      <c r="BT209">
        <v>78.969596862792969</v>
      </c>
      <c r="BU209">
        <v>30.9792366027832</v>
      </c>
      <c r="BV209">
        <v>92.190002441406236</v>
      </c>
      <c r="BW209">
        <v>63.612388610839837</v>
      </c>
      <c r="BX209">
        <v>275.53875732421881</v>
      </c>
      <c r="BY209">
        <v>42.516677856445313</v>
      </c>
      <c r="BZ209">
        <v>84.442062377929688</v>
      </c>
      <c r="CA209">
        <v>64.6092529296875</v>
      </c>
      <c r="CB209">
        <v>541.5968017578125</v>
      </c>
      <c r="CC209">
        <v>44.888080596923828</v>
      </c>
      <c r="CD209">
        <v>91.429374694824219</v>
      </c>
      <c r="CE209">
        <v>29.271356582641602</v>
      </c>
      <c r="CF209">
        <v>82.636283874511719</v>
      </c>
      <c r="CG209">
        <v>78.669998168945313</v>
      </c>
      <c r="CH209">
        <v>27.661655426025391</v>
      </c>
      <c r="CI209">
        <v>74.351783752441406</v>
      </c>
      <c r="CJ209">
        <v>80.658729553222656</v>
      </c>
      <c r="CK209">
        <v>116.3352966308594</v>
      </c>
      <c r="CL209">
        <v>103.9114151000977</v>
      </c>
      <c r="CM209">
        <v>84.409843444824219</v>
      </c>
      <c r="CN209">
        <v>87.840484619140625</v>
      </c>
      <c r="CO209">
        <v>83.092231750488281</v>
      </c>
      <c r="CP209">
        <v>85.818710327148438</v>
      </c>
      <c r="CQ209">
        <v>40.637157440185547</v>
      </c>
      <c r="CR209">
        <v>121.3459777832031</v>
      </c>
      <c r="CS209">
        <v>229.80986022949219</v>
      </c>
      <c r="CT209">
        <v>75.809280395507813</v>
      </c>
      <c r="CU209">
        <v>37.187343597412109</v>
      </c>
      <c r="CV209">
        <v>67.147636413574219</v>
      </c>
      <c r="CW209">
        <v>143.6020812988281</v>
      </c>
      <c r="CX209">
        <v>179.25611877441409</v>
      </c>
      <c r="CY209">
        <v>58.165676116943359</v>
      </c>
      <c r="CZ209">
        <v>139.46482849121091</v>
      </c>
      <c r="DA209">
        <v>74.879753112792969</v>
      </c>
      <c r="DB209">
        <v>17862.23046875</v>
      </c>
      <c r="DC209">
        <v>12.30000019073486</v>
      </c>
      <c r="DD209">
        <v>0.51852443319722252</v>
      </c>
      <c r="DE209">
        <v>0.79127997013295226</v>
      </c>
      <c r="DF209">
        <v>2.1304185257677228</v>
      </c>
      <c r="DG209">
        <v>1.753246541628749</v>
      </c>
      <c r="DH209">
        <v>1.3069654662285863</v>
      </c>
      <c r="DI209">
        <v>8.0650402962882159E-2</v>
      </c>
      <c r="DJ209">
        <v>2.3645669479938261</v>
      </c>
      <c r="DK209">
        <v>3.0314212063554939</v>
      </c>
      <c r="DL209">
        <v>0.36748449488264068</v>
      </c>
      <c r="DM209">
        <v>2.6905757961643846</v>
      </c>
      <c r="DN209">
        <v>0.12846335985687177</v>
      </c>
      <c r="DO209">
        <v>286.55899810791016</v>
      </c>
      <c r="DP209">
        <v>658.88959884643555</v>
      </c>
    </row>
    <row r="210" spans="1:120" x14ac:dyDescent="0.25">
      <c r="A210" s="1">
        <v>45460</v>
      </c>
      <c r="B210">
        <v>35.736682891845703</v>
      </c>
      <c r="C210">
        <v>44.130001068115227</v>
      </c>
      <c r="D210">
        <v>39.159004211425781</v>
      </c>
      <c r="E210">
        <v>34.368759155273438</v>
      </c>
      <c r="F210">
        <v>55.220745086669922</v>
      </c>
      <c r="G210">
        <v>13.88000011444092</v>
      </c>
      <c r="H210">
        <v>43.205718994140618</v>
      </c>
      <c r="I210">
        <v>27.45999908447266</v>
      </c>
      <c r="J210">
        <v>21.976730346679691</v>
      </c>
      <c r="K210">
        <v>384.28024291992188</v>
      </c>
      <c r="L210">
        <v>65.665397644042969</v>
      </c>
      <c r="M210">
        <v>33.771999359130859</v>
      </c>
      <c r="N210">
        <v>24.983407974243161</v>
      </c>
      <c r="O210">
        <v>32.814754486083977</v>
      </c>
      <c r="P210">
        <v>53.241298675537109</v>
      </c>
      <c r="Q210">
        <v>214.61000061035159</v>
      </c>
      <c r="R210">
        <v>117.4448623657227</v>
      </c>
      <c r="S210">
        <v>114.8906631469727</v>
      </c>
      <c r="T210">
        <v>135.0719909667969</v>
      </c>
      <c r="U210">
        <v>28.49362945556641</v>
      </c>
      <c r="V210">
        <v>91.315193176269517</v>
      </c>
      <c r="W210">
        <v>83.760002136230469</v>
      </c>
      <c r="X210">
        <v>51.771694183349609</v>
      </c>
      <c r="Y210">
        <v>55.663921356201172</v>
      </c>
      <c r="Z210">
        <v>57.731819152832031</v>
      </c>
      <c r="AA210">
        <v>111.2562789916992</v>
      </c>
      <c r="AB210">
        <v>87.639579772949219</v>
      </c>
      <c r="AC210">
        <v>103.91627502441411</v>
      </c>
      <c r="AD210">
        <v>39.724998474121087</v>
      </c>
      <c r="AE210">
        <v>103.84426116943359</v>
      </c>
      <c r="AF210">
        <v>178.69793701171881</v>
      </c>
      <c r="AG210">
        <v>92.765953063964844</v>
      </c>
      <c r="AH210">
        <v>171.14579772949219</v>
      </c>
      <c r="AI210">
        <v>365.3609619140625</v>
      </c>
      <c r="AJ210">
        <v>198.6814270019531</v>
      </c>
      <c r="AK210">
        <v>147.9662780761719</v>
      </c>
      <c r="AL210">
        <v>258.45053100585938</v>
      </c>
      <c r="AM210">
        <v>63.313480377197273</v>
      </c>
      <c r="AN210">
        <v>19.75</v>
      </c>
      <c r="AO210">
        <v>50.906558990478523</v>
      </c>
      <c r="AP210">
        <v>100.8054962158203</v>
      </c>
      <c r="AQ210">
        <v>45.80303955078125</v>
      </c>
      <c r="AR210">
        <v>48.87408447265625</v>
      </c>
      <c r="AS210">
        <v>45.585006713867188</v>
      </c>
      <c r="AT210">
        <v>314.19711303710938</v>
      </c>
      <c r="AU210">
        <v>116.6016159057617</v>
      </c>
      <c r="AV210">
        <v>195.7244873046875</v>
      </c>
      <c r="AW210">
        <v>80.766456604003906</v>
      </c>
      <c r="AX210">
        <v>262.88186645507813</v>
      </c>
      <c r="AY210">
        <v>293.95669555664063</v>
      </c>
      <c r="AZ210">
        <v>13.633847236633301</v>
      </c>
      <c r="BA210">
        <v>63.73944091796875</v>
      </c>
      <c r="BB210">
        <v>44.933361053466797</v>
      </c>
      <c r="BC210">
        <v>47.846229553222663</v>
      </c>
      <c r="BD210">
        <v>20.819118499755859</v>
      </c>
      <c r="BE210">
        <v>44.331718444824219</v>
      </c>
      <c r="BF210">
        <v>65.558677673339844</v>
      </c>
      <c r="BG210">
        <v>40.774791717529297</v>
      </c>
      <c r="BH210">
        <v>80.353469848632813</v>
      </c>
      <c r="BI210">
        <v>40.729999542236328</v>
      </c>
      <c r="BJ210">
        <v>102.6818771362305</v>
      </c>
      <c r="BK210">
        <v>63.844333648681641</v>
      </c>
      <c r="BL210">
        <v>59.470077514648438</v>
      </c>
      <c r="BM210">
        <v>31.508089065551761</v>
      </c>
      <c r="BN210">
        <v>29.696893692016602</v>
      </c>
      <c r="BO210">
        <v>482.11312866210938</v>
      </c>
      <c r="BP210">
        <v>88.646453857421875</v>
      </c>
      <c r="BQ210">
        <v>171.06732177734381</v>
      </c>
      <c r="BR210">
        <v>54.932109832763672</v>
      </c>
      <c r="BS210">
        <v>162.2135009765625</v>
      </c>
      <c r="BT210">
        <v>78.863166809082031</v>
      </c>
      <c r="BU210">
        <v>30.510299682617191</v>
      </c>
      <c r="BV210">
        <v>92.319999694824219</v>
      </c>
      <c r="BW210">
        <v>63.612388610839837</v>
      </c>
      <c r="BX210">
        <v>271.27764892578119</v>
      </c>
      <c r="BY210">
        <v>42.576534271240227</v>
      </c>
      <c r="BZ210">
        <v>84.084556579589844</v>
      </c>
      <c r="CA210">
        <v>64.402336120605469</v>
      </c>
      <c r="CB210">
        <v>540.2242431640625</v>
      </c>
      <c r="CC210">
        <v>44.708965301513672</v>
      </c>
      <c r="CD210">
        <v>90.598106384277344</v>
      </c>
      <c r="CE210">
        <v>28.561216354370121</v>
      </c>
      <c r="CF210">
        <v>82.478279113769531</v>
      </c>
      <c r="CG210">
        <v>77.790000915527344</v>
      </c>
      <c r="CH210">
        <v>27.671224594116211</v>
      </c>
      <c r="CI210">
        <v>73.853553771972656</v>
      </c>
      <c r="CJ210">
        <v>80.341850280761719</v>
      </c>
      <c r="CK210">
        <v>115.9274826049805</v>
      </c>
      <c r="CL210">
        <v>103.9809036254883</v>
      </c>
      <c r="CM210">
        <v>83.780067443847656</v>
      </c>
      <c r="CN210">
        <v>87.938591003417969</v>
      </c>
      <c r="CO210">
        <v>83.586662292480469</v>
      </c>
      <c r="CP210">
        <v>85.460487365722656</v>
      </c>
      <c r="CQ210">
        <v>40.381137847900391</v>
      </c>
      <c r="CR210">
        <v>120.6956481933594</v>
      </c>
      <c r="CS210">
        <v>229.5218505859375</v>
      </c>
      <c r="CT210">
        <v>75.711814880371094</v>
      </c>
      <c r="CU210">
        <v>37.042385101318359</v>
      </c>
      <c r="CV210">
        <v>67.118522644042969</v>
      </c>
      <c r="CW210">
        <v>143.41510009765619</v>
      </c>
      <c r="CX210">
        <v>179.86076354980469</v>
      </c>
      <c r="CY210">
        <v>57.966815948486328</v>
      </c>
      <c r="CZ210">
        <v>139.2793884277344</v>
      </c>
      <c r="DA210">
        <v>74.820709228515625</v>
      </c>
      <c r="DB210">
        <v>17857.01953125</v>
      </c>
      <c r="DC210">
        <v>12.75</v>
      </c>
      <c r="DD210">
        <v>0.51912156690360312</v>
      </c>
      <c r="DE210">
        <v>0.78772704396745086</v>
      </c>
      <c r="DF210">
        <v>2.1347936482293353</v>
      </c>
      <c r="DG210">
        <v>1.7466853553808459</v>
      </c>
      <c r="DH210">
        <v>1.3056134551101644</v>
      </c>
      <c r="DI210">
        <v>8.1688301897834742E-2</v>
      </c>
      <c r="DJ210">
        <v>2.3755970429977773</v>
      </c>
      <c r="DK210">
        <v>3.0315195976822755</v>
      </c>
      <c r="DL210">
        <v>0.3677758440426282</v>
      </c>
      <c r="DM210">
        <v>2.6946205727632955</v>
      </c>
      <c r="DN210">
        <v>0.12795302644972895</v>
      </c>
      <c r="DO210">
        <v>286.24543762207026</v>
      </c>
      <c r="DP210">
        <v>658.39799118041992</v>
      </c>
    </row>
    <row r="211" spans="1:120" x14ac:dyDescent="0.25">
      <c r="A211" s="1">
        <v>45457</v>
      </c>
      <c r="B211">
        <v>35.317306518554688</v>
      </c>
      <c r="C211">
        <v>43.869998931884773</v>
      </c>
      <c r="D211">
        <v>38.342178344726563</v>
      </c>
      <c r="E211">
        <v>33.811225891113281</v>
      </c>
      <c r="F211">
        <v>54.732067108154297</v>
      </c>
      <c r="G211">
        <v>14.27000045776367</v>
      </c>
      <c r="H211">
        <v>43.569450378417969</v>
      </c>
      <c r="I211">
        <v>27.690000534057621</v>
      </c>
      <c r="J211">
        <v>21.900785446166989</v>
      </c>
      <c r="K211">
        <v>382.18368530273438</v>
      </c>
      <c r="L211">
        <v>65.67535400390625</v>
      </c>
      <c r="M211">
        <v>33.433998107910163</v>
      </c>
      <c r="N211">
        <v>24.983407974243161</v>
      </c>
      <c r="O211">
        <v>33.022315979003913</v>
      </c>
      <c r="P211">
        <v>53.654022216796882</v>
      </c>
      <c r="Q211">
        <v>215.72999572753909</v>
      </c>
      <c r="R211">
        <v>116.6733016967773</v>
      </c>
      <c r="S211">
        <v>114.18703460693359</v>
      </c>
      <c r="T211">
        <v>136.0792541503906</v>
      </c>
      <c r="U211">
        <v>28.24671745300293</v>
      </c>
      <c r="V211">
        <v>91.741889953613281</v>
      </c>
      <c r="W211">
        <v>83.040000915527344</v>
      </c>
      <c r="X211">
        <v>51.960315704345703</v>
      </c>
      <c r="Y211">
        <v>55.723731994628913</v>
      </c>
      <c r="Z211">
        <v>57.217330932617188</v>
      </c>
      <c r="AA211">
        <v>110.231330871582</v>
      </c>
      <c r="AB211">
        <v>86.715171813964844</v>
      </c>
      <c r="AC211">
        <v>102.9427032470703</v>
      </c>
      <c r="AD211">
        <v>39.455780029296882</v>
      </c>
      <c r="AE211">
        <v>103.0116806030273</v>
      </c>
      <c r="AF211">
        <v>177.79173278808591</v>
      </c>
      <c r="AG211">
        <v>91.849555969238281</v>
      </c>
      <c r="AH211">
        <v>170.2491760253906</v>
      </c>
      <c r="AI211">
        <v>361.80364990234381</v>
      </c>
      <c r="AJ211">
        <v>197.0257568359375</v>
      </c>
      <c r="AK211">
        <v>146.811767578125</v>
      </c>
      <c r="AL211">
        <v>256.42434692382813</v>
      </c>
      <c r="AM211">
        <v>62.906986236572273</v>
      </c>
      <c r="AN211">
        <v>19.440000534057621</v>
      </c>
      <c r="AO211">
        <v>50.322433471679688</v>
      </c>
      <c r="AP211">
        <v>99.3912353515625</v>
      </c>
      <c r="AQ211">
        <v>45.093894958496087</v>
      </c>
      <c r="AR211">
        <v>48.156219482421882</v>
      </c>
      <c r="AS211">
        <v>44.826877593994141</v>
      </c>
      <c r="AT211">
        <v>311.2607421875</v>
      </c>
      <c r="AU211">
        <v>115.63409423828119</v>
      </c>
      <c r="AV211">
        <v>193.08625793457031</v>
      </c>
      <c r="AW211">
        <v>80.352920532226563</v>
      </c>
      <c r="AX211">
        <v>260.9071044921875</v>
      </c>
      <c r="AY211">
        <v>289.23565673828119</v>
      </c>
      <c r="AZ211">
        <v>13.81940841674805</v>
      </c>
      <c r="BA211">
        <v>63.779415130615227</v>
      </c>
      <c r="BB211">
        <v>44.273014068603523</v>
      </c>
      <c r="BC211">
        <v>47.50469970703125</v>
      </c>
      <c r="BD211">
        <v>20.936628341674801</v>
      </c>
      <c r="BE211">
        <v>43.58270263671875</v>
      </c>
      <c r="BF211">
        <v>65.250236511230469</v>
      </c>
      <c r="BG211">
        <v>40.586429595947273</v>
      </c>
      <c r="BH211">
        <v>80.462303161621094</v>
      </c>
      <c r="BI211">
        <v>40.450000762939453</v>
      </c>
      <c r="BJ211">
        <v>101.3593292236328</v>
      </c>
      <c r="BK211">
        <v>62.566246032714837</v>
      </c>
      <c r="BL211">
        <v>59.102581024169922</v>
      </c>
      <c r="BM211">
        <v>31.381437301635739</v>
      </c>
      <c r="BN211">
        <v>29.280807495117191</v>
      </c>
      <c r="BO211">
        <v>476.27880859375</v>
      </c>
      <c r="BP211">
        <v>87.683341979980469</v>
      </c>
      <c r="BQ211">
        <v>169.71855163574219</v>
      </c>
      <c r="BR211">
        <v>54.63372802734375</v>
      </c>
      <c r="BS211">
        <v>161.04267883300781</v>
      </c>
      <c r="BT211">
        <v>78.940574645996094</v>
      </c>
      <c r="BU211">
        <v>30.85223388671875</v>
      </c>
      <c r="BV211">
        <v>92.089996337890625</v>
      </c>
      <c r="BW211">
        <v>62.936279296875</v>
      </c>
      <c r="BX211">
        <v>266.70791625976563</v>
      </c>
      <c r="BY211">
        <v>42.377017974853523</v>
      </c>
      <c r="BZ211">
        <v>83.409248352050781</v>
      </c>
      <c r="CA211">
        <v>63.939224243164063</v>
      </c>
      <c r="CB211">
        <v>535.9586181640625</v>
      </c>
      <c r="CC211">
        <v>45.574684143066413</v>
      </c>
      <c r="CD211">
        <v>91.506698608398438</v>
      </c>
      <c r="CE211">
        <v>28.75577354431152</v>
      </c>
      <c r="CF211">
        <v>81.836395263671875</v>
      </c>
      <c r="CG211">
        <v>76.080001831054688</v>
      </c>
      <c r="CH211">
        <v>27.738201141357418</v>
      </c>
      <c r="CI211">
        <v>74.4093017578125</v>
      </c>
      <c r="CJ211">
        <v>80.658729553222656</v>
      </c>
      <c r="CK211">
        <v>114.9856033325195</v>
      </c>
      <c r="CL211">
        <v>103.2264862060547</v>
      </c>
      <c r="CM211">
        <v>84.389846801757813</v>
      </c>
      <c r="CN211">
        <v>87.291114807128906</v>
      </c>
      <c r="CO211">
        <v>83.191116333007813</v>
      </c>
      <c r="CP211">
        <v>85.237808227539063</v>
      </c>
      <c r="CQ211">
        <v>40.026660919189453</v>
      </c>
      <c r="CR211">
        <v>119.3752822875977</v>
      </c>
      <c r="CS211">
        <v>226.095703125</v>
      </c>
      <c r="CT211">
        <v>75.000312805175781</v>
      </c>
      <c r="CU211">
        <v>37.235664367675781</v>
      </c>
      <c r="CV211">
        <v>67.865684509277344</v>
      </c>
      <c r="CW211">
        <v>143.56272888183591</v>
      </c>
      <c r="CX211">
        <v>176.7583312988281</v>
      </c>
      <c r="CY211">
        <v>57.877330780029297</v>
      </c>
      <c r="CZ211">
        <v>139.3086853027344</v>
      </c>
      <c r="DA211">
        <v>73.59075927734375</v>
      </c>
      <c r="DB211">
        <v>17688.880859375</v>
      </c>
      <c r="DC211">
        <v>12.659999847412109</v>
      </c>
      <c r="DD211">
        <v>0.51661319977524434</v>
      </c>
      <c r="DE211">
        <v>0.78666538023555965</v>
      </c>
      <c r="DF211">
        <v>2.1251418558900115</v>
      </c>
      <c r="DG211">
        <v>1.7466198463101634</v>
      </c>
      <c r="DH211">
        <v>1.3045082942333057</v>
      </c>
      <c r="DI211">
        <v>8.1853332412420904E-2</v>
      </c>
      <c r="DJ211">
        <v>2.3567679211949897</v>
      </c>
      <c r="DK211">
        <v>3.0145968019135663</v>
      </c>
      <c r="DL211">
        <v>0.36761374882048425</v>
      </c>
      <c r="DM211">
        <v>2.6917730816146759</v>
      </c>
      <c r="DN211">
        <v>0.12835489307212203</v>
      </c>
      <c r="DO211">
        <v>286.42872619628906</v>
      </c>
      <c r="DP211">
        <v>649.54709243774414</v>
      </c>
    </row>
    <row r="212" spans="1:120" x14ac:dyDescent="0.25">
      <c r="A212" s="1">
        <v>45456</v>
      </c>
      <c r="B212">
        <v>35.197486877441413</v>
      </c>
      <c r="C212">
        <v>44.380001068115227</v>
      </c>
      <c r="D212">
        <v>38.653350830078118</v>
      </c>
      <c r="E212">
        <v>34.009670257568359</v>
      </c>
      <c r="F212">
        <v>54.851741790771477</v>
      </c>
      <c r="G212">
        <v>14.670000076293951</v>
      </c>
      <c r="H212">
        <v>43.657928466796882</v>
      </c>
      <c r="I212">
        <v>27.610000610351559</v>
      </c>
      <c r="J212">
        <v>21.986223220825199</v>
      </c>
      <c r="K212">
        <v>382.59909057617188</v>
      </c>
      <c r="L212">
        <v>65.67535400390625</v>
      </c>
      <c r="M212">
        <v>33.633998870849609</v>
      </c>
      <c r="N212">
        <v>25.4387092590332</v>
      </c>
      <c r="O212">
        <v>32.765335083007813</v>
      </c>
      <c r="P212">
        <v>54.106056213378913</v>
      </c>
      <c r="Q212">
        <v>212.9700012207031</v>
      </c>
      <c r="R212">
        <v>118.6516571044922</v>
      </c>
      <c r="S212">
        <v>114.2960510253906</v>
      </c>
      <c r="T212">
        <v>136.95684814453119</v>
      </c>
      <c r="U212">
        <v>28.760295867919918</v>
      </c>
      <c r="V212">
        <v>91.528533935546875</v>
      </c>
      <c r="W212">
        <v>81.849998474121094</v>
      </c>
      <c r="X212">
        <v>52.139011383056641</v>
      </c>
      <c r="Y212">
        <v>55.663921356201172</v>
      </c>
      <c r="Z212">
        <v>57.909915924072273</v>
      </c>
      <c r="AA212">
        <v>111.3252639770508</v>
      </c>
      <c r="AB212">
        <v>87.9775390625</v>
      </c>
      <c r="AC212">
        <v>104.49648284912109</v>
      </c>
      <c r="AD212">
        <v>39.707054138183587</v>
      </c>
      <c r="AE212">
        <v>104.13169097900391</v>
      </c>
      <c r="AF212">
        <v>178.2645263671875</v>
      </c>
      <c r="AG212">
        <v>91.580612182617202</v>
      </c>
      <c r="AH212">
        <v>171.20491027832031</v>
      </c>
      <c r="AI212">
        <v>360.56808471679688</v>
      </c>
      <c r="AJ212">
        <v>200.2082214355469</v>
      </c>
      <c r="AK212">
        <v>149.10107421875</v>
      </c>
      <c r="AL212">
        <v>260.2979736328125</v>
      </c>
      <c r="AM212">
        <v>63.521675109863281</v>
      </c>
      <c r="AN212">
        <v>19.809999465942379</v>
      </c>
      <c r="AO212">
        <v>50.604759216308587</v>
      </c>
      <c r="AP212">
        <v>100.3537216186523</v>
      </c>
      <c r="AQ212">
        <v>45.725322723388672</v>
      </c>
      <c r="AR212">
        <v>48.579071044921882</v>
      </c>
      <c r="AS212">
        <v>45.40032958984375</v>
      </c>
      <c r="AT212">
        <v>310.15582275390619</v>
      </c>
      <c r="AU212">
        <v>115.74160003662109</v>
      </c>
      <c r="AV212">
        <v>193.00694274902341</v>
      </c>
      <c r="AW212">
        <v>80.471076965332031</v>
      </c>
      <c r="AX212">
        <v>260.08343505859381</v>
      </c>
      <c r="AY212">
        <v>297.24771118164063</v>
      </c>
      <c r="AZ212">
        <v>13.91707229614258</v>
      </c>
      <c r="BA212">
        <v>64.319076538085938</v>
      </c>
      <c r="BB212">
        <v>44.637687683105469</v>
      </c>
      <c r="BC212">
        <v>46.825634002685547</v>
      </c>
      <c r="BD212">
        <v>21.720039367675781</v>
      </c>
      <c r="BE212">
        <v>44.06207275390625</v>
      </c>
      <c r="BF212">
        <v>65.926826477050781</v>
      </c>
      <c r="BG212">
        <v>41.082111358642578</v>
      </c>
      <c r="BH212">
        <v>80.907501220703125</v>
      </c>
      <c r="BI212">
        <v>40.259998321533203</v>
      </c>
      <c r="BJ212">
        <v>102.3736038208008</v>
      </c>
      <c r="BK212">
        <v>63.095451354980469</v>
      </c>
      <c r="BL212">
        <v>59.561946868896477</v>
      </c>
      <c r="BM212">
        <v>31.83934211730957</v>
      </c>
      <c r="BN212">
        <v>30.229093551635739</v>
      </c>
      <c r="BO212">
        <v>473.82379150390619</v>
      </c>
      <c r="BP212">
        <v>87.772705078125</v>
      </c>
      <c r="BQ212">
        <v>169.45075988769531</v>
      </c>
      <c r="BR212">
        <v>55.230491638183587</v>
      </c>
      <c r="BS212">
        <v>162.0757751464844</v>
      </c>
      <c r="BT212">
        <v>78.930892944335938</v>
      </c>
      <c r="BU212">
        <v>30.52006912231445</v>
      </c>
      <c r="BV212">
        <v>91.870002746582045</v>
      </c>
      <c r="BW212">
        <v>64.047027587890625</v>
      </c>
      <c r="BX212">
        <v>266.0308837890625</v>
      </c>
      <c r="BY212">
        <v>42.6463623046875</v>
      </c>
      <c r="BZ212">
        <v>84.263298034667969</v>
      </c>
      <c r="CA212">
        <v>64.047607421875</v>
      </c>
      <c r="CB212">
        <v>535.63275146484375</v>
      </c>
      <c r="CC212">
        <v>46.888191223144531</v>
      </c>
      <c r="CD212">
        <v>90.743095397949219</v>
      </c>
      <c r="CE212">
        <v>29.125436782836911</v>
      </c>
      <c r="CF212">
        <v>81.777137756347656</v>
      </c>
      <c r="CG212">
        <v>75.739997863769531</v>
      </c>
      <c r="CH212">
        <v>27.613815307617191</v>
      </c>
      <c r="CI212">
        <v>74.23681640625</v>
      </c>
      <c r="CJ212">
        <v>80.677932739257813</v>
      </c>
      <c r="CK212">
        <v>115.35459136962891</v>
      </c>
      <c r="CL212">
        <v>104.95371246337891</v>
      </c>
      <c r="CM212">
        <v>85.059608459472656</v>
      </c>
      <c r="CN212">
        <v>88.105354309082031</v>
      </c>
      <c r="CO212">
        <v>82.92413330078125</v>
      </c>
      <c r="CP212">
        <v>85.876808166503906</v>
      </c>
      <c r="CQ212">
        <v>40.154666900634773</v>
      </c>
      <c r="CR212">
        <v>120.58725738525391</v>
      </c>
      <c r="CS212">
        <v>225.2515869140625</v>
      </c>
      <c r="CT212">
        <v>74.863853454589844</v>
      </c>
      <c r="CU212">
        <v>37.206672668457031</v>
      </c>
      <c r="CV212">
        <v>68.030647277832031</v>
      </c>
      <c r="CW212">
        <v>143.61192321777341</v>
      </c>
      <c r="CX212">
        <v>178.16581726074219</v>
      </c>
      <c r="CY212">
        <v>58.444072723388672</v>
      </c>
      <c r="CZ212">
        <v>141.69976806640619</v>
      </c>
      <c r="DA212">
        <v>74.633758544921875</v>
      </c>
      <c r="DB212">
        <v>17667.560546875</v>
      </c>
      <c r="DC212">
        <v>11.939999580383301</v>
      </c>
      <c r="DD212">
        <v>0.51373435898278696</v>
      </c>
      <c r="DE212">
        <v>0.79027469524470362</v>
      </c>
      <c r="DF212">
        <v>2.1060615850949436</v>
      </c>
      <c r="DG212">
        <v>1.7457820139573421</v>
      </c>
      <c r="DH212">
        <v>1.3156353754112047</v>
      </c>
      <c r="DI212">
        <v>8.2855279007389274E-2</v>
      </c>
      <c r="DJ212">
        <v>2.3798643676392133</v>
      </c>
      <c r="DK212">
        <v>3.008816358226782</v>
      </c>
      <c r="DL212">
        <v>0.37377890147310672</v>
      </c>
      <c r="DM212">
        <v>2.6797264134569736</v>
      </c>
      <c r="DN212">
        <v>0.12964267479971989</v>
      </c>
      <c r="DO212">
        <v>286.50642395019531</v>
      </c>
      <c r="DP212">
        <v>652.26468276977539</v>
      </c>
    </row>
    <row r="213" spans="1:120" x14ac:dyDescent="0.25">
      <c r="A213" s="1">
        <v>45455</v>
      </c>
      <c r="B213">
        <v>35.147560119628913</v>
      </c>
      <c r="C213">
        <v>45.080001831054688</v>
      </c>
      <c r="D213">
        <v>39.110385894775391</v>
      </c>
      <c r="E213">
        <v>34.170314788818359</v>
      </c>
      <c r="F213">
        <v>54.991363525390618</v>
      </c>
      <c r="G213">
        <v>14.72000026702881</v>
      </c>
      <c r="H213">
        <v>44.424716949462891</v>
      </c>
      <c r="I213">
        <v>27.879999160766602</v>
      </c>
      <c r="J213">
        <v>21.96723747253418</v>
      </c>
      <c r="K213">
        <v>383.40008544921881</v>
      </c>
      <c r="L213">
        <v>65.615615844726563</v>
      </c>
      <c r="M213">
        <v>33.790000915527337</v>
      </c>
      <c r="N213">
        <v>25.894008636474609</v>
      </c>
      <c r="O213">
        <v>33.605472564697273</v>
      </c>
      <c r="P213">
        <v>54.223976135253913</v>
      </c>
      <c r="Q213">
        <v>214.7200012207031</v>
      </c>
      <c r="R213">
        <v>120.08596038818359</v>
      </c>
      <c r="S213">
        <v>115.19789123535161</v>
      </c>
      <c r="T213">
        <v>137.435546875</v>
      </c>
      <c r="U213">
        <v>29.382513046264648</v>
      </c>
      <c r="V213">
        <v>90.927268981933594</v>
      </c>
      <c r="W213">
        <v>82.720001220703125</v>
      </c>
      <c r="X213">
        <v>52.000022888183587</v>
      </c>
      <c r="Y213">
        <v>56.112503051757813</v>
      </c>
      <c r="Z213">
        <v>58.266101837158203</v>
      </c>
      <c r="AA213">
        <v>112.0742721557617</v>
      </c>
      <c r="AB213">
        <v>88.345306396484375</v>
      </c>
      <c r="AC213">
        <v>105.5290451049805</v>
      </c>
      <c r="AD213">
        <v>40.026065826416023</v>
      </c>
      <c r="AE213">
        <v>104.0226669311523</v>
      </c>
      <c r="AF213">
        <v>178.67822265625</v>
      </c>
      <c r="AG213">
        <v>91.082565307617202</v>
      </c>
      <c r="AH213">
        <v>171.7862548828125</v>
      </c>
      <c r="AI213">
        <v>358.81439208984381</v>
      </c>
      <c r="AJ213">
        <v>201.97296142578119</v>
      </c>
      <c r="AK213">
        <v>150.6897888183594</v>
      </c>
      <c r="AL213">
        <v>262.35397338867188</v>
      </c>
      <c r="AM213">
        <v>64.552780151367188</v>
      </c>
      <c r="AN213">
        <v>20.030000686645511</v>
      </c>
      <c r="AO213">
        <v>50.877349853515618</v>
      </c>
      <c r="AP213">
        <v>100.7269287109375</v>
      </c>
      <c r="AQ213">
        <v>46.298465728759773</v>
      </c>
      <c r="AR213">
        <v>48.775741577148438</v>
      </c>
      <c r="AS213">
        <v>46.129302978515618</v>
      </c>
      <c r="AT213">
        <v>309.2799072265625</v>
      </c>
      <c r="AU213">
        <v>115.36045074462891</v>
      </c>
      <c r="AV213">
        <v>191.27125549316409</v>
      </c>
      <c r="AW213">
        <v>80.165847778320313</v>
      </c>
      <c r="AX213">
        <v>258.83306884765619</v>
      </c>
      <c r="AY213">
        <v>304.1724853515625</v>
      </c>
      <c r="AZ213">
        <v>14.17099761962891</v>
      </c>
      <c r="BA213">
        <v>64.578910827636719</v>
      </c>
      <c r="BB213">
        <v>44.795379638671882</v>
      </c>
      <c r="BC213">
        <v>46.780796051025391</v>
      </c>
      <c r="BD213">
        <v>22.131330490112301</v>
      </c>
      <c r="BE213">
        <v>44.661289215087891</v>
      </c>
      <c r="BF213">
        <v>66.215354919433594</v>
      </c>
      <c r="BG213">
        <v>41.310123443603523</v>
      </c>
      <c r="BH213">
        <v>81.2933349609375</v>
      </c>
      <c r="BI213">
        <v>40.759998321533203</v>
      </c>
      <c r="BJ213">
        <v>103.4077911376953</v>
      </c>
      <c r="BK213">
        <v>62.596202850341797</v>
      </c>
      <c r="BL213">
        <v>60.370441436767578</v>
      </c>
      <c r="BM213">
        <v>32.258281707763672</v>
      </c>
      <c r="BN213">
        <v>30.983856201171879</v>
      </c>
      <c r="BO213">
        <v>471.2694091796875</v>
      </c>
      <c r="BP213">
        <v>88.070571899414063</v>
      </c>
      <c r="BQ213">
        <v>168.99455261230469</v>
      </c>
      <c r="BR213">
        <v>55.857093811035163</v>
      </c>
      <c r="BS213">
        <v>162.53819274902341</v>
      </c>
      <c r="BT213">
        <v>78.805145263671875</v>
      </c>
      <c r="BU213">
        <v>31.272321701049801</v>
      </c>
      <c r="BV213">
        <v>92.730003356933594</v>
      </c>
      <c r="BW213">
        <v>64.346450805664063</v>
      </c>
      <c r="BX213">
        <v>261.9290771484375</v>
      </c>
      <c r="BY213">
        <v>42.576534271240227</v>
      </c>
      <c r="BZ213">
        <v>84.491714477539063</v>
      </c>
      <c r="CA213">
        <v>64.047607421875</v>
      </c>
      <c r="CB213">
        <v>534.55645751953125</v>
      </c>
      <c r="CC213">
        <v>48.052436828613281</v>
      </c>
      <c r="CD213">
        <v>89.428543090820313</v>
      </c>
      <c r="CE213">
        <v>29.07679557800293</v>
      </c>
      <c r="CF213">
        <v>81.787010192871094</v>
      </c>
      <c r="CG213">
        <v>75.980003356933594</v>
      </c>
      <c r="CH213">
        <v>27.508565902709961</v>
      </c>
      <c r="CI213">
        <v>73.681098937988281</v>
      </c>
      <c r="CJ213">
        <v>80.351470947265625</v>
      </c>
      <c r="CK213">
        <v>115.0438766479492</v>
      </c>
      <c r="CL213">
        <v>104.58642578125</v>
      </c>
      <c r="CM213">
        <v>85.899307250976563</v>
      </c>
      <c r="CN213">
        <v>88.134788513183594</v>
      </c>
      <c r="CO213">
        <v>83.645980834960938</v>
      </c>
      <c r="CP213">
        <v>86.670707702636719</v>
      </c>
      <c r="CQ213">
        <v>40.184211730957031</v>
      </c>
      <c r="CR213">
        <v>121.3656921386719</v>
      </c>
      <c r="CS213">
        <v>223.48390197753909</v>
      </c>
      <c r="CT213">
        <v>74.766387939453125</v>
      </c>
      <c r="CU213">
        <v>37.023056030273438</v>
      </c>
      <c r="CV213">
        <v>67.875389099121094</v>
      </c>
      <c r="CW213">
        <v>143.7300109863281</v>
      </c>
      <c r="CX213">
        <v>178.0270690917969</v>
      </c>
      <c r="CY213">
        <v>59.14007568359375</v>
      </c>
      <c r="CZ213">
        <v>143.9249572753906</v>
      </c>
      <c r="DA213">
        <v>75.342208862304688</v>
      </c>
      <c r="DB213">
        <v>17608.439453125</v>
      </c>
      <c r="DC213">
        <v>12.039999961853029</v>
      </c>
      <c r="DD213">
        <v>0.50975750683868359</v>
      </c>
      <c r="DE213">
        <v>0.78827463874760995</v>
      </c>
      <c r="DF213">
        <v>2.0887258548980903</v>
      </c>
      <c r="DG213">
        <v>1.7410202472638132</v>
      </c>
      <c r="DH213">
        <v>1.3192017294416767</v>
      </c>
      <c r="DI213">
        <v>8.4331600894387446E-2</v>
      </c>
      <c r="DJ213">
        <v>2.3811110045327553</v>
      </c>
      <c r="DK213">
        <v>2.9890958776625602</v>
      </c>
      <c r="DL213">
        <v>0.37783279686299859</v>
      </c>
      <c r="DM213">
        <v>2.6809873334424563</v>
      </c>
      <c r="DN213">
        <v>0.12984351249192541</v>
      </c>
      <c r="DO213">
        <v>286.37178802490234</v>
      </c>
      <c r="DP213">
        <v>651.19566345214855</v>
      </c>
    </row>
    <row r="214" spans="1:120" x14ac:dyDescent="0.25">
      <c r="A214" s="1">
        <v>45454</v>
      </c>
      <c r="B214">
        <v>34.518501281738281</v>
      </c>
      <c r="C214">
        <v>44.159999847412109</v>
      </c>
      <c r="D214">
        <v>38.770038604736328</v>
      </c>
      <c r="E214">
        <v>33.282039642333977</v>
      </c>
      <c r="F214">
        <v>54.492710113525391</v>
      </c>
      <c r="G214">
        <v>14.590000152587891</v>
      </c>
      <c r="H214">
        <v>44.296920776367188</v>
      </c>
      <c r="I214">
        <v>27.780000686645511</v>
      </c>
      <c r="J214">
        <v>21.891292572021481</v>
      </c>
      <c r="K214">
        <v>383.67703247070313</v>
      </c>
      <c r="L214">
        <v>66.153282165527344</v>
      </c>
      <c r="M214">
        <v>33.476001739501953</v>
      </c>
      <c r="N214">
        <v>26.1458740234375</v>
      </c>
      <c r="O214">
        <v>33.358371734619141</v>
      </c>
      <c r="P214">
        <v>54.106056213378913</v>
      </c>
      <c r="Q214">
        <v>214.1499938964844</v>
      </c>
      <c r="R214">
        <v>117.2470245361328</v>
      </c>
      <c r="S214">
        <v>114.07801818847661</v>
      </c>
      <c r="T214">
        <v>136.43827819824219</v>
      </c>
      <c r="U214">
        <v>29.20473480224609</v>
      </c>
      <c r="V214">
        <v>90.422981262207045</v>
      </c>
      <c r="W214">
        <v>80.879997253417969</v>
      </c>
      <c r="X214">
        <v>52.089374542236328</v>
      </c>
      <c r="Y214">
        <v>55.903163909912109</v>
      </c>
      <c r="Z214">
        <v>57.494361877441413</v>
      </c>
      <c r="AA214">
        <v>111.2267227172852</v>
      </c>
      <c r="AB214">
        <v>86.963668823242188</v>
      </c>
      <c r="AC214">
        <v>103.896614074707</v>
      </c>
      <c r="AD214">
        <v>39.467784881591797</v>
      </c>
      <c r="AE214">
        <v>100.7220916748047</v>
      </c>
      <c r="AF214">
        <v>178.91462707519531</v>
      </c>
      <c r="AG214">
        <v>89.707954406738281</v>
      </c>
      <c r="AH214">
        <v>171.50050354003909</v>
      </c>
      <c r="AI214">
        <v>354.1710205078125</v>
      </c>
      <c r="AJ214">
        <v>198.91935729980469</v>
      </c>
      <c r="AK214">
        <v>148.47941589355469</v>
      </c>
      <c r="AL214">
        <v>258.26181030273438</v>
      </c>
      <c r="AM214">
        <v>63.729877471923828</v>
      </c>
      <c r="AN214">
        <v>19.690000534057621</v>
      </c>
      <c r="AO214">
        <v>50.195877075195313</v>
      </c>
      <c r="AP214">
        <v>101.23764801025391</v>
      </c>
      <c r="AQ214">
        <v>45.424175262451172</v>
      </c>
      <c r="AR214">
        <v>48.78558349609375</v>
      </c>
      <c r="AS214">
        <v>45.011550903320313</v>
      </c>
      <c r="AT214">
        <v>305.0992431640625</v>
      </c>
      <c r="AU214">
        <v>115.2431640625</v>
      </c>
      <c r="AV214">
        <v>189.13885498046881</v>
      </c>
      <c r="AW214">
        <v>79.092636108398438</v>
      </c>
      <c r="AX214">
        <v>256.818603515625</v>
      </c>
      <c r="AY214">
        <v>302.44866943359381</v>
      </c>
      <c r="AZ214">
        <v>14.034268379211429</v>
      </c>
      <c r="BA214">
        <v>64.089210510253906</v>
      </c>
      <c r="BB214">
        <v>44.893939971923828</v>
      </c>
      <c r="BC214">
        <v>46.030925750732422</v>
      </c>
      <c r="BD214">
        <v>21.906101226806641</v>
      </c>
      <c r="BE214">
        <v>44.032112121582031</v>
      </c>
      <c r="BF214">
        <v>65.120887756347656</v>
      </c>
      <c r="BG214">
        <v>40.735134124755859</v>
      </c>
      <c r="BH214">
        <v>81.352699279785156</v>
      </c>
      <c r="BI214">
        <v>40.299999237060547</v>
      </c>
      <c r="BJ214">
        <v>102.83103942871089</v>
      </c>
      <c r="BK214">
        <v>60.868789672851563</v>
      </c>
      <c r="BL214">
        <v>59.442508697509773</v>
      </c>
      <c r="BM214">
        <v>32.599281311035163</v>
      </c>
      <c r="BN214">
        <v>30.703239440917969</v>
      </c>
      <c r="BO214">
        <v>465.1766357421875</v>
      </c>
      <c r="BP214">
        <v>87.454971313476563</v>
      </c>
      <c r="BQ214">
        <v>167.86395263671881</v>
      </c>
      <c r="BR214">
        <v>54.932109832763672</v>
      </c>
      <c r="BS214">
        <v>161.67236328125</v>
      </c>
      <c r="BT214">
        <v>78.698753356933594</v>
      </c>
      <c r="BU214">
        <v>31.155088424682621</v>
      </c>
      <c r="BV214">
        <v>91.389999389648438</v>
      </c>
      <c r="BW214">
        <v>64.539627075195313</v>
      </c>
      <c r="BX214">
        <v>254.35264587402341</v>
      </c>
      <c r="BY214">
        <v>42.586509704589837</v>
      </c>
      <c r="BZ214">
        <v>82.892845153808594</v>
      </c>
      <c r="CA214">
        <v>64.185562133789063</v>
      </c>
      <c r="CB214">
        <v>530.20184326171875</v>
      </c>
      <c r="CC214">
        <v>47.594699859619141</v>
      </c>
      <c r="CD214">
        <v>88.7615966796875</v>
      </c>
      <c r="CE214">
        <v>28.19155311584473</v>
      </c>
      <c r="CF214">
        <v>81.875892639160156</v>
      </c>
      <c r="CG214">
        <v>75.510002136230469</v>
      </c>
      <c r="CH214">
        <v>27.632951736450199</v>
      </c>
      <c r="CI214">
        <v>73.134971618652344</v>
      </c>
      <c r="CJ214">
        <v>79.640899658203125</v>
      </c>
      <c r="CK214">
        <v>115.0730056762695</v>
      </c>
      <c r="CL214">
        <v>101.0029296875</v>
      </c>
      <c r="CM214">
        <v>84.869682312011719</v>
      </c>
      <c r="CN214">
        <v>87.968009948730469</v>
      </c>
      <c r="CO214">
        <v>83.823966979980469</v>
      </c>
      <c r="CP214">
        <v>87.609832763671875</v>
      </c>
      <c r="CQ214">
        <v>40.223594665527337</v>
      </c>
      <c r="CR214">
        <v>120.2226867675781</v>
      </c>
      <c r="CS214">
        <v>218.64756774902341</v>
      </c>
      <c r="CT214">
        <v>75.5948486328125</v>
      </c>
      <c r="CU214">
        <v>36.762126922607422</v>
      </c>
      <c r="CV214">
        <v>68.321746826171875</v>
      </c>
      <c r="CW214">
        <v>144.03509521484381</v>
      </c>
      <c r="CX214">
        <v>176.19334411621091</v>
      </c>
      <c r="CY214">
        <v>58.891502380371087</v>
      </c>
      <c r="CZ214">
        <v>145.69145202636719</v>
      </c>
      <c r="DA214">
        <v>74.869911193847656</v>
      </c>
      <c r="DB214">
        <v>17343.55078125</v>
      </c>
      <c r="DC214">
        <v>12.85000038146973</v>
      </c>
      <c r="DD214">
        <v>0.50140089646798569</v>
      </c>
      <c r="DE214">
        <v>0.78185949112503694</v>
      </c>
      <c r="DF214">
        <v>2.0651310824001547</v>
      </c>
      <c r="DG214">
        <v>1.7393778709897607</v>
      </c>
      <c r="DH214">
        <v>1.2914562465157799</v>
      </c>
      <c r="DI214">
        <v>8.3289034937613013E-2</v>
      </c>
      <c r="DJ214">
        <v>2.3307586072701372</v>
      </c>
      <c r="DK214">
        <v>2.8923606793772696</v>
      </c>
      <c r="DL214">
        <v>0.37517666116753562</v>
      </c>
      <c r="DM214">
        <v>2.6474389665195028</v>
      </c>
      <c r="DN214">
        <v>0.12972216426993585</v>
      </c>
      <c r="DO214">
        <v>287.95169067382818</v>
      </c>
      <c r="DP214">
        <v>643.2552032470702</v>
      </c>
    </row>
    <row r="215" spans="1:120" x14ac:dyDescent="0.25">
      <c r="A215" s="1">
        <v>45453</v>
      </c>
      <c r="B215">
        <v>34.458587646484382</v>
      </c>
      <c r="C215">
        <v>44.150001525878913</v>
      </c>
      <c r="D215">
        <v>39.334037780761719</v>
      </c>
      <c r="E215">
        <v>33.433235168457031</v>
      </c>
      <c r="F215">
        <v>54.482742309570313</v>
      </c>
      <c r="G215">
        <v>14.61999988555908</v>
      </c>
      <c r="H215">
        <v>45.378292083740227</v>
      </c>
      <c r="I215">
        <v>27.979999542236332</v>
      </c>
      <c r="J215">
        <v>21.919771194458011</v>
      </c>
      <c r="K215">
        <v>384.98239135742188</v>
      </c>
      <c r="L215">
        <v>66.033798217773438</v>
      </c>
      <c r="M215">
        <v>33.504001617431641</v>
      </c>
      <c r="N215">
        <v>26.17494010925293</v>
      </c>
      <c r="O215">
        <v>33.635124206542969</v>
      </c>
      <c r="P215">
        <v>54.744792938232422</v>
      </c>
      <c r="Q215">
        <v>213.53999328613281</v>
      </c>
      <c r="R215">
        <v>118.4439239501953</v>
      </c>
      <c r="S215">
        <v>115.1245498657227</v>
      </c>
      <c r="T215">
        <v>136.56791687011719</v>
      </c>
      <c r="U215">
        <v>29.643251419067379</v>
      </c>
      <c r="V215">
        <v>89.947776794433594</v>
      </c>
      <c r="W215">
        <v>80.610000610351563</v>
      </c>
      <c r="X215">
        <v>52.181697845458977</v>
      </c>
      <c r="Y215">
        <v>56.278972625732422</v>
      </c>
      <c r="Z215">
        <v>57.750621795654297</v>
      </c>
      <c r="AA215">
        <v>111.7332763671875</v>
      </c>
      <c r="AB215">
        <v>87.294662475585938</v>
      </c>
      <c r="AC215">
        <v>104.30373382568359</v>
      </c>
      <c r="AD215">
        <v>39.717018127441413</v>
      </c>
      <c r="AE215">
        <v>102.02646636962891</v>
      </c>
      <c r="AF215">
        <v>180.00993347167969</v>
      </c>
      <c r="AG215">
        <v>88.897132873535156</v>
      </c>
      <c r="AH215">
        <v>172.6444396972656</v>
      </c>
      <c r="AI215">
        <v>350.96151733398438</v>
      </c>
      <c r="AJ215">
        <v>199.6014709472656</v>
      </c>
      <c r="AK215">
        <v>149.1395568847656</v>
      </c>
      <c r="AL215">
        <v>258.99581909179688</v>
      </c>
      <c r="AM215">
        <v>64.128440856933594</v>
      </c>
      <c r="AN215">
        <v>20.04999923706055</v>
      </c>
      <c r="AO215">
        <v>51.198619842529297</v>
      </c>
      <c r="AP215">
        <v>102.73046875</v>
      </c>
      <c r="AQ215">
        <v>45.511608123779297</v>
      </c>
      <c r="AR215">
        <v>49.405113220214837</v>
      </c>
      <c r="AS215">
        <v>45.176780700683587</v>
      </c>
      <c r="AT215">
        <v>301.81442260742188</v>
      </c>
      <c r="AU215">
        <v>115.9175109863281</v>
      </c>
      <c r="AV215">
        <v>189.6268310546875</v>
      </c>
      <c r="AW215">
        <v>79.319091796875</v>
      </c>
      <c r="AX215">
        <v>255.52955627441409</v>
      </c>
      <c r="AY215">
        <v>303.48687744140619</v>
      </c>
      <c r="AZ215">
        <v>14.249128341674799</v>
      </c>
      <c r="BA215">
        <v>64.069236755371094</v>
      </c>
      <c r="BB215">
        <v>44.913650512695313</v>
      </c>
      <c r="BC215">
        <v>45.874843597412109</v>
      </c>
      <c r="BD215">
        <v>21.866928100585941</v>
      </c>
      <c r="BE215">
        <v>44.291770935058587</v>
      </c>
      <c r="BF215">
        <v>65.230331420898438</v>
      </c>
      <c r="BG215">
        <v>41.151508331298828</v>
      </c>
      <c r="BH215">
        <v>81.283447265625</v>
      </c>
      <c r="BI215">
        <v>40.009998321533203</v>
      </c>
      <c r="BJ215">
        <v>103.5967254638672</v>
      </c>
      <c r="BK215">
        <v>60.898746490478523</v>
      </c>
      <c r="BL215">
        <v>59.911064147949219</v>
      </c>
      <c r="BM215">
        <v>32.579795837402337</v>
      </c>
      <c r="BN215">
        <v>30.983856201171879</v>
      </c>
      <c r="BO215">
        <v>462.00601196289063</v>
      </c>
      <c r="BP215">
        <v>87.385467529296875</v>
      </c>
      <c r="BQ215">
        <v>167.09535217285159</v>
      </c>
      <c r="BR215">
        <v>55.464225769042969</v>
      </c>
      <c r="BS215">
        <v>162.34141540527341</v>
      </c>
      <c r="BT215">
        <v>78.611686706542969</v>
      </c>
      <c r="BU215">
        <v>31.448173522949219</v>
      </c>
      <c r="BV215">
        <v>91.300003051757798</v>
      </c>
      <c r="BW215">
        <v>65.302665710449219</v>
      </c>
      <c r="BX215">
        <v>254.73097229003909</v>
      </c>
      <c r="BY215">
        <v>42.586509704589837</v>
      </c>
      <c r="BZ215">
        <v>83.230499267578125</v>
      </c>
      <c r="CA215">
        <v>64.274223327636719</v>
      </c>
      <c r="CB215">
        <v>528.92803955078125</v>
      </c>
      <c r="CC215">
        <v>47.027500152587891</v>
      </c>
      <c r="CD215">
        <v>87.853012084960938</v>
      </c>
      <c r="CE215">
        <v>29.485368728637699</v>
      </c>
      <c r="CF215">
        <v>81.944023132324219</v>
      </c>
      <c r="CG215">
        <v>75.459999084472656</v>
      </c>
      <c r="CH215">
        <v>27.59467887878418</v>
      </c>
      <c r="CI215">
        <v>72.684638977050781</v>
      </c>
      <c r="CJ215">
        <v>79.928962707519531</v>
      </c>
      <c r="CK215">
        <v>115.7624206542969</v>
      </c>
      <c r="CL215">
        <v>101.82684326171881</v>
      </c>
      <c r="CM215">
        <v>85.209556579589844</v>
      </c>
      <c r="CN215">
        <v>87.997451782226563</v>
      </c>
      <c r="CO215">
        <v>83.665771484375</v>
      </c>
      <c r="CP215">
        <v>87.784103393554688</v>
      </c>
      <c r="CQ215">
        <v>40.686382293701172</v>
      </c>
      <c r="CR215">
        <v>120.9124298095703</v>
      </c>
      <c r="CS215">
        <v>214.6553649902344</v>
      </c>
      <c r="CT215">
        <v>75.633834838867188</v>
      </c>
      <c r="CU215">
        <v>36.878093719482422</v>
      </c>
      <c r="CV215">
        <v>68.738990783691406</v>
      </c>
      <c r="CW215">
        <v>144.6354064941406</v>
      </c>
      <c r="CX215">
        <v>176.6592102050781</v>
      </c>
      <c r="CY215">
        <v>60.005100250244141</v>
      </c>
      <c r="CZ215">
        <v>145.22300720214841</v>
      </c>
      <c r="DA215">
        <v>74.515693664550781</v>
      </c>
      <c r="DB215">
        <v>17192.529296875</v>
      </c>
      <c r="DC215">
        <v>12.739999771118161</v>
      </c>
      <c r="DD215">
        <v>0.49384570706216624</v>
      </c>
      <c r="DE215">
        <v>0.78127721045886733</v>
      </c>
      <c r="DF215">
        <v>2.0328573451273626</v>
      </c>
      <c r="DG215">
        <v>1.7366004331896534</v>
      </c>
      <c r="DH215">
        <v>1.29492812139187</v>
      </c>
      <c r="DI215">
        <v>8.3470714775067553E-2</v>
      </c>
      <c r="DJ215">
        <v>2.3357166879272842</v>
      </c>
      <c r="DK215">
        <v>2.8380864919456124</v>
      </c>
      <c r="DL215">
        <v>0.3773698046274635</v>
      </c>
      <c r="DM215">
        <v>2.603699993549891</v>
      </c>
      <c r="DN215">
        <v>0.13102931732672926</v>
      </c>
      <c r="DO215">
        <v>289.00823211669922</v>
      </c>
      <c r="DP215">
        <v>640.91083908081055</v>
      </c>
    </row>
    <row r="216" spans="1:120" x14ac:dyDescent="0.25">
      <c r="A216" s="1">
        <v>45450</v>
      </c>
      <c r="B216">
        <v>34.228931427001953</v>
      </c>
      <c r="C216">
        <v>43.799999237060547</v>
      </c>
      <c r="D216">
        <v>39.013141632080078</v>
      </c>
      <c r="E216">
        <v>32.951297760009773</v>
      </c>
      <c r="F216">
        <v>53.674919128417969</v>
      </c>
      <c r="G216">
        <v>14.52499961853027</v>
      </c>
      <c r="H216">
        <v>44.690147399902337</v>
      </c>
      <c r="I216">
        <v>27.430000305175781</v>
      </c>
      <c r="J216">
        <v>21.606496810913089</v>
      </c>
      <c r="K216">
        <v>384.19122314453119</v>
      </c>
      <c r="L216">
        <v>66.770606994628906</v>
      </c>
      <c r="M216">
        <v>33.352001190185547</v>
      </c>
      <c r="N216">
        <v>25.632452011108398</v>
      </c>
      <c r="O216">
        <v>33.150810241699219</v>
      </c>
      <c r="P216">
        <v>54.430335998535163</v>
      </c>
      <c r="Q216">
        <v>211.6000061035156</v>
      </c>
      <c r="R216">
        <v>117.2371292114258</v>
      </c>
      <c r="S216">
        <v>114.9269714355469</v>
      </c>
      <c r="T216">
        <v>136.34852600097659</v>
      </c>
      <c r="U216">
        <v>29.594528198242191</v>
      </c>
      <c r="V216">
        <v>90.1417236328125</v>
      </c>
      <c r="W216">
        <v>80.379997253417969</v>
      </c>
      <c r="X216">
        <v>51.993171691894531</v>
      </c>
      <c r="Y216">
        <v>56.398487091064453</v>
      </c>
      <c r="Z216">
        <v>57.671688079833977</v>
      </c>
      <c r="AA216">
        <v>111.8019561767578</v>
      </c>
      <c r="AB216">
        <v>86.848075866699219</v>
      </c>
      <c r="AC216">
        <v>104.774055480957</v>
      </c>
      <c r="AD216">
        <v>39.308284759521477</v>
      </c>
      <c r="AE216">
        <v>101.0857238769531</v>
      </c>
      <c r="AF216">
        <v>179.71580505371091</v>
      </c>
      <c r="AG216">
        <v>88.548797607421875</v>
      </c>
      <c r="AH216">
        <v>172.20280456542969</v>
      </c>
      <c r="AI216">
        <v>349.60797119140619</v>
      </c>
      <c r="AJ216">
        <v>198.91926574707031</v>
      </c>
      <c r="AK216">
        <v>149.14939880371091</v>
      </c>
      <c r="AL216">
        <v>257.27993774414063</v>
      </c>
      <c r="AM216">
        <v>63.792270660400391</v>
      </c>
      <c r="AN216">
        <v>19.930000305175781</v>
      </c>
      <c r="AO216">
        <v>51.646450042724609</v>
      </c>
      <c r="AP216">
        <v>103.14295959472661</v>
      </c>
      <c r="AQ216">
        <v>46.463611602783203</v>
      </c>
      <c r="AR216">
        <v>49.552619934082031</v>
      </c>
      <c r="AS216">
        <v>45.886314392089837</v>
      </c>
      <c r="AT216">
        <v>300.92855834960938</v>
      </c>
      <c r="AU216">
        <v>115.52659606933589</v>
      </c>
      <c r="AV216">
        <v>187.5461730957031</v>
      </c>
      <c r="AW216">
        <v>79.0631103515625</v>
      </c>
      <c r="AX216">
        <v>254.96531677246091</v>
      </c>
      <c r="AY216">
        <v>295.24960327148438</v>
      </c>
      <c r="AZ216">
        <v>14.08310031890869</v>
      </c>
      <c r="BA216">
        <v>63.959300994873047</v>
      </c>
      <c r="BB216">
        <v>45.160049438476563</v>
      </c>
      <c r="BC216">
        <v>45.827102661132813</v>
      </c>
      <c r="BD216">
        <v>21.54377365112305</v>
      </c>
      <c r="BE216">
        <v>44.271797180175781</v>
      </c>
      <c r="BF216">
        <v>64.931846618652344</v>
      </c>
      <c r="BG216">
        <v>40.764877319335938</v>
      </c>
      <c r="BH216">
        <v>81.095466613769531</v>
      </c>
      <c r="BI216">
        <v>39.880001068115227</v>
      </c>
      <c r="BJ216">
        <v>103.41773986816411</v>
      </c>
      <c r="BK216">
        <v>59.710525512695313</v>
      </c>
      <c r="BL216">
        <v>59.148509979248047</v>
      </c>
      <c r="BM216">
        <v>32.238796234130859</v>
      </c>
      <c r="BN216">
        <v>30.209743499755859</v>
      </c>
      <c r="BO216">
        <v>460.14736938476563</v>
      </c>
      <c r="BP216">
        <v>87.018096923828125</v>
      </c>
      <c r="BQ216">
        <v>166.4223327636719</v>
      </c>
      <c r="BR216">
        <v>55.220546722412109</v>
      </c>
      <c r="BS216">
        <v>161.90849304199219</v>
      </c>
      <c r="BT216">
        <v>78.602005004882813</v>
      </c>
      <c r="BU216">
        <v>30.9792366027832</v>
      </c>
      <c r="BV216">
        <v>90.889999389648438</v>
      </c>
      <c r="BW216">
        <v>65.515159606933594</v>
      </c>
      <c r="BX216">
        <v>251.09709167480469</v>
      </c>
      <c r="BY216">
        <v>42.476776123046882</v>
      </c>
      <c r="BZ216">
        <v>82.644577026367188</v>
      </c>
      <c r="CA216">
        <v>64.353057861328125</v>
      </c>
      <c r="CB216">
        <v>527.298828125</v>
      </c>
      <c r="CC216">
        <v>45.713996887207031</v>
      </c>
      <c r="CD216">
        <v>88.442626953125</v>
      </c>
      <c r="CE216">
        <v>29.144891738891602</v>
      </c>
      <c r="CF216">
        <v>81.757064819335938</v>
      </c>
      <c r="CG216">
        <v>73.019996643066406</v>
      </c>
      <c r="CH216">
        <v>27.527702331542969</v>
      </c>
      <c r="CI216">
        <v>72.962486267089844</v>
      </c>
      <c r="CJ216">
        <v>79.660102844238281</v>
      </c>
      <c r="CK216">
        <v>115.4710998535156</v>
      </c>
      <c r="CL216">
        <v>100.9632263183594</v>
      </c>
      <c r="CM216">
        <v>85.49945068359375</v>
      </c>
      <c r="CN216">
        <v>88.085739135742188</v>
      </c>
      <c r="CO216">
        <v>83.458106994628906</v>
      </c>
      <c r="CP216">
        <v>87.125747680664063</v>
      </c>
      <c r="CQ216">
        <v>40.84393310546875</v>
      </c>
      <c r="CR216">
        <v>120.5379943847656</v>
      </c>
      <c r="CS216">
        <v>214.10917663574219</v>
      </c>
      <c r="CT216">
        <v>75.69232177734375</v>
      </c>
      <c r="CU216">
        <v>36.694477081298828</v>
      </c>
      <c r="CV216">
        <v>67.865684509277344</v>
      </c>
      <c r="CW216">
        <v>144.10395812988281</v>
      </c>
      <c r="CX216">
        <v>176.09423828125</v>
      </c>
      <c r="CY216">
        <v>60.114471435546882</v>
      </c>
      <c r="CZ216">
        <v>142.1877746582031</v>
      </c>
      <c r="DA216">
        <v>74.830551147460938</v>
      </c>
      <c r="DB216">
        <v>17133.130859375</v>
      </c>
      <c r="DC216">
        <v>12.22000026702881</v>
      </c>
      <c r="DD216">
        <v>0.49271569398672349</v>
      </c>
      <c r="DE216">
        <v>0.77680282918657761</v>
      </c>
      <c r="DF216">
        <v>2.0302106697604345</v>
      </c>
      <c r="DG216">
        <v>1.7249813932051825</v>
      </c>
      <c r="DH216">
        <v>1.2842369853574749</v>
      </c>
      <c r="DI216">
        <v>8.306485222583776E-2</v>
      </c>
      <c r="DJ216">
        <v>2.3264478370639514</v>
      </c>
      <c r="DK216">
        <v>2.8286776202421819</v>
      </c>
      <c r="DL216">
        <v>0.37724200232797611</v>
      </c>
      <c r="DM216">
        <v>2.6048422492167975</v>
      </c>
      <c r="DN216">
        <v>0.12963137766525826</v>
      </c>
      <c r="DO216">
        <v>287.66196441650391</v>
      </c>
      <c r="DP216">
        <v>639.67108154296875</v>
      </c>
    </row>
    <row r="217" spans="1:120" x14ac:dyDescent="0.25">
      <c r="A217" s="1">
        <v>45449</v>
      </c>
      <c r="B217">
        <v>34.408664703369141</v>
      </c>
      <c r="C217">
        <v>44.759998321533203</v>
      </c>
      <c r="D217">
        <v>39.499347686767578</v>
      </c>
      <c r="E217">
        <v>33.669479370117188</v>
      </c>
      <c r="F217">
        <v>53.545272827148438</v>
      </c>
      <c r="G217">
        <v>14.659999847412109</v>
      </c>
      <c r="H217">
        <v>46.577632904052727</v>
      </c>
      <c r="I217">
        <v>28.719999313354489</v>
      </c>
      <c r="J217">
        <v>21.919771194458011</v>
      </c>
      <c r="K217">
        <v>385.02197265625</v>
      </c>
      <c r="L217">
        <v>69.010894775390625</v>
      </c>
      <c r="M217">
        <v>33.627998352050781</v>
      </c>
      <c r="N217">
        <v>25.729324340820309</v>
      </c>
      <c r="O217">
        <v>35.592147827148438</v>
      </c>
      <c r="P217">
        <v>55.196819305419922</v>
      </c>
      <c r="Q217">
        <v>219.42999267578119</v>
      </c>
      <c r="R217">
        <v>118.24609375</v>
      </c>
      <c r="S217">
        <v>115.9445419311523</v>
      </c>
      <c r="T217">
        <v>137.22615051269531</v>
      </c>
      <c r="U217">
        <v>30.169460296630859</v>
      </c>
      <c r="V217">
        <v>91.101844787597656</v>
      </c>
      <c r="W217">
        <v>80.269996643066406</v>
      </c>
      <c r="X217">
        <v>52.489288330078118</v>
      </c>
      <c r="Y217">
        <v>56.109672546386719</v>
      </c>
      <c r="Z217">
        <v>58.086090087890618</v>
      </c>
      <c r="AA217">
        <v>112.9203643798828</v>
      </c>
      <c r="AB217">
        <v>87.294662475585938</v>
      </c>
      <c r="AC217">
        <v>105.87148284912109</v>
      </c>
      <c r="AD217">
        <v>39.896461486816413</v>
      </c>
      <c r="AE217">
        <v>102.8483810424805</v>
      </c>
      <c r="AF217">
        <v>179.98051452636719</v>
      </c>
      <c r="AG217">
        <v>88.588607788085938</v>
      </c>
      <c r="AH217">
        <v>172.54631042480469</v>
      </c>
      <c r="AI217">
        <v>350.0657958984375</v>
      </c>
      <c r="AJ217">
        <v>201.2821960449219</v>
      </c>
      <c r="AK217">
        <v>150.7900085449219</v>
      </c>
      <c r="AL217">
        <v>260.2752685546875</v>
      </c>
      <c r="AM217">
        <v>63.901031494140618</v>
      </c>
      <c r="AN217">
        <v>20.04000091552734</v>
      </c>
      <c r="AO217">
        <v>51.412803649902337</v>
      </c>
      <c r="AP217">
        <v>102.66172027587891</v>
      </c>
      <c r="AQ217">
        <v>46.47332763671875</v>
      </c>
      <c r="AR217">
        <v>49.424781799316413</v>
      </c>
      <c r="AS217">
        <v>46.090423583984382</v>
      </c>
      <c r="AT217">
        <v>300.9085693359375</v>
      </c>
      <c r="AU217">
        <v>115.6634140014648</v>
      </c>
      <c r="AV217">
        <v>187.39753723144531</v>
      </c>
      <c r="AW217">
        <v>79.525856018066406</v>
      </c>
      <c r="AX217">
        <v>254.9949951171875</v>
      </c>
      <c r="AY217">
        <v>294.064453125</v>
      </c>
      <c r="AZ217">
        <v>14.31749248504639</v>
      </c>
      <c r="BA217">
        <v>64.359046936035156</v>
      </c>
      <c r="BB217">
        <v>45.534580230712891</v>
      </c>
      <c r="BC217">
        <v>46.318634033203118</v>
      </c>
      <c r="BD217">
        <v>22.06278038024902</v>
      </c>
      <c r="BE217">
        <v>44.381649017333977</v>
      </c>
      <c r="BF217">
        <v>65.190536499023438</v>
      </c>
      <c r="BG217">
        <v>41.220901489257813</v>
      </c>
      <c r="BH217">
        <v>80.53155517578125</v>
      </c>
      <c r="BI217">
        <v>40.020000457763672</v>
      </c>
      <c r="BJ217">
        <v>103.6663360595703</v>
      </c>
      <c r="BK217">
        <v>60.299640655517578</v>
      </c>
      <c r="BL217">
        <v>60.021316528320313</v>
      </c>
      <c r="BM217">
        <v>32.384941101074219</v>
      </c>
      <c r="BN217">
        <v>30.325860977172852</v>
      </c>
      <c r="BO217">
        <v>460.55487060546881</v>
      </c>
      <c r="BP217">
        <v>87.2762451171875</v>
      </c>
      <c r="BQ217">
        <v>166.60047912597659</v>
      </c>
      <c r="BR217">
        <v>55.996337890625</v>
      </c>
      <c r="BS217">
        <v>162.42012023925781</v>
      </c>
      <c r="BT217">
        <v>78.805145263671875</v>
      </c>
      <c r="BU217">
        <v>33.108997344970703</v>
      </c>
      <c r="BV217">
        <v>91.34999847412108</v>
      </c>
      <c r="BW217">
        <v>66.799774169921875</v>
      </c>
      <c r="BX217">
        <v>251.29620361328119</v>
      </c>
      <c r="BY217">
        <v>43.234931945800781</v>
      </c>
      <c r="BZ217">
        <v>83.220573425292969</v>
      </c>
      <c r="CA217">
        <v>64.392478942871094</v>
      </c>
      <c r="CB217">
        <v>527.940673828125</v>
      </c>
      <c r="CC217">
        <v>47.276271820068359</v>
      </c>
      <c r="CD217">
        <v>90.095489501953125</v>
      </c>
      <c r="CE217">
        <v>30.302516937255859</v>
      </c>
      <c r="CF217">
        <v>81.904670715332031</v>
      </c>
      <c r="CG217">
        <v>73.260002136230469</v>
      </c>
      <c r="CH217">
        <v>27.298065185546879</v>
      </c>
      <c r="CI217">
        <v>73.920631408691406</v>
      </c>
      <c r="CJ217">
        <v>80.418670654296875</v>
      </c>
      <c r="CK217">
        <v>115.6264724731445</v>
      </c>
      <c r="CL217">
        <v>102.0452346801758</v>
      </c>
      <c r="CM217">
        <v>86.119232177734375</v>
      </c>
      <c r="CN217">
        <v>88.978462219238281</v>
      </c>
      <c r="CO217">
        <v>84.031639099121094</v>
      </c>
      <c r="CP217">
        <v>87.474288940429688</v>
      </c>
      <c r="CQ217">
        <v>40.656848907470703</v>
      </c>
      <c r="CR217">
        <v>120.40989685058589</v>
      </c>
      <c r="CS217">
        <v>213.6126403808594</v>
      </c>
      <c r="CT217">
        <v>76.072441101074219</v>
      </c>
      <c r="CU217">
        <v>36.984401702880859</v>
      </c>
      <c r="CV217">
        <v>68.61285400390625</v>
      </c>
      <c r="CW217">
        <v>143.946533203125</v>
      </c>
      <c r="CX217">
        <v>176.81781005859381</v>
      </c>
      <c r="CY217">
        <v>62.132869720458977</v>
      </c>
      <c r="CZ217">
        <v>143.0466003417969</v>
      </c>
      <c r="DA217">
        <v>76.798484802246094</v>
      </c>
      <c r="DB217">
        <v>17173.119140625</v>
      </c>
      <c r="DC217">
        <v>12.579999923706049</v>
      </c>
      <c r="DD217">
        <v>0.49221221542350735</v>
      </c>
      <c r="DE217">
        <v>0.77306394603822071</v>
      </c>
      <c r="DF217">
        <v>2.0288222624788923</v>
      </c>
      <c r="DG217">
        <v>1.7260776829066151</v>
      </c>
      <c r="DH217">
        <v>1.2923958634847112</v>
      </c>
      <c r="DI217">
        <v>8.4782250242202692E-2</v>
      </c>
      <c r="DJ217">
        <v>2.3243346407625265</v>
      </c>
      <c r="DK217">
        <v>2.8080161131814001</v>
      </c>
      <c r="DL217">
        <v>0.38125911872903129</v>
      </c>
      <c r="DM217">
        <v>2.6015881679934392</v>
      </c>
      <c r="DN217">
        <v>0.130884565793108</v>
      </c>
      <c r="DO217">
        <v>288.63182830810547</v>
      </c>
      <c r="DP217">
        <v>640.47565841674816</v>
      </c>
    </row>
    <row r="218" spans="1:120" x14ac:dyDescent="0.25">
      <c r="A218" s="1">
        <v>45448</v>
      </c>
      <c r="B218">
        <v>34.388690948486328</v>
      </c>
      <c r="C218">
        <v>44.150001525878913</v>
      </c>
      <c r="D218">
        <v>39.061759948730469</v>
      </c>
      <c r="E218">
        <v>33.263141632080078</v>
      </c>
      <c r="F218">
        <v>53.595138549804688</v>
      </c>
      <c r="G218">
        <v>14.94999980926514</v>
      </c>
      <c r="H218">
        <v>45.732196807861328</v>
      </c>
      <c r="I218">
        <v>28.469999313354489</v>
      </c>
      <c r="J218">
        <v>21.634977340698239</v>
      </c>
      <c r="K218">
        <v>384.2308349609375</v>
      </c>
      <c r="L218">
        <v>67.606986999511719</v>
      </c>
      <c r="M218">
        <v>33.729999542236328</v>
      </c>
      <c r="N218">
        <v>25.651826858520511</v>
      </c>
      <c r="O218">
        <v>34.386306762695313</v>
      </c>
      <c r="P218">
        <v>55.236129760742188</v>
      </c>
      <c r="Q218">
        <v>217.82000732421881</v>
      </c>
      <c r="R218">
        <v>119.47267150878911</v>
      </c>
      <c r="S218">
        <v>116.2409286499023</v>
      </c>
      <c r="T218">
        <v>137.68487548828119</v>
      </c>
      <c r="U218">
        <v>30.349739074707031</v>
      </c>
      <c r="V218">
        <v>91.140640258789063</v>
      </c>
      <c r="W218">
        <v>80.040000915527344</v>
      </c>
      <c r="X218">
        <v>52.459518432617188</v>
      </c>
      <c r="Y218">
        <v>55.910488128662109</v>
      </c>
      <c r="Z218">
        <v>58.263694763183587</v>
      </c>
      <c r="AA218">
        <v>112.8614959716797</v>
      </c>
      <c r="AB218">
        <v>87.771034240722656</v>
      </c>
      <c r="AC218">
        <v>106.6161422729492</v>
      </c>
      <c r="AD218">
        <v>39.657203674316413</v>
      </c>
      <c r="AE218">
        <v>104.1258239746094</v>
      </c>
      <c r="AF218">
        <v>180.0491638183594</v>
      </c>
      <c r="AG218">
        <v>88.578659057617188</v>
      </c>
      <c r="AH218">
        <v>172.8309020996094</v>
      </c>
      <c r="AI218">
        <v>349.58807373046881</v>
      </c>
      <c r="AJ218">
        <v>202.73551940917969</v>
      </c>
      <c r="AK218">
        <v>151.62504577636719</v>
      </c>
      <c r="AL218">
        <v>262.328369140625</v>
      </c>
      <c r="AM218">
        <v>63.485767364501953</v>
      </c>
      <c r="AN218">
        <v>20.14999961853027</v>
      </c>
      <c r="AO218">
        <v>51.549098968505859</v>
      </c>
      <c r="AP218">
        <v>102.6322555541992</v>
      </c>
      <c r="AQ218">
        <v>46.4150390625</v>
      </c>
      <c r="AR218">
        <v>49.552619934082031</v>
      </c>
      <c r="AS218">
        <v>45.973793029785163</v>
      </c>
      <c r="AT218">
        <v>300.49053955078119</v>
      </c>
      <c r="AU218">
        <v>115.63409423828119</v>
      </c>
      <c r="AV218">
        <v>188.26942443847659</v>
      </c>
      <c r="AW218">
        <v>79.486480712890625</v>
      </c>
      <c r="AX218">
        <v>254.89599609375</v>
      </c>
      <c r="AY218">
        <v>293.58450317382813</v>
      </c>
      <c r="AZ218">
        <v>14.493288040161129</v>
      </c>
      <c r="BA218">
        <v>64.329071044921875</v>
      </c>
      <c r="BB218">
        <v>45.682415008544922</v>
      </c>
      <c r="BC218">
        <v>46.466129302978523</v>
      </c>
      <c r="BD218">
        <v>22.503450393676761</v>
      </c>
      <c r="BE218">
        <v>44.601364135742188</v>
      </c>
      <c r="BF218">
        <v>65.508926391601563</v>
      </c>
      <c r="BG218">
        <v>41.429088592529297</v>
      </c>
      <c r="BH218">
        <v>80.679954528808594</v>
      </c>
      <c r="BI218">
        <v>39.720001220703118</v>
      </c>
      <c r="BJ218">
        <v>104.5016326904297</v>
      </c>
      <c r="BK218">
        <v>60.808876037597663</v>
      </c>
      <c r="BL218">
        <v>60.829811096191413</v>
      </c>
      <c r="BM218">
        <v>32.170597076416023</v>
      </c>
      <c r="BN218">
        <v>30.480682373046879</v>
      </c>
      <c r="BO218">
        <v>460.71392822265619</v>
      </c>
      <c r="BP218">
        <v>87.345756530761719</v>
      </c>
      <c r="BQ218">
        <v>166.6697692871094</v>
      </c>
      <c r="BR218">
        <v>56.175369262695313</v>
      </c>
      <c r="BS218">
        <v>162.7349548339844</v>
      </c>
      <c r="BT218">
        <v>78.79547119140625</v>
      </c>
      <c r="BU218">
        <v>32.06365966796875</v>
      </c>
      <c r="BV218">
        <v>90.910003662109375</v>
      </c>
      <c r="BW218">
        <v>66.54864501953125</v>
      </c>
      <c r="BX218">
        <v>253.2873840332031</v>
      </c>
      <c r="BY218">
        <v>43.274837493896477</v>
      </c>
      <c r="BZ218">
        <v>83.448974609375</v>
      </c>
      <c r="CA218">
        <v>64.431877136230469</v>
      </c>
      <c r="CB218">
        <v>527.950439453125</v>
      </c>
      <c r="CC218">
        <v>48.291255950927727</v>
      </c>
      <c r="CD218">
        <v>90.230804443359375</v>
      </c>
      <c r="CE218">
        <v>29.718839645385739</v>
      </c>
      <c r="CF218">
        <v>81.845634460449219</v>
      </c>
      <c r="CG218">
        <v>71.889999389648438</v>
      </c>
      <c r="CH218">
        <v>27.336338043212891</v>
      </c>
      <c r="CI218">
        <v>74.045196533203125</v>
      </c>
      <c r="CJ218">
        <v>80.265045166015625</v>
      </c>
      <c r="CK218">
        <v>115.820671081543</v>
      </c>
      <c r="CL218">
        <v>103.2661895751953</v>
      </c>
      <c r="CM218">
        <v>86.669029235839844</v>
      </c>
      <c r="CN218">
        <v>88.880363464355469</v>
      </c>
      <c r="CO218">
        <v>83.982192993164063</v>
      </c>
      <c r="CP218">
        <v>87.019248962402344</v>
      </c>
      <c r="CQ218">
        <v>40.676544189453118</v>
      </c>
      <c r="CR218">
        <v>121.1292037963867</v>
      </c>
      <c r="CS218">
        <v>214.32765197753909</v>
      </c>
      <c r="CT218">
        <v>75.838516235351563</v>
      </c>
      <c r="CU218">
        <v>36.926414489746087</v>
      </c>
      <c r="CV218">
        <v>69.330909729003906</v>
      </c>
      <c r="CW218">
        <v>143.47413635253909</v>
      </c>
      <c r="CX218">
        <v>175.5391845703125</v>
      </c>
      <c r="CY218">
        <v>61.466701507568359</v>
      </c>
      <c r="CZ218">
        <v>142.3341369628906</v>
      </c>
      <c r="DA218">
        <v>76.345855712890625</v>
      </c>
      <c r="DB218">
        <v>17187.900390625</v>
      </c>
      <c r="DC218">
        <v>12.63000011444092</v>
      </c>
      <c r="DD218">
        <v>0.49196928871593532</v>
      </c>
      <c r="DE218">
        <v>0.77768802801220194</v>
      </c>
      <c r="DF218">
        <v>2.0227174046050349</v>
      </c>
      <c r="DG218">
        <v>1.7301123821425577</v>
      </c>
      <c r="DH218">
        <v>1.2951504491004671</v>
      </c>
      <c r="DI218">
        <v>8.3625276591513947E-2</v>
      </c>
      <c r="DJ218">
        <v>2.3146442373101994</v>
      </c>
      <c r="DK218">
        <v>2.8261055544970151</v>
      </c>
      <c r="DL218">
        <v>0.38400483124738438</v>
      </c>
      <c r="DM218">
        <v>2.5986327088927239</v>
      </c>
      <c r="DN218">
        <v>0.13070424366930497</v>
      </c>
      <c r="DO218">
        <v>288.64356231689453</v>
      </c>
      <c r="DP218">
        <v>640.55294799804688</v>
      </c>
    </row>
    <row r="219" spans="1:120" x14ac:dyDescent="0.25">
      <c r="A219" s="1">
        <v>45447</v>
      </c>
      <c r="B219">
        <v>33.599872589111328</v>
      </c>
      <c r="C219">
        <v>43.229999542236328</v>
      </c>
      <c r="D219">
        <v>38.906177520751953</v>
      </c>
      <c r="E219">
        <v>32.544956207275391</v>
      </c>
      <c r="F219">
        <v>52.358482360839837</v>
      </c>
      <c r="G219">
        <v>14.409999847412109</v>
      </c>
      <c r="H219">
        <v>44.690147399902337</v>
      </c>
      <c r="I219">
        <v>27.940000534057621</v>
      </c>
      <c r="J219">
        <v>21.559030532836911</v>
      </c>
      <c r="K219">
        <v>383.2220458984375</v>
      </c>
      <c r="L219">
        <v>66.163238525390625</v>
      </c>
      <c r="M219">
        <v>33.358001708984382</v>
      </c>
      <c r="N219">
        <v>25.52589225769043</v>
      </c>
      <c r="O219">
        <v>33.783382415771477</v>
      </c>
      <c r="P219">
        <v>54.960979461669922</v>
      </c>
      <c r="Q219">
        <v>215.27000427246091</v>
      </c>
      <c r="R219">
        <v>117.90977478027339</v>
      </c>
      <c r="S219">
        <v>115.1245498657227</v>
      </c>
      <c r="T219">
        <v>135.11187744140619</v>
      </c>
      <c r="U219">
        <v>29.935590744018551</v>
      </c>
      <c r="V219">
        <v>90.810897827148438</v>
      </c>
      <c r="W219">
        <v>78.269996643066406</v>
      </c>
      <c r="X219">
        <v>52.270999908447273</v>
      </c>
      <c r="Y219">
        <v>55.621673583984382</v>
      </c>
      <c r="Z219">
        <v>57.622352600097663</v>
      </c>
      <c r="AA219">
        <v>112.1158905029297</v>
      </c>
      <c r="AB219">
        <v>86.490791320800781</v>
      </c>
      <c r="AC219">
        <v>105.4501419067383</v>
      </c>
      <c r="AD219">
        <v>38.769950866699219</v>
      </c>
      <c r="AE219">
        <v>102.2443161010742</v>
      </c>
      <c r="AF219">
        <v>179.5295104980469</v>
      </c>
      <c r="AG219">
        <v>86.926513671875</v>
      </c>
      <c r="AH219">
        <v>172.04579162597659</v>
      </c>
      <c r="AI219">
        <v>343.5467529296875</v>
      </c>
      <c r="AJ219">
        <v>199.68055725097659</v>
      </c>
      <c r="AK219">
        <v>149.99424743652341</v>
      </c>
      <c r="AL219">
        <v>257.2105712890625</v>
      </c>
      <c r="AM219">
        <v>62.655246734619141</v>
      </c>
      <c r="AN219">
        <v>19.969999313354489</v>
      </c>
      <c r="AO219">
        <v>51.451740264892578</v>
      </c>
      <c r="AP219">
        <v>102.7501220703125</v>
      </c>
      <c r="AQ219">
        <v>46.347038269042969</v>
      </c>
      <c r="AR219">
        <v>49.572288513183587</v>
      </c>
      <c r="AS219">
        <v>45.827999114990227</v>
      </c>
      <c r="AT219">
        <v>295.10546875</v>
      </c>
      <c r="AU219">
        <v>115.04771423339839</v>
      </c>
      <c r="AV219">
        <v>184.06849670410159</v>
      </c>
      <c r="AW219">
        <v>78.521568298339844</v>
      </c>
      <c r="AX219">
        <v>251.46098327636719</v>
      </c>
      <c r="AY219">
        <v>292.66378784179688</v>
      </c>
      <c r="AZ219">
        <v>14.3956241607666</v>
      </c>
      <c r="BA219">
        <v>63.58953857421875</v>
      </c>
      <c r="BB219">
        <v>45.593711853027337</v>
      </c>
      <c r="BC219">
        <v>45.256889343261719</v>
      </c>
      <c r="BD219">
        <v>21.935476303100589</v>
      </c>
      <c r="BE219">
        <v>44.102020263671882</v>
      </c>
      <c r="BF219">
        <v>64.75274658203125</v>
      </c>
      <c r="BG219">
        <v>41.12176513671875</v>
      </c>
      <c r="BH219">
        <v>80.234748840332031</v>
      </c>
      <c r="BI219">
        <v>39.310001373291023</v>
      </c>
      <c r="BJ219">
        <v>103.63649749755859</v>
      </c>
      <c r="BK219">
        <v>58.142875671386719</v>
      </c>
      <c r="BL219">
        <v>60.205062866210938</v>
      </c>
      <c r="BM219">
        <v>32.190086364746087</v>
      </c>
      <c r="BN219">
        <v>30.24844932556152</v>
      </c>
      <c r="BO219">
        <v>451.60958862304688</v>
      </c>
      <c r="BP219">
        <v>86.074836730957031</v>
      </c>
      <c r="BQ219">
        <v>164.58143615722659</v>
      </c>
      <c r="BR219">
        <v>55.369735717773438</v>
      </c>
      <c r="BS219">
        <v>161.7510681152344</v>
      </c>
      <c r="BT219">
        <v>78.718086242675781</v>
      </c>
      <c r="BU219">
        <v>31.711954116821289</v>
      </c>
      <c r="BV219">
        <v>89.489997863769531</v>
      </c>
      <c r="BW219">
        <v>66.220245361328125</v>
      </c>
      <c r="BX219">
        <v>241.52949523925781</v>
      </c>
      <c r="BY219">
        <v>42.536628723144531</v>
      </c>
      <c r="BZ219">
        <v>81.860038757324219</v>
      </c>
      <c r="CA219">
        <v>64.431877136230469</v>
      </c>
      <c r="CB219">
        <v>521.74945068359375</v>
      </c>
      <c r="CC219">
        <v>47.176765441894531</v>
      </c>
      <c r="CD219">
        <v>89.573524475097656</v>
      </c>
      <c r="CE219">
        <v>29.845304489135739</v>
      </c>
      <c r="CF219">
        <v>81.648849487304688</v>
      </c>
      <c r="CG219">
        <v>71.089996337890625</v>
      </c>
      <c r="CH219">
        <v>27.298065185546879</v>
      </c>
      <c r="CI219">
        <v>73.64276123046875</v>
      </c>
      <c r="CJ219">
        <v>80.361068725585938</v>
      </c>
      <c r="CK219">
        <v>115.3448791503906</v>
      </c>
      <c r="CL219">
        <v>101.10219573974609</v>
      </c>
      <c r="CM219">
        <v>85.769363403320313</v>
      </c>
      <c r="CN219">
        <v>88.272132873535156</v>
      </c>
      <c r="CO219">
        <v>82.973587036132813</v>
      </c>
      <c r="CP219">
        <v>87.0289306640625</v>
      </c>
      <c r="CQ219">
        <v>40.558380126953118</v>
      </c>
      <c r="CR219">
        <v>119.91721343994141</v>
      </c>
      <c r="CS219">
        <v>209.6700744628906</v>
      </c>
      <c r="CT219">
        <v>76.00421142578125</v>
      </c>
      <c r="CU219">
        <v>36.9747314453125</v>
      </c>
      <c r="CV219">
        <v>69.728744506835938</v>
      </c>
      <c r="CW219">
        <v>142.82463073730469</v>
      </c>
      <c r="CX219">
        <v>174.5182800292969</v>
      </c>
      <c r="CY219">
        <v>60.939731597900391</v>
      </c>
      <c r="CZ219">
        <v>141.85595703125</v>
      </c>
      <c r="DA219">
        <v>75.696441650390625</v>
      </c>
      <c r="DB219">
        <v>16857.05078125</v>
      </c>
      <c r="DC219">
        <v>13.159999847412109</v>
      </c>
      <c r="DD219">
        <v>0.48419066832369417</v>
      </c>
      <c r="DE219">
        <v>0.7714409699893584</v>
      </c>
      <c r="DF219">
        <v>1.9968332249390317</v>
      </c>
      <c r="DG219">
        <v>1.7148029053441689</v>
      </c>
      <c r="DH219">
        <v>1.2704897388639602</v>
      </c>
      <c r="DI219">
        <v>8.2855860194192027E-2</v>
      </c>
      <c r="DJ219">
        <v>2.2961659196966404</v>
      </c>
      <c r="DK219">
        <v>2.7586639020343653</v>
      </c>
      <c r="DL219">
        <v>0.38271349780887365</v>
      </c>
      <c r="DM219">
        <v>2.5650702468657198</v>
      </c>
      <c r="DN219">
        <v>0.1297904955615404</v>
      </c>
      <c r="DO219">
        <v>288.55758666992188</v>
      </c>
      <c r="DP219">
        <v>632.93608093261719</v>
      </c>
    </row>
    <row r="220" spans="1:120" x14ac:dyDescent="0.25">
      <c r="A220" s="1">
        <v>45446</v>
      </c>
      <c r="B220">
        <v>33.500019073486328</v>
      </c>
      <c r="C220">
        <v>42.979999542236328</v>
      </c>
      <c r="D220">
        <v>38.915901184082031</v>
      </c>
      <c r="E220">
        <v>31.722829818725589</v>
      </c>
      <c r="F220">
        <v>52.647697448730469</v>
      </c>
      <c r="G220">
        <v>14.739999771118161</v>
      </c>
      <c r="H220">
        <v>46.941368103027337</v>
      </c>
      <c r="I220">
        <v>28.70000076293945</v>
      </c>
      <c r="J220">
        <v>21.777374267578121</v>
      </c>
      <c r="K220">
        <v>381.96615600585938</v>
      </c>
      <c r="L220">
        <v>65.914314270019531</v>
      </c>
      <c r="M220">
        <v>33.222000122070313</v>
      </c>
      <c r="N220">
        <v>25.96181678771973</v>
      </c>
      <c r="O220">
        <v>35.097949981689453</v>
      </c>
      <c r="P220">
        <v>54.931503295898438</v>
      </c>
      <c r="Q220">
        <v>217.2200012207031</v>
      </c>
      <c r="R220">
        <v>118.48349761962891</v>
      </c>
      <c r="S220">
        <v>114.90720367431641</v>
      </c>
      <c r="T220">
        <v>135.1318359375</v>
      </c>
      <c r="U220">
        <v>30.237674713134769</v>
      </c>
      <c r="V220">
        <v>90.316322326660156</v>
      </c>
      <c r="W220">
        <v>77.94000244140625</v>
      </c>
      <c r="X220">
        <v>52.122158050537109</v>
      </c>
      <c r="Y220">
        <v>55.422492980957031</v>
      </c>
      <c r="Z220">
        <v>58.401828765869141</v>
      </c>
      <c r="AA220">
        <v>113.6561584472656</v>
      </c>
      <c r="AB220">
        <v>87.731346130371094</v>
      </c>
      <c r="AC220">
        <v>107.0570831298828</v>
      </c>
      <c r="AD220">
        <v>39.248470306396477</v>
      </c>
      <c r="AE220">
        <v>104.2248458862305</v>
      </c>
      <c r="AF220">
        <v>179.78443908691409</v>
      </c>
      <c r="AG220">
        <v>86.647842407226563</v>
      </c>
      <c r="AH220">
        <v>172.7327575683594</v>
      </c>
      <c r="AI220">
        <v>342.4619140625</v>
      </c>
      <c r="AJ220">
        <v>202.2906188964844</v>
      </c>
      <c r="AK220">
        <v>152.26362609863281</v>
      </c>
      <c r="AL220">
        <v>260.6224365234375</v>
      </c>
      <c r="AM220">
        <v>62.813442230224609</v>
      </c>
      <c r="AN220">
        <v>20.159999847412109</v>
      </c>
      <c r="AO220">
        <v>52.055339813232422</v>
      </c>
      <c r="AP220">
        <v>103.5751037597656</v>
      </c>
      <c r="AQ220">
        <v>46.881324768066413</v>
      </c>
      <c r="AR220">
        <v>49.926303863525391</v>
      </c>
      <c r="AS220">
        <v>46.654163360595703</v>
      </c>
      <c r="AT220">
        <v>293.74172973632813</v>
      </c>
      <c r="AU220">
        <v>115.09657287597661</v>
      </c>
      <c r="AV220">
        <v>184.56388854980469</v>
      </c>
      <c r="AW220">
        <v>78.403427124023438</v>
      </c>
      <c r="AX220">
        <v>250.79774475097659</v>
      </c>
      <c r="AY220">
        <v>299.48089599609381</v>
      </c>
      <c r="AZ220">
        <v>14.53235340118408</v>
      </c>
      <c r="BA220">
        <v>63.819393157958977</v>
      </c>
      <c r="BB220">
        <v>45.731697082519531</v>
      </c>
      <c r="BC220">
        <v>45.028106689453118</v>
      </c>
      <c r="BD220">
        <v>22.395730972290039</v>
      </c>
      <c r="BE220">
        <v>44.381649017333977</v>
      </c>
      <c r="BF220">
        <v>65.399490356445313</v>
      </c>
      <c r="BG220">
        <v>41.101936340332031</v>
      </c>
      <c r="BH220">
        <v>79.839019775390625</v>
      </c>
      <c r="BI220">
        <v>39.150001525878913</v>
      </c>
      <c r="BJ220">
        <v>103.845329284668</v>
      </c>
      <c r="BK220">
        <v>58.751960754394531</v>
      </c>
      <c r="BL220">
        <v>60.453128814697273</v>
      </c>
      <c r="BM220">
        <v>32.58953857421875</v>
      </c>
      <c r="BN220">
        <v>31.051589965820309</v>
      </c>
      <c r="BO220">
        <v>450.37713623046881</v>
      </c>
      <c r="BP220">
        <v>86.064903259277344</v>
      </c>
      <c r="BQ220">
        <v>164.185546875</v>
      </c>
      <c r="BR220">
        <v>55.608444213867188</v>
      </c>
      <c r="BS220">
        <v>162.2430419921875</v>
      </c>
      <c r="BT220">
        <v>78.640708923339844</v>
      </c>
      <c r="BU220">
        <v>33.333698272705078</v>
      </c>
      <c r="BV220">
        <v>89.459999084472656</v>
      </c>
      <c r="BW220">
        <v>68.49005126953125</v>
      </c>
      <c r="BX220">
        <v>242.4056091308594</v>
      </c>
      <c r="BY220">
        <v>42.177501678466797</v>
      </c>
      <c r="BZ220">
        <v>82.346649169921875</v>
      </c>
      <c r="CA220">
        <v>64.116569519042969</v>
      </c>
      <c r="CB220">
        <v>521.16680908203125</v>
      </c>
      <c r="CC220">
        <v>47.893222808837891</v>
      </c>
      <c r="CD220">
        <v>88.539283752441406</v>
      </c>
      <c r="CE220">
        <v>30.701360702514648</v>
      </c>
      <c r="CF220">
        <v>81.255256652832031</v>
      </c>
      <c r="CG220">
        <v>71.830001831054688</v>
      </c>
      <c r="CH220">
        <v>27.288496017456051</v>
      </c>
      <c r="CI220">
        <v>73.192436218261719</v>
      </c>
      <c r="CJ220">
        <v>79.74652099609375</v>
      </c>
      <c r="CK220">
        <v>115.6653137207031</v>
      </c>
      <c r="CL220">
        <v>103.2860412597656</v>
      </c>
      <c r="CM220">
        <v>86.019271850585938</v>
      </c>
      <c r="CN220">
        <v>89.262954711914063</v>
      </c>
      <c r="CO220">
        <v>82.657142639160156</v>
      </c>
      <c r="CP220">
        <v>87.871238708496094</v>
      </c>
      <c r="CQ220">
        <v>40.745468139648438</v>
      </c>
      <c r="CR220">
        <v>120.21282958984381</v>
      </c>
      <c r="CS220">
        <v>209.23313903808591</v>
      </c>
      <c r="CT220">
        <v>75.351181030273438</v>
      </c>
      <c r="CU220">
        <v>36.626827239990227</v>
      </c>
      <c r="CV220">
        <v>69.757850646972656</v>
      </c>
      <c r="CW220">
        <v>142.41131591796881</v>
      </c>
      <c r="CX220">
        <v>174.33984375</v>
      </c>
      <c r="CY220">
        <v>63.922588348388672</v>
      </c>
      <c r="CZ220">
        <v>144.07136535644531</v>
      </c>
      <c r="DA220">
        <v>77.300300598144531</v>
      </c>
      <c r="DB220">
        <v>16828.669921875</v>
      </c>
      <c r="DC220">
        <v>13.10999965667725</v>
      </c>
      <c r="DD220">
        <v>0.48195407148300506</v>
      </c>
      <c r="DE220">
        <v>0.77190138509807937</v>
      </c>
      <c r="DF220">
        <v>1.9826112827902367</v>
      </c>
      <c r="DG220">
        <v>1.7116526330104105</v>
      </c>
      <c r="DH220">
        <v>1.2843271214855698</v>
      </c>
      <c r="DI220">
        <v>8.2468796541245795E-2</v>
      </c>
      <c r="DJ220">
        <v>2.3136975607582904</v>
      </c>
      <c r="DK220">
        <v>2.776773186262647</v>
      </c>
      <c r="DL220">
        <v>0.38814946648807797</v>
      </c>
      <c r="DM220">
        <v>2.552132721213622</v>
      </c>
      <c r="DN220">
        <v>0.13212411657147191</v>
      </c>
      <c r="DO220">
        <v>287.5203475952149</v>
      </c>
      <c r="DP220">
        <v>633.79423522949219</v>
      </c>
    </row>
    <row r="221" spans="1:120" x14ac:dyDescent="0.25">
      <c r="A221" s="1">
        <v>45443</v>
      </c>
      <c r="B221">
        <v>33.310302734375</v>
      </c>
      <c r="C221">
        <v>42.450000762939453</v>
      </c>
      <c r="D221">
        <v>38.974246978759773</v>
      </c>
      <c r="E221">
        <v>31.278690338134769</v>
      </c>
      <c r="F221">
        <v>53.196220397949219</v>
      </c>
      <c r="G221">
        <v>14.5</v>
      </c>
      <c r="H221">
        <v>47.373912811279297</v>
      </c>
      <c r="I221">
        <v>28.420000076293949</v>
      </c>
      <c r="J221">
        <v>22.09064865112305</v>
      </c>
      <c r="K221">
        <v>383.24185180664063</v>
      </c>
      <c r="L221">
        <v>64.689628601074219</v>
      </c>
      <c r="M221">
        <v>33.16400146484375</v>
      </c>
      <c r="N221">
        <v>26.765861511230469</v>
      </c>
      <c r="O221">
        <v>34.890384674072273</v>
      </c>
      <c r="P221">
        <v>55.455265045166023</v>
      </c>
      <c r="Q221">
        <v>215.30000305175781</v>
      </c>
      <c r="R221">
        <v>118.542839050293</v>
      </c>
      <c r="S221">
        <v>115.2332305908203</v>
      </c>
      <c r="T221">
        <v>133.5162353515625</v>
      </c>
      <c r="U221">
        <v>30.208440780639648</v>
      </c>
      <c r="V221">
        <v>89.728622436523438</v>
      </c>
      <c r="W221">
        <v>78.089996337890625</v>
      </c>
      <c r="X221">
        <v>52.261074066162109</v>
      </c>
      <c r="Y221">
        <v>55.302982330322273</v>
      </c>
      <c r="Z221">
        <v>58.885303497314453</v>
      </c>
      <c r="AA221">
        <v>114.1663131713867</v>
      </c>
      <c r="AB221">
        <v>88.703926086425781</v>
      </c>
      <c r="AC221">
        <v>107.43922424316411</v>
      </c>
      <c r="AD221">
        <v>39.108898162841797</v>
      </c>
      <c r="AE221">
        <v>105.13587951660161</v>
      </c>
      <c r="AF221">
        <v>180.519775390625</v>
      </c>
      <c r="AG221">
        <v>86.190010070800781</v>
      </c>
      <c r="AH221">
        <v>173.8613586425781</v>
      </c>
      <c r="AI221">
        <v>340.67044067382813</v>
      </c>
      <c r="AJ221">
        <v>203.4375</v>
      </c>
      <c r="AK221">
        <v>153.1379699707031</v>
      </c>
      <c r="AL221">
        <v>261.46548461914063</v>
      </c>
      <c r="AM221">
        <v>63.456111907958977</v>
      </c>
      <c r="AN221">
        <v>20.030000686645511</v>
      </c>
      <c r="AO221">
        <v>52.590789794921882</v>
      </c>
      <c r="AP221">
        <v>104.7831192016602</v>
      </c>
      <c r="AQ221">
        <v>47.668186187744141</v>
      </c>
      <c r="AR221">
        <v>50.309825897216797</v>
      </c>
      <c r="AS221">
        <v>47.480331420898438</v>
      </c>
      <c r="AT221">
        <v>291.2034912109375</v>
      </c>
      <c r="AU221">
        <v>115.7513732910156</v>
      </c>
      <c r="AV221">
        <v>184.8809509277344</v>
      </c>
      <c r="AW221">
        <v>77.970199584960938</v>
      </c>
      <c r="AX221">
        <v>249.70881652832031</v>
      </c>
      <c r="AY221">
        <v>314.7899169921875</v>
      </c>
      <c r="AZ221">
        <v>14.581185340881349</v>
      </c>
      <c r="BA221">
        <v>63.249755859375</v>
      </c>
      <c r="BB221">
        <v>45.997802734375</v>
      </c>
      <c r="BC221">
        <v>44.398967742919922</v>
      </c>
      <c r="BD221">
        <v>22.513240814208981</v>
      </c>
      <c r="BE221">
        <v>43.982177734375</v>
      </c>
      <c r="BF221">
        <v>65.877067565917969</v>
      </c>
      <c r="BG221">
        <v>41.359691619873047</v>
      </c>
      <c r="BH221">
        <v>78.820014953613281</v>
      </c>
      <c r="BI221">
        <v>38.990001678466797</v>
      </c>
      <c r="BJ221">
        <v>104.43202209472661</v>
      </c>
      <c r="BK221">
        <v>58.731990814208977</v>
      </c>
      <c r="BL221">
        <v>60.397994995117188</v>
      </c>
      <c r="BM221">
        <v>33.583301544189453</v>
      </c>
      <c r="BN221">
        <v>32.299846649169922</v>
      </c>
      <c r="BO221">
        <v>447.97177124023438</v>
      </c>
      <c r="BP221">
        <v>86.134414672851563</v>
      </c>
      <c r="BQ221">
        <v>164.037109375</v>
      </c>
      <c r="BR221">
        <v>55.459251403808587</v>
      </c>
      <c r="BS221">
        <v>163.10884094238281</v>
      </c>
      <c r="BT221">
        <v>78.551719665527344</v>
      </c>
      <c r="BU221">
        <v>33.890560150146477</v>
      </c>
      <c r="BV221">
        <v>89.949996948242188</v>
      </c>
      <c r="BW221">
        <v>68.886054992675781</v>
      </c>
      <c r="BX221">
        <v>239.41883850097659</v>
      </c>
      <c r="BY221">
        <v>41.838325500488281</v>
      </c>
      <c r="BZ221">
        <v>82.604850769042969</v>
      </c>
      <c r="CA221">
        <v>64.284080505371094</v>
      </c>
      <c r="CB221">
        <v>520.74224853515625</v>
      </c>
      <c r="CC221">
        <v>48.042484283447273</v>
      </c>
      <c r="CD221">
        <v>87.129997253417969</v>
      </c>
      <c r="CE221">
        <v>31.362863540649411</v>
      </c>
      <c r="CF221">
        <v>81.47174072265625</v>
      </c>
      <c r="CG221">
        <v>74.819999694824219</v>
      </c>
      <c r="CH221">
        <v>27.43202018737793</v>
      </c>
      <c r="CI221">
        <v>72.456581115722656</v>
      </c>
      <c r="CJ221">
        <v>79.928962707519531</v>
      </c>
      <c r="CK221">
        <v>116.5197830200195</v>
      </c>
      <c r="CL221">
        <v>104.5268630981445</v>
      </c>
      <c r="CM221">
        <v>85.809341430664063</v>
      </c>
      <c r="CN221">
        <v>89.792709350585938</v>
      </c>
      <c r="CO221">
        <v>82.330825805664063</v>
      </c>
      <c r="CP221">
        <v>90.233581542968764</v>
      </c>
      <c r="CQ221">
        <v>41.001476287841797</v>
      </c>
      <c r="CR221">
        <v>121.70070648193359</v>
      </c>
      <c r="CS221">
        <v>208.70677185058591</v>
      </c>
      <c r="CT221">
        <v>75.380424499511719</v>
      </c>
      <c r="CU221">
        <v>36.771785736083977</v>
      </c>
      <c r="CV221">
        <v>70.563232421875</v>
      </c>
      <c r="CW221">
        <v>141.41734313964841</v>
      </c>
      <c r="CX221">
        <v>174.41914367675781</v>
      </c>
      <c r="CY221">
        <v>64.061790466308594</v>
      </c>
      <c r="CZ221">
        <v>148.3460693359375</v>
      </c>
      <c r="DA221">
        <v>76.276985168457031</v>
      </c>
      <c r="DB221">
        <v>16735.01953125</v>
      </c>
      <c r="DC221">
        <v>12.920000076293951</v>
      </c>
      <c r="DD221">
        <v>0.47745467156877991</v>
      </c>
      <c r="DE221">
        <v>0.77697110139015579</v>
      </c>
      <c r="DF221">
        <v>1.9594373547613531</v>
      </c>
      <c r="DG221">
        <v>1.7073850767981431</v>
      </c>
      <c r="DH221">
        <v>1.2849970026737978</v>
      </c>
      <c r="DI221">
        <v>8.1518257607004166E-2</v>
      </c>
      <c r="DJ221">
        <v>2.3138519693251078</v>
      </c>
      <c r="DK221">
        <v>2.7687131405307728</v>
      </c>
      <c r="DL221">
        <v>0.39066832117476169</v>
      </c>
      <c r="DM221">
        <v>2.5157670525325866</v>
      </c>
      <c r="DN221">
        <v>0.13200185635604392</v>
      </c>
      <c r="DO221">
        <v>287.36100006103516</v>
      </c>
      <c r="DP221">
        <v>635.62080764770508</v>
      </c>
    </row>
    <row r="222" spans="1:120" x14ac:dyDescent="0.25">
      <c r="A222" s="1">
        <v>45442</v>
      </c>
      <c r="B222">
        <v>33.380199432373047</v>
      </c>
      <c r="C222">
        <v>42.790000915527337</v>
      </c>
      <c r="D222">
        <v>38.351902008056641</v>
      </c>
      <c r="E222">
        <v>31.599981307983398</v>
      </c>
      <c r="F222">
        <v>53.086513519287109</v>
      </c>
      <c r="G222">
        <v>14.57499980926514</v>
      </c>
      <c r="H222">
        <v>47.560695648193359</v>
      </c>
      <c r="I222">
        <v>28.590000152587891</v>
      </c>
      <c r="J222">
        <v>22.195074081420898</v>
      </c>
      <c r="K222">
        <v>377.25881958007813</v>
      </c>
      <c r="L222">
        <v>64.580101013183594</v>
      </c>
      <c r="M222">
        <v>32.661998748779297</v>
      </c>
      <c r="N222">
        <v>26.281496047973629</v>
      </c>
      <c r="O222">
        <v>35.147369384765618</v>
      </c>
      <c r="P222">
        <v>54.642307281494141</v>
      </c>
      <c r="Q222">
        <v>216.57000732421881</v>
      </c>
      <c r="R222">
        <v>118.3450164794922</v>
      </c>
      <c r="S222">
        <v>114.62070465087891</v>
      </c>
      <c r="T222">
        <v>132.98768615722659</v>
      </c>
      <c r="U222">
        <v>30.315633773803711</v>
      </c>
      <c r="V222">
        <v>89.312850952148438</v>
      </c>
      <c r="W222">
        <v>77.360000610351563</v>
      </c>
      <c r="X222">
        <v>50.981090545654297</v>
      </c>
      <c r="Y222">
        <v>55.123722076416023</v>
      </c>
      <c r="Z222">
        <v>58.125556945800781</v>
      </c>
      <c r="AA222">
        <v>112.26304626464839</v>
      </c>
      <c r="AB222">
        <v>88.019149780273438</v>
      </c>
      <c r="AC222">
        <v>106.2242126464844</v>
      </c>
      <c r="AD222">
        <v>39.597393035888672</v>
      </c>
      <c r="AE222">
        <v>103.62078857421881</v>
      </c>
      <c r="AF222">
        <v>177.55882263183591</v>
      </c>
      <c r="AG222">
        <v>86.010871887207031</v>
      </c>
      <c r="AH222">
        <v>171.13311767578119</v>
      </c>
      <c r="AI222">
        <v>339.78463745117188</v>
      </c>
      <c r="AJ222">
        <v>201.73698425292969</v>
      </c>
      <c r="AK222">
        <v>151.36962890625</v>
      </c>
      <c r="AL222">
        <v>260.59268188476563</v>
      </c>
      <c r="AM222">
        <v>62.437728881835938</v>
      </c>
      <c r="AN222">
        <v>19.610000610351559</v>
      </c>
      <c r="AO222">
        <v>51.626979827880859</v>
      </c>
      <c r="AP222">
        <v>103.3688507080078</v>
      </c>
      <c r="AQ222">
        <v>47.114471435546882</v>
      </c>
      <c r="AR222">
        <v>49.759124755859382</v>
      </c>
      <c r="AS222">
        <v>46.81939697265625</v>
      </c>
      <c r="AT222">
        <v>290.82528686523438</v>
      </c>
      <c r="AU222">
        <v>113.93359375</v>
      </c>
      <c r="AV222">
        <v>184.960205078125</v>
      </c>
      <c r="AW222">
        <v>78.147430419921875</v>
      </c>
      <c r="AX222">
        <v>248.075439453125</v>
      </c>
      <c r="AY222">
        <v>308.55068969726563</v>
      </c>
      <c r="AZ222">
        <v>14.61048412322998</v>
      </c>
      <c r="BA222">
        <v>62.710094451904297</v>
      </c>
      <c r="BB222">
        <v>45.2783203125</v>
      </c>
      <c r="BC222">
        <v>44.722324371337891</v>
      </c>
      <c r="BD222">
        <v>22.601375579833981</v>
      </c>
      <c r="BE222">
        <v>43.58270263671875</v>
      </c>
      <c r="BF222">
        <v>65.011436462402344</v>
      </c>
      <c r="BG222">
        <v>40.784702301025391</v>
      </c>
      <c r="BH222">
        <v>77.899932861328125</v>
      </c>
      <c r="BI222">
        <v>38.950000762939453</v>
      </c>
      <c r="BJ222">
        <v>103.1492538452148</v>
      </c>
      <c r="BK222">
        <v>59.430946350097663</v>
      </c>
      <c r="BL222">
        <v>60.159130096435547</v>
      </c>
      <c r="BM222">
        <v>32.823368072509773</v>
      </c>
      <c r="BN222">
        <v>31.825704574584961</v>
      </c>
      <c r="BO222">
        <v>448.80670166015619</v>
      </c>
      <c r="BP222">
        <v>86.045051574707031</v>
      </c>
      <c r="BQ222">
        <v>162.9978942871094</v>
      </c>
      <c r="BR222">
        <v>55.051460266113281</v>
      </c>
      <c r="BS222">
        <v>160.97381591796881</v>
      </c>
      <c r="BT222">
        <v>78.445648193359375</v>
      </c>
      <c r="BU222">
        <v>34.134803771972663</v>
      </c>
      <c r="BV222">
        <v>91.180000305175781</v>
      </c>
      <c r="BW222">
        <v>68.49005126953125</v>
      </c>
      <c r="BX222">
        <v>241.2009582519531</v>
      </c>
      <c r="BY222">
        <v>42.2174072265625</v>
      </c>
      <c r="BZ222">
        <v>82.217544555664063</v>
      </c>
      <c r="CA222">
        <v>63.170635223388672</v>
      </c>
      <c r="CB222">
        <v>516.04205322265625</v>
      </c>
      <c r="CC222">
        <v>48.758941650390618</v>
      </c>
      <c r="CD222">
        <v>86.542388916015625</v>
      </c>
      <c r="CE222">
        <v>31.19748497009277</v>
      </c>
      <c r="CF222">
        <v>80.359855651855469</v>
      </c>
      <c r="CG222">
        <v>75.529998779296875</v>
      </c>
      <c r="CH222">
        <v>27.451156616210941</v>
      </c>
      <c r="CI222">
        <v>71.950904846191406</v>
      </c>
      <c r="CJ222">
        <v>78.459823608398438</v>
      </c>
      <c r="CK222">
        <v>114.6554718017578</v>
      </c>
      <c r="CL222">
        <v>103.15700531005859</v>
      </c>
      <c r="CM222">
        <v>85.589424133300781</v>
      </c>
      <c r="CN222">
        <v>88.723396301269531</v>
      </c>
      <c r="CO222">
        <v>81.460647583007813</v>
      </c>
      <c r="CP222">
        <v>88.045509338378906</v>
      </c>
      <c r="CQ222">
        <v>40.410682678222663</v>
      </c>
      <c r="CR222">
        <v>120.2423934936523</v>
      </c>
      <c r="CS222">
        <v>208.37907409667969</v>
      </c>
      <c r="CT222">
        <v>74.220573425292969</v>
      </c>
      <c r="CU222">
        <v>36.056652069091797</v>
      </c>
      <c r="CV222">
        <v>69.340606689453125</v>
      </c>
      <c r="CW222">
        <v>139.3802185058594</v>
      </c>
      <c r="CX222">
        <v>173.44776916503909</v>
      </c>
      <c r="CY222">
        <v>63.544754028320313</v>
      </c>
      <c r="CZ222">
        <v>145.39866638183591</v>
      </c>
      <c r="DA222">
        <v>74.604240417480469</v>
      </c>
      <c r="DB222">
        <v>16737.080078125</v>
      </c>
      <c r="DC222">
        <v>14.47000026702881</v>
      </c>
      <c r="DD222">
        <v>0.48440776195924984</v>
      </c>
      <c r="DE222">
        <v>0.78404383908109432</v>
      </c>
      <c r="DF222">
        <v>1.9854990200956193</v>
      </c>
      <c r="DG222">
        <v>1.721565176368123</v>
      </c>
      <c r="DH222">
        <v>1.3015152414554689</v>
      </c>
      <c r="DI222">
        <v>8.2919600540897725E-2</v>
      </c>
      <c r="DJ222">
        <v>2.3369230546247892</v>
      </c>
      <c r="DK222">
        <v>2.807564863486598</v>
      </c>
      <c r="DL222">
        <v>0.39093128746599726</v>
      </c>
      <c r="DM222">
        <v>2.5525859168752358</v>
      </c>
      <c r="DN222">
        <v>0.13201274038739297</v>
      </c>
      <c r="DO222">
        <v>282.94139862060547</v>
      </c>
      <c r="DP222">
        <v>631.20331573486328</v>
      </c>
    </row>
    <row r="223" spans="1:120" x14ac:dyDescent="0.25">
      <c r="A223" s="1">
        <v>45441</v>
      </c>
      <c r="B223">
        <v>34.188995361328118</v>
      </c>
      <c r="C223">
        <v>43.479999542236328</v>
      </c>
      <c r="D223">
        <v>38.108798980712891</v>
      </c>
      <c r="E223">
        <v>31.54328536987305</v>
      </c>
      <c r="F223">
        <v>54.412929534912109</v>
      </c>
      <c r="G223">
        <v>14.10000038146973</v>
      </c>
      <c r="H223">
        <v>47.904769897460938</v>
      </c>
      <c r="I223">
        <v>29.35000038146973</v>
      </c>
      <c r="J223">
        <v>22.489362716674801</v>
      </c>
      <c r="K223">
        <v>380.32443237304688</v>
      </c>
      <c r="L223">
        <v>64.122085571289063</v>
      </c>
      <c r="M223">
        <v>32.520000457763672</v>
      </c>
      <c r="N223">
        <v>26.165250778198239</v>
      </c>
      <c r="O223">
        <v>34.781661987304688</v>
      </c>
      <c r="P223">
        <v>53.916454315185547</v>
      </c>
      <c r="Q223">
        <v>216.1600036621094</v>
      </c>
      <c r="R223">
        <v>117.8800964355469</v>
      </c>
      <c r="S223">
        <v>115.025764465332</v>
      </c>
      <c r="T223">
        <v>132.14996337890619</v>
      </c>
      <c r="U223">
        <v>29.750442504882809</v>
      </c>
      <c r="V223">
        <v>88.868080139160156</v>
      </c>
      <c r="W223">
        <v>82.110000610351563</v>
      </c>
      <c r="X223">
        <v>50.842174530029297</v>
      </c>
      <c r="Y223">
        <v>55.103801727294922</v>
      </c>
      <c r="Z223">
        <v>57.602615356445313</v>
      </c>
      <c r="AA223">
        <v>110.987663269043</v>
      </c>
      <c r="AB223">
        <v>87.284736633300781</v>
      </c>
      <c r="AC223">
        <v>104.9406204223633</v>
      </c>
      <c r="AD223">
        <v>39.846614837646477</v>
      </c>
      <c r="AE223">
        <v>101.46201324462891</v>
      </c>
      <c r="AF223">
        <v>176.80387878417969</v>
      </c>
      <c r="AG223">
        <v>87.354476928710938</v>
      </c>
      <c r="AH223">
        <v>170.22041320800781</v>
      </c>
      <c r="AI223">
        <v>344.32305908203119</v>
      </c>
      <c r="AJ223">
        <v>199.83876037597659</v>
      </c>
      <c r="AK223">
        <v>149.49322509765619</v>
      </c>
      <c r="AL223">
        <v>258.96609497070313</v>
      </c>
      <c r="AM223">
        <v>61.963138580322273</v>
      </c>
      <c r="AN223">
        <v>19.469999313354489</v>
      </c>
      <c r="AO223">
        <v>51.334915161132813</v>
      </c>
      <c r="AP223">
        <v>101.95458984375</v>
      </c>
      <c r="AQ223">
        <v>46.35675048828125</v>
      </c>
      <c r="AR223">
        <v>49.119926452636719</v>
      </c>
      <c r="AS223">
        <v>46.012668609619141</v>
      </c>
      <c r="AT223">
        <v>295.8221435546875</v>
      </c>
      <c r="AU223">
        <v>113.611083984375</v>
      </c>
      <c r="AV223">
        <v>188.26942443847659</v>
      </c>
      <c r="AW223">
        <v>77.812667846679688</v>
      </c>
      <c r="AX223">
        <v>250.73832702636719</v>
      </c>
      <c r="AY223">
        <v>307.45370483398438</v>
      </c>
      <c r="AZ223">
        <v>14.288192749023439</v>
      </c>
      <c r="BA223">
        <v>62.210411071777337</v>
      </c>
      <c r="BB223">
        <v>45.288173675537109</v>
      </c>
      <c r="BC223">
        <v>45.217643737792969</v>
      </c>
      <c r="BD223">
        <v>22.229257583618161</v>
      </c>
      <c r="BE223">
        <v>43.512794494628913</v>
      </c>
      <c r="BF223">
        <v>64.75274658203125</v>
      </c>
      <c r="BG223">
        <v>40.814437866210938</v>
      </c>
      <c r="BH223">
        <v>77.118354797363281</v>
      </c>
      <c r="BI223">
        <v>39.650001525878913</v>
      </c>
      <c r="BJ223">
        <v>102.4233322143555</v>
      </c>
      <c r="BK223">
        <v>59.570735931396477</v>
      </c>
      <c r="BL223">
        <v>59.516010284423828</v>
      </c>
      <c r="BM223">
        <v>32.755165100097663</v>
      </c>
      <c r="BN223">
        <v>31.554763793945309</v>
      </c>
      <c r="BO223">
        <v>453.66702270507813</v>
      </c>
      <c r="BP223">
        <v>86.273406982421875</v>
      </c>
      <c r="BQ223">
        <v>163.89854431152341</v>
      </c>
      <c r="BR223">
        <v>55.111137390136719</v>
      </c>
      <c r="BS223">
        <v>160.23590087890619</v>
      </c>
      <c r="BT223">
        <v>78.358871459960938</v>
      </c>
      <c r="BU223">
        <v>34.076187133789063</v>
      </c>
      <c r="BV223">
        <v>95.029998779296875</v>
      </c>
      <c r="BW223">
        <v>67.9105224609375</v>
      </c>
      <c r="BX223">
        <v>244.56602478027341</v>
      </c>
      <c r="BY223">
        <v>42.357067108154297</v>
      </c>
      <c r="BZ223">
        <v>82.515464782714844</v>
      </c>
      <c r="CA223">
        <v>62.786357879638672</v>
      </c>
      <c r="CB223">
        <v>519.48828125</v>
      </c>
      <c r="CC223">
        <v>47.365829467773438</v>
      </c>
      <c r="CD223">
        <v>85.713966369628906</v>
      </c>
      <c r="CE223">
        <v>31.294765472412109</v>
      </c>
      <c r="CF223">
        <v>80.22210693359375</v>
      </c>
      <c r="CG223">
        <v>76.569999694824219</v>
      </c>
      <c r="CH223">
        <v>27.53726959228516</v>
      </c>
      <c r="CI223">
        <v>71.321182250976563</v>
      </c>
      <c r="CJ223">
        <v>77.326759338378906</v>
      </c>
      <c r="CK223">
        <v>114.00490570068359</v>
      </c>
      <c r="CL223">
        <v>101.4099197387695</v>
      </c>
      <c r="CM223">
        <v>85.419479370117188</v>
      </c>
      <c r="CN223">
        <v>88.00726318359375</v>
      </c>
      <c r="CO223">
        <v>81.727638244628906</v>
      </c>
      <c r="CP223">
        <v>87.793792724609375</v>
      </c>
      <c r="CQ223">
        <v>40.194053649902337</v>
      </c>
      <c r="CR223">
        <v>119.42453765869141</v>
      </c>
      <c r="CS223">
        <v>213.24517822265619</v>
      </c>
      <c r="CT223">
        <v>74.025642395019531</v>
      </c>
      <c r="CU223">
        <v>35.544452667236328</v>
      </c>
      <c r="CV223">
        <v>68.418785095214844</v>
      </c>
      <c r="CW223">
        <v>139.31134033203119</v>
      </c>
      <c r="CX223">
        <v>172.42686462402341</v>
      </c>
      <c r="CY223">
        <v>62.878589630126953</v>
      </c>
      <c r="CZ223">
        <v>144.73503112792969</v>
      </c>
      <c r="DA223">
        <v>73.708839416503906</v>
      </c>
      <c r="DB223">
        <v>16920.580078125</v>
      </c>
      <c r="DC223">
        <v>14.27999973297119</v>
      </c>
      <c r="DD223">
        <v>0.49407556853061169</v>
      </c>
      <c r="DE223">
        <v>0.78643638457109943</v>
      </c>
      <c r="DF223">
        <v>2.0228070922449914</v>
      </c>
      <c r="DG223">
        <v>1.7322931845341751</v>
      </c>
      <c r="DH223">
        <v>1.3142260129325678</v>
      </c>
      <c r="DI223">
        <v>8.369774855674153E-2</v>
      </c>
      <c r="DJ223">
        <v>2.3292856238100588</v>
      </c>
      <c r="DK223">
        <v>2.8806933830405153</v>
      </c>
      <c r="DL223">
        <v>0.38468386600583515</v>
      </c>
      <c r="DM223">
        <v>2.6038141102092829</v>
      </c>
      <c r="DN223">
        <v>0.13577905201809765</v>
      </c>
      <c r="DO223">
        <v>281.75576782226557</v>
      </c>
      <c r="DP223">
        <v>633.29789733886707</v>
      </c>
    </row>
    <row r="224" spans="1:120" x14ac:dyDescent="0.25">
      <c r="A224" s="1">
        <v>45440</v>
      </c>
      <c r="B224">
        <v>34.518501281738281</v>
      </c>
      <c r="C224">
        <v>44.029998779296882</v>
      </c>
      <c r="D224">
        <v>38.5172119140625</v>
      </c>
      <c r="E224">
        <v>32.015773773193359</v>
      </c>
      <c r="F224">
        <v>54.821826934814453</v>
      </c>
      <c r="G224">
        <v>14.39999961853027</v>
      </c>
      <c r="H224">
        <v>49.222076416015618</v>
      </c>
      <c r="I224">
        <v>29.89999961853027</v>
      </c>
      <c r="J224">
        <v>22.726694107055661</v>
      </c>
      <c r="K224">
        <v>384.29998779296881</v>
      </c>
      <c r="L224">
        <v>64.888763427734375</v>
      </c>
      <c r="M224">
        <v>33.004001617431641</v>
      </c>
      <c r="N224">
        <v>26.513994216918949</v>
      </c>
      <c r="O224">
        <v>35.681102752685547</v>
      </c>
      <c r="P224">
        <v>54.535846710205078</v>
      </c>
      <c r="Q224">
        <v>218.19000244140619</v>
      </c>
      <c r="R224">
        <v>120.04640197753911</v>
      </c>
      <c r="S224">
        <v>116.2606887817383</v>
      </c>
      <c r="T224">
        <v>133.7156982421875</v>
      </c>
      <c r="U224">
        <v>30.110994338989261</v>
      </c>
      <c r="V224">
        <v>89.303176879882813</v>
      </c>
      <c r="W224">
        <v>82.339996337890625</v>
      </c>
      <c r="X224">
        <v>51.725269317626953</v>
      </c>
      <c r="Y224">
        <v>55.382656097412109</v>
      </c>
      <c r="Z224">
        <v>58.362361907958977</v>
      </c>
      <c r="AA224">
        <v>112.5181350708008</v>
      </c>
      <c r="AB224">
        <v>88.416114807128906</v>
      </c>
      <c r="AC224">
        <v>106.234016418457</v>
      </c>
      <c r="AD224">
        <v>40.315162658691413</v>
      </c>
      <c r="AE224">
        <v>102.5513000488281</v>
      </c>
      <c r="AF224">
        <v>178.5588684082031</v>
      </c>
      <c r="AG224">
        <v>87.722724914550781</v>
      </c>
      <c r="AH224">
        <v>172.16355895996091</v>
      </c>
      <c r="AI224">
        <v>345.91549682617188</v>
      </c>
      <c r="AJ224">
        <v>202.83441162109381</v>
      </c>
      <c r="AK224">
        <v>151.90013122558591</v>
      </c>
      <c r="AL224">
        <v>262.39779663085938</v>
      </c>
      <c r="AM224">
        <v>62.586036682128913</v>
      </c>
      <c r="AN224">
        <v>19.930000305175781</v>
      </c>
      <c r="AO224">
        <v>51.938510894775391</v>
      </c>
      <c r="AP224">
        <v>102.6126251220703</v>
      </c>
      <c r="AQ224">
        <v>47.299041748046882</v>
      </c>
      <c r="AR224">
        <v>49.434612274169922</v>
      </c>
      <c r="AS224">
        <v>47.149864196777337</v>
      </c>
      <c r="AT224">
        <v>296.53884887695313</v>
      </c>
      <c r="AU224">
        <v>114.8620300292969</v>
      </c>
      <c r="AV224">
        <v>189.6466369628906</v>
      </c>
      <c r="AW224">
        <v>79.388008117675781</v>
      </c>
      <c r="AX224">
        <v>251.97572326660159</v>
      </c>
      <c r="AY224">
        <v>314.33932495117188</v>
      </c>
      <c r="AZ224">
        <v>14.590950965881349</v>
      </c>
      <c r="BA224">
        <v>63.269741058349609</v>
      </c>
      <c r="BB224">
        <v>45.662704467773438</v>
      </c>
      <c r="BC224">
        <v>45.569362640380859</v>
      </c>
      <c r="BD224">
        <v>22.444694519042969</v>
      </c>
      <c r="BE224">
        <v>43.902278900146477</v>
      </c>
      <c r="BF224">
        <v>65.707923889160156</v>
      </c>
      <c r="BG224">
        <v>41.518314361572273</v>
      </c>
      <c r="BH224">
        <v>77.791099548339844</v>
      </c>
      <c r="BI224">
        <v>39.819999694824219</v>
      </c>
      <c r="BJ224">
        <v>103.7956008911133</v>
      </c>
      <c r="BK224">
        <v>60.499343872070313</v>
      </c>
      <c r="BL224">
        <v>60.774684906005859</v>
      </c>
      <c r="BM224">
        <v>33.368961334228523</v>
      </c>
      <c r="BN224">
        <v>32.154701232910163</v>
      </c>
      <c r="BO224">
        <v>456.88729858398438</v>
      </c>
      <c r="BP224">
        <v>87.296096801757813</v>
      </c>
      <c r="BQ224">
        <v>165.21485900878909</v>
      </c>
      <c r="BR224">
        <v>56.334503173828118</v>
      </c>
      <c r="BS224">
        <v>162.1347961425781</v>
      </c>
      <c r="BT224">
        <v>78.387809753417969</v>
      </c>
      <c r="BU224">
        <v>34.711204528808587</v>
      </c>
      <c r="BV224">
        <v>94.940002441406236</v>
      </c>
      <c r="BW224">
        <v>69.340011596679688</v>
      </c>
      <c r="BX224">
        <v>248.72758483886719</v>
      </c>
      <c r="BY224">
        <v>42.6463623046875</v>
      </c>
      <c r="BZ224">
        <v>83.846214294433594</v>
      </c>
      <c r="CA224">
        <v>63.249473571777337</v>
      </c>
      <c r="CB224">
        <v>523.15155029296875</v>
      </c>
      <c r="CC224">
        <v>47.385730743408203</v>
      </c>
      <c r="CD224">
        <v>86.763946533203125</v>
      </c>
      <c r="CE224">
        <v>31.596332550048832</v>
      </c>
      <c r="CF224">
        <v>80.910873413085938</v>
      </c>
      <c r="CG224">
        <v>77.660003662109375</v>
      </c>
      <c r="CH224">
        <v>27.38418006896973</v>
      </c>
      <c r="CI224">
        <v>71.969993591308594</v>
      </c>
      <c r="CJ224">
        <v>78.085334777832031</v>
      </c>
      <c r="CK224">
        <v>115.2574920654297</v>
      </c>
      <c r="CL224">
        <v>102.90883636474609</v>
      </c>
      <c r="CM224">
        <v>86.019271850585938</v>
      </c>
      <c r="CN224">
        <v>89.282585144042969</v>
      </c>
      <c r="CO224">
        <v>82.162734985351563</v>
      </c>
      <c r="CP224">
        <v>89.371894836425781</v>
      </c>
      <c r="CQ224">
        <v>40.518993377685547</v>
      </c>
      <c r="CR224">
        <v>121.13906097412109</v>
      </c>
      <c r="CS224">
        <v>214.605712890625</v>
      </c>
      <c r="CT224">
        <v>74.56170654296875</v>
      </c>
      <c r="CU224">
        <v>35.882694244384773</v>
      </c>
      <c r="CV224">
        <v>69.311492919921875</v>
      </c>
      <c r="CW224">
        <v>140.40373229980469</v>
      </c>
      <c r="CX224">
        <v>173.56672668457031</v>
      </c>
      <c r="CY224">
        <v>63.902698516845703</v>
      </c>
      <c r="CZ224">
        <v>147.08709716796881</v>
      </c>
      <c r="DA224">
        <v>73.895790100097656</v>
      </c>
      <c r="DB224">
        <v>17019.880859375</v>
      </c>
      <c r="DC224">
        <v>12.920000076293951</v>
      </c>
      <c r="DD224">
        <v>0.49128181476827026</v>
      </c>
      <c r="DE224">
        <v>0.78579434996406616</v>
      </c>
      <c r="DF224">
        <v>2.0092259878678473</v>
      </c>
      <c r="DG224">
        <v>1.7274362735156172</v>
      </c>
      <c r="DH224">
        <v>1.3256428798459876</v>
      </c>
      <c r="DI224">
        <v>8.416299015961963E-2</v>
      </c>
      <c r="DJ224">
        <v>2.3278266382562811</v>
      </c>
      <c r="DK224">
        <v>2.8782296280591577</v>
      </c>
      <c r="DL224">
        <v>0.38771635390835607</v>
      </c>
      <c r="DM224">
        <v>2.5816960469993209</v>
      </c>
      <c r="DN224">
        <v>0.13703652451518608</v>
      </c>
      <c r="DO224">
        <v>284.27693176269531</v>
      </c>
      <c r="DP224">
        <v>639.11307907104492</v>
      </c>
    </row>
    <row r="225" spans="1:120" x14ac:dyDescent="0.25">
      <c r="A225" s="1">
        <v>45436</v>
      </c>
      <c r="B225">
        <v>34.3487548828125</v>
      </c>
      <c r="C225">
        <v>44.380001068115227</v>
      </c>
      <c r="D225">
        <v>39.304862976074219</v>
      </c>
      <c r="E225">
        <v>31.874025344848629</v>
      </c>
      <c r="F225">
        <v>55.559825897216797</v>
      </c>
      <c r="G225">
        <v>14.60999965667725</v>
      </c>
      <c r="H225">
        <v>47.835952758789063</v>
      </c>
      <c r="I225">
        <v>29.229999542236332</v>
      </c>
      <c r="J225">
        <v>22.32798004150391</v>
      </c>
      <c r="K225">
        <v>386.3175048828125</v>
      </c>
      <c r="L225">
        <v>64.769287109375</v>
      </c>
      <c r="M225">
        <v>33.423999786376953</v>
      </c>
      <c r="N225">
        <v>26.019943237304691</v>
      </c>
      <c r="O225">
        <v>34.850849151611328</v>
      </c>
      <c r="P225">
        <v>54.690700531005859</v>
      </c>
      <c r="Q225">
        <v>215.91999816894531</v>
      </c>
      <c r="R225">
        <v>120.37282562255859</v>
      </c>
      <c r="S225">
        <v>117.47585296630859</v>
      </c>
      <c r="T225">
        <v>135.30137634277341</v>
      </c>
      <c r="U225">
        <v>30.072015762329102</v>
      </c>
      <c r="V225">
        <v>89.805961608886719</v>
      </c>
      <c r="W225">
        <v>82.900001525878906</v>
      </c>
      <c r="X225">
        <v>52.062629699707031</v>
      </c>
      <c r="Y225">
        <v>55.840774536132813</v>
      </c>
      <c r="Z225">
        <v>58.727432250976563</v>
      </c>
      <c r="AA225">
        <v>113.2146835327148</v>
      </c>
      <c r="AB225">
        <v>89.0810546875</v>
      </c>
      <c r="AC225">
        <v>106.62595367431641</v>
      </c>
      <c r="AD225">
        <v>39.866554260253913</v>
      </c>
      <c r="AE225">
        <v>103.7891159057617</v>
      </c>
      <c r="AF225">
        <v>179.8334655761719</v>
      </c>
      <c r="AG225">
        <v>87.175323486328125</v>
      </c>
      <c r="AH225">
        <v>173.2528991699219</v>
      </c>
      <c r="AI225">
        <v>344.39276123046881</v>
      </c>
      <c r="AJ225">
        <v>203.1112365722656</v>
      </c>
      <c r="AK225">
        <v>152.44044494628909</v>
      </c>
      <c r="AL225">
        <v>262.22921752929688</v>
      </c>
      <c r="AM225">
        <v>63.179267883300781</v>
      </c>
      <c r="AN225">
        <v>20.270000457763668</v>
      </c>
      <c r="AO225">
        <v>52.473964691162109</v>
      </c>
      <c r="AP225">
        <v>103.5751037597656</v>
      </c>
      <c r="AQ225">
        <v>47.69732666015625</v>
      </c>
      <c r="AR225">
        <v>49.965641021728523</v>
      </c>
      <c r="AS225">
        <v>47.548366546630859</v>
      </c>
      <c r="AT225">
        <v>294.4683837890625</v>
      </c>
      <c r="AU225">
        <v>115.5070495605469</v>
      </c>
      <c r="AV225">
        <v>188.8341979980469</v>
      </c>
      <c r="AW225">
        <v>78.551116943359375</v>
      </c>
      <c r="AX225">
        <v>250.896728515625</v>
      </c>
      <c r="AY225">
        <v>308.85433959960938</v>
      </c>
      <c r="AZ225">
        <v>14.38585758209229</v>
      </c>
      <c r="BA225">
        <v>63.719451904296882</v>
      </c>
      <c r="BB225">
        <v>46.125934600830078</v>
      </c>
      <c r="BC225">
        <v>45.177902221679688</v>
      </c>
      <c r="BD225">
        <v>22.258634567260739</v>
      </c>
      <c r="BE225">
        <v>44.151954650878913</v>
      </c>
      <c r="BF225">
        <v>67.061088562011719</v>
      </c>
      <c r="BG225">
        <v>42.113124847412109</v>
      </c>
      <c r="BH225">
        <v>78.27587890625</v>
      </c>
      <c r="BI225">
        <v>39.75</v>
      </c>
      <c r="BJ225">
        <v>104.8098983764648</v>
      </c>
      <c r="BK225">
        <v>59.630645751953118</v>
      </c>
      <c r="BL225">
        <v>60.940055847167969</v>
      </c>
      <c r="BM225">
        <v>32.911052703857422</v>
      </c>
      <c r="BN225">
        <v>31.738613128662109</v>
      </c>
      <c r="BO225">
        <v>455.1678466796875</v>
      </c>
      <c r="BP225">
        <v>87.891838073730469</v>
      </c>
      <c r="BQ225">
        <v>164.80908203125</v>
      </c>
      <c r="BR225">
        <v>56.453857421875</v>
      </c>
      <c r="BS225">
        <v>163.26628112792969</v>
      </c>
      <c r="BT225">
        <v>78.455291748046875</v>
      </c>
      <c r="BU225">
        <v>33.597476959228523</v>
      </c>
      <c r="BV225">
        <v>95.019996643066406</v>
      </c>
      <c r="BW225">
        <v>69.262741088867188</v>
      </c>
      <c r="BX225">
        <v>243.1821594238281</v>
      </c>
      <c r="BY225">
        <v>42.636390686035163</v>
      </c>
      <c r="BZ225">
        <v>83.955451965332031</v>
      </c>
      <c r="CA225">
        <v>63.998329162597663</v>
      </c>
      <c r="CB225">
        <v>522.78631591796875</v>
      </c>
      <c r="CC225">
        <v>47.266323089599609</v>
      </c>
      <c r="CD225">
        <v>88.025856018066406</v>
      </c>
      <c r="CE225">
        <v>31.129390716552731</v>
      </c>
      <c r="CF225">
        <v>81.688194274902344</v>
      </c>
      <c r="CG225">
        <v>75.349998474121094</v>
      </c>
      <c r="CH225">
        <v>27.422451019287109</v>
      </c>
      <c r="CI225">
        <v>72.647415161132813</v>
      </c>
      <c r="CJ225">
        <v>78.603851318359375</v>
      </c>
      <c r="CK225">
        <v>115.9177627563477</v>
      </c>
      <c r="CL225">
        <v>104.3779678344727</v>
      </c>
      <c r="CM225">
        <v>86.249191284179688</v>
      </c>
      <c r="CN225">
        <v>89.625938415527344</v>
      </c>
      <c r="CO225">
        <v>82.024284362792969</v>
      </c>
      <c r="CP225">
        <v>88.461822509765625</v>
      </c>
      <c r="CQ225">
        <v>40.971939086914063</v>
      </c>
      <c r="CR225">
        <v>122.6367874145508</v>
      </c>
      <c r="CS225">
        <v>213.7019958496094</v>
      </c>
      <c r="CT225">
        <v>75.146507263183594</v>
      </c>
      <c r="CU225">
        <v>36.095302581787109</v>
      </c>
      <c r="CV225">
        <v>69.379425048828125</v>
      </c>
      <c r="CW225">
        <v>142.12590026855469</v>
      </c>
      <c r="CX225">
        <v>173.992919921875</v>
      </c>
      <c r="CY225">
        <v>62.968070983886719</v>
      </c>
      <c r="CZ225">
        <v>144.85212707519531</v>
      </c>
      <c r="DA225">
        <v>73.748184204101563</v>
      </c>
      <c r="DB225">
        <v>16920.7890625</v>
      </c>
      <c r="DC225">
        <v>11.930000305175779</v>
      </c>
      <c r="DD225">
        <v>0.48475584456444426</v>
      </c>
      <c r="DE225">
        <v>0.78683304945827903</v>
      </c>
      <c r="DF225">
        <v>1.9878037417007228</v>
      </c>
      <c r="DG225">
        <v>1.7202076366392842</v>
      </c>
      <c r="DH225">
        <v>1.3118381849005809</v>
      </c>
      <c r="DI225">
        <v>8.4891282952170771E-2</v>
      </c>
      <c r="DJ225">
        <v>2.3153826606006356</v>
      </c>
      <c r="DK225">
        <v>2.8438047706085214</v>
      </c>
      <c r="DL225">
        <v>0.38851674266878883</v>
      </c>
      <c r="DM225">
        <v>2.5493542161226013</v>
      </c>
      <c r="DN225">
        <v>0.13537421169930491</v>
      </c>
      <c r="DO225">
        <v>286.65183258056641</v>
      </c>
      <c r="DP225">
        <v>640.92958068847656</v>
      </c>
    </row>
    <row r="226" spans="1:120" x14ac:dyDescent="0.25">
      <c r="A226" s="1">
        <v>45435</v>
      </c>
      <c r="B226">
        <v>34.109107971191413</v>
      </c>
      <c r="C226">
        <v>43.610000610351563</v>
      </c>
      <c r="D226">
        <v>39.304862976074219</v>
      </c>
      <c r="E226">
        <v>30.93850135803223</v>
      </c>
      <c r="F226">
        <v>55.130985260009773</v>
      </c>
      <c r="G226">
        <v>14.590000152587891</v>
      </c>
      <c r="H226">
        <v>46.951190948486328</v>
      </c>
      <c r="I226">
        <v>29.260000228881839</v>
      </c>
      <c r="J226">
        <v>22.176088333129879</v>
      </c>
      <c r="K226">
        <v>386.33718872070313</v>
      </c>
      <c r="L226">
        <v>64.171867370605469</v>
      </c>
      <c r="M226">
        <v>32.987998962402337</v>
      </c>
      <c r="N226">
        <v>25.8746337890625</v>
      </c>
      <c r="O226">
        <v>34.346767425537109</v>
      </c>
      <c r="P226">
        <v>54.468101501464837</v>
      </c>
      <c r="Q226">
        <v>215.7200012207031</v>
      </c>
      <c r="R226">
        <v>118.4142608642578</v>
      </c>
      <c r="S226">
        <v>115.88526916503911</v>
      </c>
      <c r="T226">
        <v>135.26148986816409</v>
      </c>
      <c r="U226">
        <v>29.506826400756839</v>
      </c>
      <c r="V226">
        <v>89.68994140625</v>
      </c>
      <c r="W226">
        <v>83.720001220703125</v>
      </c>
      <c r="X226">
        <v>52.548820495605469</v>
      </c>
      <c r="Y226">
        <v>55.422492980957031</v>
      </c>
      <c r="Z226">
        <v>58.234092712402337</v>
      </c>
      <c r="AA226">
        <v>112.25323486328119</v>
      </c>
      <c r="AB226">
        <v>88.257331848144531</v>
      </c>
      <c r="AC226">
        <v>105.6363067626953</v>
      </c>
      <c r="AD226">
        <v>39.039115905761719</v>
      </c>
      <c r="AE226">
        <v>102.6206130981445</v>
      </c>
      <c r="AF226">
        <v>179.166748046875</v>
      </c>
      <c r="AG226">
        <v>86.359214782714844</v>
      </c>
      <c r="AH226">
        <v>172.2911376953125</v>
      </c>
      <c r="AI226">
        <v>341.62591552734381</v>
      </c>
      <c r="AJ226">
        <v>200.88671875</v>
      </c>
      <c r="AK226">
        <v>151.17315673828119</v>
      </c>
      <c r="AL226">
        <v>258.96609497070313</v>
      </c>
      <c r="AM226">
        <v>62.852989196777337</v>
      </c>
      <c r="AN226">
        <v>20.170000076293949</v>
      </c>
      <c r="AO226">
        <v>52.026134490966797</v>
      </c>
      <c r="AP226">
        <v>103.09385681152339</v>
      </c>
      <c r="AQ226">
        <v>47.600189208984382</v>
      </c>
      <c r="AR226">
        <v>49.631290435791023</v>
      </c>
      <c r="AS226">
        <v>47.344257354736328</v>
      </c>
      <c r="AT226">
        <v>291.97988891601563</v>
      </c>
      <c r="AU226">
        <v>115.3311309814453</v>
      </c>
      <c r="AV226">
        <v>186.95170593261719</v>
      </c>
      <c r="AW226">
        <v>78.1966552734375</v>
      </c>
      <c r="AX226">
        <v>249.015869140625</v>
      </c>
      <c r="AY226">
        <v>308.03158569335938</v>
      </c>
      <c r="AZ226">
        <v>14.102633476257321</v>
      </c>
      <c r="BA226">
        <v>63.9293212890625</v>
      </c>
      <c r="BB226">
        <v>46.066799163818359</v>
      </c>
      <c r="BC226">
        <v>44.645233154296882</v>
      </c>
      <c r="BD226">
        <v>21.426259994506839</v>
      </c>
      <c r="BE226">
        <v>43.732505798339837</v>
      </c>
      <c r="BF226">
        <v>66.812347412109375</v>
      </c>
      <c r="BG226">
        <v>41.964427947998047</v>
      </c>
      <c r="BH226">
        <v>78.483642578125</v>
      </c>
      <c r="BI226">
        <v>39.430000305175781</v>
      </c>
      <c r="BJ226">
        <v>103.5967254638672</v>
      </c>
      <c r="BK226">
        <v>58.642124176025391</v>
      </c>
      <c r="BL226">
        <v>60.048877716064453</v>
      </c>
      <c r="BM226">
        <v>32.872081756591797</v>
      </c>
      <c r="BN226">
        <v>31.496706008911129</v>
      </c>
      <c r="BO226">
        <v>450.90390014648438</v>
      </c>
      <c r="BP226">
        <v>87.2762451171875</v>
      </c>
      <c r="BQ226">
        <v>163.6412048339844</v>
      </c>
      <c r="BR226">
        <v>55.926715850830078</v>
      </c>
      <c r="BS226">
        <v>162.19383239746091</v>
      </c>
      <c r="BT226">
        <v>78.426376342773438</v>
      </c>
      <c r="BU226">
        <v>33.079692840576172</v>
      </c>
      <c r="BV226">
        <v>95.059997558593764</v>
      </c>
      <c r="BW226">
        <v>68.779808044433594</v>
      </c>
      <c r="BX226">
        <v>238.76176452636719</v>
      </c>
      <c r="BY226">
        <v>42.546607971191413</v>
      </c>
      <c r="BZ226">
        <v>83.002082824707031</v>
      </c>
      <c r="CA226">
        <v>63.840690612792969</v>
      </c>
      <c r="CB226">
        <v>519.3499755859375</v>
      </c>
      <c r="CC226">
        <v>44.917930603027337</v>
      </c>
      <c r="CD226">
        <v>87.765777587890625</v>
      </c>
      <c r="CE226">
        <v>30.584627151489261</v>
      </c>
      <c r="CF226">
        <v>81.550445556640625</v>
      </c>
      <c r="CG226">
        <v>74.449996948242188</v>
      </c>
      <c r="CH226">
        <v>27.508565902709961</v>
      </c>
      <c r="CI226">
        <v>72.389801025390625</v>
      </c>
      <c r="CJ226">
        <v>78.546241760253906</v>
      </c>
      <c r="CK226">
        <v>115.519660949707</v>
      </c>
      <c r="CL226">
        <v>103.11728668212891</v>
      </c>
      <c r="CM226">
        <v>85.449478149414063</v>
      </c>
      <c r="CN226">
        <v>88.850936889648438</v>
      </c>
      <c r="CO226">
        <v>80.986015319824219</v>
      </c>
      <c r="CP226">
        <v>88.335960388183594</v>
      </c>
      <c r="CQ226">
        <v>40.725776672363281</v>
      </c>
      <c r="CR226">
        <v>122.0160293579102</v>
      </c>
      <c r="CS226">
        <v>211.91444396972659</v>
      </c>
      <c r="CT226">
        <v>74.951576232910156</v>
      </c>
      <c r="CU226">
        <v>36.095302581787109</v>
      </c>
      <c r="CV226">
        <v>68.690483093261719</v>
      </c>
      <c r="CW226">
        <v>142.6081237792969</v>
      </c>
      <c r="CX226">
        <v>172.25834655761719</v>
      </c>
      <c r="CY226">
        <v>62.500762939453118</v>
      </c>
      <c r="CZ226">
        <v>144.5495910644531</v>
      </c>
      <c r="DA226">
        <v>72.606788635253906</v>
      </c>
      <c r="DB226">
        <v>16736.029296875</v>
      </c>
      <c r="DC226">
        <v>12.77000045776367</v>
      </c>
      <c r="DD226">
        <v>0.48200470078365698</v>
      </c>
      <c r="DE226">
        <v>0.78623419588431043</v>
      </c>
      <c r="DF226">
        <v>1.9828409057898884</v>
      </c>
      <c r="DG226">
        <v>1.713042848070168</v>
      </c>
      <c r="DH226">
        <v>1.3001438741966607</v>
      </c>
      <c r="DI226">
        <v>8.3970352672396262E-2</v>
      </c>
      <c r="DJ226">
        <v>2.2982618273740991</v>
      </c>
      <c r="DK226">
        <v>2.827351399671806</v>
      </c>
      <c r="DL226">
        <v>0.3868041363116595</v>
      </c>
      <c r="DM226">
        <v>2.5316658774723186</v>
      </c>
      <c r="DN226">
        <v>0.13563879131887235</v>
      </c>
      <c r="DO226">
        <v>286.25018310546875</v>
      </c>
      <c r="DP226">
        <v>635.76553344726563</v>
      </c>
    </row>
    <row r="227" spans="1:120" x14ac:dyDescent="0.25">
      <c r="A227" s="1">
        <v>45434</v>
      </c>
      <c r="B227">
        <v>34.308815002441413</v>
      </c>
      <c r="C227">
        <v>44.990001678466797</v>
      </c>
      <c r="D227">
        <v>40.150863647460938</v>
      </c>
      <c r="E227">
        <v>31.86457633972168</v>
      </c>
      <c r="F227">
        <v>55.599716186523438</v>
      </c>
      <c r="G227">
        <v>15.02499961853027</v>
      </c>
      <c r="H227">
        <v>47.452560424804688</v>
      </c>
      <c r="I227">
        <v>29.559999465942379</v>
      </c>
      <c r="J227">
        <v>22.290004730224609</v>
      </c>
      <c r="K227">
        <v>392.27090454101563</v>
      </c>
      <c r="L227">
        <v>65.486167907714844</v>
      </c>
      <c r="M227">
        <v>33.327999114990227</v>
      </c>
      <c r="N227">
        <v>26.17494010925293</v>
      </c>
      <c r="O227">
        <v>35.038646697998047</v>
      </c>
      <c r="P227">
        <v>55.174602508544922</v>
      </c>
      <c r="Q227">
        <v>220.11000061035159</v>
      </c>
      <c r="R227">
        <v>119.8782424926758</v>
      </c>
      <c r="S227">
        <v>117.801872253418</v>
      </c>
      <c r="T227">
        <v>137.5153503417969</v>
      </c>
      <c r="U227">
        <v>30.281528472900391</v>
      </c>
      <c r="V227">
        <v>90.009033203125</v>
      </c>
      <c r="W227">
        <v>84.480003356933594</v>
      </c>
      <c r="X227">
        <v>53.084629058837891</v>
      </c>
      <c r="Y227">
        <v>56.368606567382813</v>
      </c>
      <c r="Z227">
        <v>58.974109649658203</v>
      </c>
      <c r="AA227">
        <v>114.0485916137695</v>
      </c>
      <c r="AB227">
        <v>89.219993591308594</v>
      </c>
      <c r="AC227">
        <v>107.18446350097661</v>
      </c>
      <c r="AD227">
        <v>39.936344146728523</v>
      </c>
      <c r="AE227">
        <v>103.5316619873047</v>
      </c>
      <c r="AF227">
        <v>181.7453308105469</v>
      </c>
      <c r="AG227">
        <v>86.488609313964844</v>
      </c>
      <c r="AH227">
        <v>174.81329345703119</v>
      </c>
      <c r="AI227">
        <v>342.57144165039063</v>
      </c>
      <c r="AJ227">
        <v>204.23829650878909</v>
      </c>
      <c r="AK227">
        <v>154.0221252441406</v>
      </c>
      <c r="AL227">
        <v>262.59619140625</v>
      </c>
      <c r="AM227">
        <v>63.871372222900391</v>
      </c>
      <c r="AN227">
        <v>20.54000091552734</v>
      </c>
      <c r="AO227">
        <v>52.980205535888672</v>
      </c>
      <c r="AP227">
        <v>104.7929382324219</v>
      </c>
      <c r="AQ227">
        <v>48.707618713378913</v>
      </c>
      <c r="AR227">
        <v>50.585163116455078</v>
      </c>
      <c r="AS227">
        <v>48.510612487792969</v>
      </c>
      <c r="AT227">
        <v>292.10931396484381</v>
      </c>
      <c r="AU227">
        <v>116.7286682128906</v>
      </c>
      <c r="AV227">
        <v>187.01115417480469</v>
      </c>
      <c r="AW227">
        <v>78.432960510253906</v>
      </c>
      <c r="AX227">
        <v>250.4017639160156</v>
      </c>
      <c r="AY227">
        <v>310.61737060546881</v>
      </c>
      <c r="AZ227">
        <v>14.3956241607666</v>
      </c>
      <c r="BA227">
        <v>64.9886474609375</v>
      </c>
      <c r="BB227">
        <v>46.51031494140625</v>
      </c>
      <c r="BC227">
        <v>44.782142639160163</v>
      </c>
      <c r="BD227">
        <v>22.268426895141602</v>
      </c>
      <c r="BE227">
        <v>44.631320953369141</v>
      </c>
      <c r="BF227">
        <v>67.956565856933594</v>
      </c>
      <c r="BG227">
        <v>42.529502868652337</v>
      </c>
      <c r="BH227">
        <v>79.769760131835938</v>
      </c>
      <c r="BI227">
        <v>40.130001068115227</v>
      </c>
      <c r="BJ227">
        <v>104.9888916015625</v>
      </c>
      <c r="BK227">
        <v>58.831840515136719</v>
      </c>
      <c r="BL227">
        <v>60.535816192626953</v>
      </c>
      <c r="BM227">
        <v>33.105903625488281</v>
      </c>
      <c r="BN227">
        <v>31.728940963745121</v>
      </c>
      <c r="BO227">
        <v>452.94143676757813</v>
      </c>
      <c r="BP227">
        <v>88.279083251953125</v>
      </c>
      <c r="BQ227">
        <v>164.037109375</v>
      </c>
      <c r="BR227">
        <v>56.414073944091797</v>
      </c>
      <c r="BS227">
        <v>164.4961242675781</v>
      </c>
      <c r="BT227">
        <v>78.464942932128906</v>
      </c>
      <c r="BU227">
        <v>33.685401916503913</v>
      </c>
      <c r="BV227">
        <v>96.300003051757798</v>
      </c>
      <c r="BW227">
        <v>69.368988037109375</v>
      </c>
      <c r="BX227">
        <v>235.54600524902341</v>
      </c>
      <c r="BY227">
        <v>43.454402923583977</v>
      </c>
      <c r="BZ227">
        <v>84.491714477539063</v>
      </c>
      <c r="CA227">
        <v>64.727500915527344</v>
      </c>
      <c r="CB227">
        <v>523.17132568359375</v>
      </c>
      <c r="CC227">
        <v>46.529960632324219</v>
      </c>
      <c r="CD227">
        <v>88.3341064453125</v>
      </c>
      <c r="CE227">
        <v>31.129390716552731</v>
      </c>
      <c r="CF227">
        <v>82.495040893554688</v>
      </c>
      <c r="CG227">
        <v>74.870002746582031</v>
      </c>
      <c r="CH227">
        <v>27.451156616210941</v>
      </c>
      <c r="CI227">
        <v>72.885932922363281</v>
      </c>
      <c r="CJ227">
        <v>80.274635314941406</v>
      </c>
      <c r="CK227">
        <v>117.0829620361328</v>
      </c>
      <c r="CL227">
        <v>103.931266784668</v>
      </c>
      <c r="CM227">
        <v>87.228843688964844</v>
      </c>
      <c r="CN227">
        <v>89.645553588867188</v>
      </c>
      <c r="CO227">
        <v>81.915512084960938</v>
      </c>
      <c r="CP227">
        <v>89.149223327636719</v>
      </c>
      <c r="CQ227">
        <v>41.296878814697273</v>
      </c>
      <c r="CR227">
        <v>123.47434234619141</v>
      </c>
      <c r="CS227">
        <v>213.65234375</v>
      </c>
      <c r="CT227">
        <v>75.8482666015625</v>
      </c>
      <c r="CU227">
        <v>36.878093719482422</v>
      </c>
      <c r="CV227">
        <v>69.874298095703125</v>
      </c>
      <c r="CW227">
        <v>144.18269348144531</v>
      </c>
      <c r="CX227">
        <v>175.0931396484375</v>
      </c>
      <c r="CY227">
        <v>63.246467590332031</v>
      </c>
      <c r="CZ227">
        <v>146.11114501953119</v>
      </c>
      <c r="DA227">
        <v>73.197174072265625</v>
      </c>
      <c r="DB227">
        <v>16801.5390625</v>
      </c>
      <c r="DC227">
        <v>12.289999961853029</v>
      </c>
      <c r="DD227">
        <v>0.47587802629230352</v>
      </c>
      <c r="DE227">
        <v>0.7822980742581721</v>
      </c>
      <c r="DF227">
        <v>1.9596418262927704</v>
      </c>
      <c r="DG227">
        <v>1.7049251267634995</v>
      </c>
      <c r="DH227">
        <v>1.3053449195853399</v>
      </c>
      <c r="DI227">
        <v>8.599477736988223E-2</v>
      </c>
      <c r="DJ227">
        <v>2.3084659346035803</v>
      </c>
      <c r="DK227">
        <v>2.8168388458016347</v>
      </c>
      <c r="DL227">
        <v>0.39038511187883679</v>
      </c>
      <c r="DM227">
        <v>2.5024642055548232</v>
      </c>
      <c r="DN227">
        <v>0.13429648532085914</v>
      </c>
      <c r="DO227">
        <v>289.90525817871094</v>
      </c>
      <c r="DP227">
        <v>643.16225814819336</v>
      </c>
    </row>
    <row r="228" spans="1:120" x14ac:dyDescent="0.25">
      <c r="A228" s="1">
        <v>45433</v>
      </c>
      <c r="B228">
        <v>34.408664703369141</v>
      </c>
      <c r="C228">
        <v>45.200000762939453</v>
      </c>
      <c r="D228">
        <v>40.617622375488281</v>
      </c>
      <c r="E228">
        <v>31.949625015258789</v>
      </c>
      <c r="F228">
        <v>55.669528961181641</v>
      </c>
      <c r="G228">
        <v>14.88000011444092</v>
      </c>
      <c r="H228">
        <v>50.834304809570313</v>
      </c>
      <c r="I228">
        <v>31.379999160766602</v>
      </c>
      <c r="J228">
        <v>22.612773895263668</v>
      </c>
      <c r="K228">
        <v>394.367431640625</v>
      </c>
      <c r="L228">
        <v>66.003929138183594</v>
      </c>
      <c r="M228">
        <v>33.456001281738281</v>
      </c>
      <c r="N228">
        <v>26.6593017578125</v>
      </c>
      <c r="O228">
        <v>36.501472473144531</v>
      </c>
      <c r="P228">
        <v>55.697219848632813</v>
      </c>
      <c r="Q228">
        <v>224.22999572753909</v>
      </c>
      <c r="R228">
        <v>120.016716003418</v>
      </c>
      <c r="S228">
        <v>118.68113708496089</v>
      </c>
      <c r="T228">
        <v>136.53800964355469</v>
      </c>
      <c r="U228">
        <v>30.510524749755859</v>
      </c>
      <c r="V228">
        <v>90.125053405761719</v>
      </c>
      <c r="W228">
        <v>84.470001220703125</v>
      </c>
      <c r="X228">
        <v>53.292999267578118</v>
      </c>
      <c r="Y228">
        <v>56.129589080810547</v>
      </c>
      <c r="Z228">
        <v>59.467453002929688</v>
      </c>
      <c r="AA228">
        <v>114.9413528442383</v>
      </c>
      <c r="AB228">
        <v>89.835289001464844</v>
      </c>
      <c r="AC228">
        <v>107.9389343261719</v>
      </c>
      <c r="AD228">
        <v>40.016090393066413</v>
      </c>
      <c r="AE228">
        <v>106.3935165405273</v>
      </c>
      <c r="AF228">
        <v>182.2845764160156</v>
      </c>
      <c r="AG228">
        <v>86.747367858886719</v>
      </c>
      <c r="AH228">
        <v>175.36286926269531</v>
      </c>
      <c r="AI228">
        <v>343.8453369140625</v>
      </c>
      <c r="AJ228">
        <v>205.9783630371094</v>
      </c>
      <c r="AK228">
        <v>155.33856201171881</v>
      </c>
      <c r="AL228">
        <v>264.58975219726563</v>
      </c>
      <c r="AM228">
        <v>63.693401336669922</v>
      </c>
      <c r="AN228">
        <v>20.579999923706051</v>
      </c>
      <c r="AO228">
        <v>53.525394439697273</v>
      </c>
      <c r="AP228">
        <v>104.80275726318359</v>
      </c>
      <c r="AQ228">
        <v>49.329334259033203</v>
      </c>
      <c r="AR228">
        <v>50.604835510253913</v>
      </c>
      <c r="AS228">
        <v>49.103511810302727</v>
      </c>
      <c r="AT228">
        <v>292.78619384765619</v>
      </c>
      <c r="AU228">
        <v>117.09027099609381</v>
      </c>
      <c r="AV228">
        <v>187.3579406738281</v>
      </c>
      <c r="AW228">
        <v>77.98004150390625</v>
      </c>
      <c r="AX228">
        <v>251.06501770019531</v>
      </c>
      <c r="AY228">
        <v>322.14566040039063</v>
      </c>
      <c r="AZ228">
        <v>14.09286689758301</v>
      </c>
      <c r="BA228">
        <v>65.118568420410156</v>
      </c>
      <c r="BB228">
        <v>46.746860504150391</v>
      </c>
      <c r="BC228">
        <v>44.938926696777337</v>
      </c>
      <c r="BD228">
        <v>21.45563888549805</v>
      </c>
      <c r="BE228">
        <v>44.960891723632813</v>
      </c>
      <c r="BF228">
        <v>68.155555725097656</v>
      </c>
      <c r="BG228">
        <v>42.935962677001953</v>
      </c>
      <c r="BH228">
        <v>79.839019775390625</v>
      </c>
      <c r="BI228">
        <v>40.240001678466797</v>
      </c>
      <c r="BJ228">
        <v>105.138053894043</v>
      </c>
      <c r="BK228">
        <v>58.761943817138672</v>
      </c>
      <c r="BL228">
        <v>60.995185852050781</v>
      </c>
      <c r="BM228">
        <v>33.593044281005859</v>
      </c>
      <c r="BN228">
        <v>32.725612640380859</v>
      </c>
      <c r="BO228">
        <v>453.0308837890625</v>
      </c>
      <c r="BP228">
        <v>88.001060485839844</v>
      </c>
      <c r="BQ228">
        <v>164.54185485839841</v>
      </c>
      <c r="BR228">
        <v>56.622940063476563</v>
      </c>
      <c r="BS228">
        <v>165.1258239746094</v>
      </c>
      <c r="BT228">
        <v>78.522796630859375</v>
      </c>
      <c r="BU228">
        <v>34.965213775634773</v>
      </c>
      <c r="BV228">
        <v>96.620002746582045</v>
      </c>
      <c r="BW228">
        <v>70.27691650390625</v>
      </c>
      <c r="BX228">
        <v>233.63447570800781</v>
      </c>
      <c r="BY228">
        <v>43.504280090332031</v>
      </c>
      <c r="BZ228">
        <v>84.630744934082031</v>
      </c>
      <c r="CA228">
        <v>64.757057189941406</v>
      </c>
      <c r="CB228">
        <v>524.6820068359375</v>
      </c>
      <c r="CC228">
        <v>42.698902130126953</v>
      </c>
      <c r="CD228">
        <v>88.228141784667969</v>
      </c>
      <c r="CE228">
        <v>32.218917846679688</v>
      </c>
      <c r="CF228">
        <v>82.544235229492188</v>
      </c>
      <c r="CG228">
        <v>76.160003662109375</v>
      </c>
      <c r="CH228">
        <v>27.365041732788089</v>
      </c>
      <c r="CI228">
        <v>72.847785949707031</v>
      </c>
      <c r="CJ228">
        <v>81.004409790039063</v>
      </c>
      <c r="CK228">
        <v>117.50050354003911</v>
      </c>
      <c r="CL228">
        <v>106.3632888793945</v>
      </c>
      <c r="CM228">
        <v>86.938941955566406</v>
      </c>
      <c r="CN228">
        <v>90.528480529785156</v>
      </c>
      <c r="CO228">
        <v>81.816635131835938</v>
      </c>
      <c r="CP228">
        <v>90.891929626464844</v>
      </c>
      <c r="CQ228">
        <v>41.533199310302727</v>
      </c>
      <c r="CR228">
        <v>123.326545715332</v>
      </c>
      <c r="CS228">
        <v>213.17567443847659</v>
      </c>
      <c r="CT228">
        <v>76.150405883789063</v>
      </c>
      <c r="CU228">
        <v>37.197010040283203</v>
      </c>
      <c r="CV228">
        <v>70.708793640136719</v>
      </c>
      <c r="CW228">
        <v>143.9268493652344</v>
      </c>
      <c r="CX228">
        <v>176.93675231933591</v>
      </c>
      <c r="CY228">
        <v>64.777664184570313</v>
      </c>
      <c r="CZ228">
        <v>148.3363037109375</v>
      </c>
      <c r="DA228">
        <v>74.092582702636719</v>
      </c>
      <c r="DB228">
        <v>16832.619140625</v>
      </c>
      <c r="DC228">
        <v>11.85999965667725</v>
      </c>
      <c r="DD228">
        <v>0.47588978488728056</v>
      </c>
      <c r="DE228">
        <v>0.78157501002449747</v>
      </c>
      <c r="DF228">
        <v>1.9607647751188353</v>
      </c>
      <c r="DG228">
        <v>1.703310168258831</v>
      </c>
      <c r="DH228">
        <v>1.3068960914305965</v>
      </c>
      <c r="DI228">
        <v>8.6147419149201002E-2</v>
      </c>
      <c r="DJ228">
        <v>2.3235168646291129</v>
      </c>
      <c r="DK228">
        <v>2.7994029967981766</v>
      </c>
      <c r="DL228">
        <v>0.39257752382104588</v>
      </c>
      <c r="DM228">
        <v>2.5005168350615885</v>
      </c>
      <c r="DN228">
        <v>0.13994559050385169</v>
      </c>
      <c r="DO228">
        <v>290.78604888916016</v>
      </c>
      <c r="DP228">
        <v>645.50065231323242</v>
      </c>
    </row>
    <row r="229" spans="1:120" x14ac:dyDescent="0.25">
      <c r="A229" s="1">
        <v>45432</v>
      </c>
      <c r="B229">
        <v>34.478557586669922</v>
      </c>
      <c r="C229">
        <v>45.599998474121087</v>
      </c>
      <c r="D229">
        <v>41.4344482421875</v>
      </c>
      <c r="E229">
        <v>32.185867309570313</v>
      </c>
      <c r="F229">
        <v>55.998645782470703</v>
      </c>
      <c r="G229">
        <v>15.039999961853029</v>
      </c>
      <c r="H229">
        <v>51.827201843261719</v>
      </c>
      <c r="I229">
        <v>31.329999923706051</v>
      </c>
      <c r="J229">
        <v>22.707706451416019</v>
      </c>
      <c r="K229">
        <v>393.69491577148438</v>
      </c>
      <c r="L229">
        <v>66.750694274902344</v>
      </c>
      <c r="M229">
        <v>33.458000183105469</v>
      </c>
      <c r="N229">
        <v>26.86273193359375</v>
      </c>
      <c r="O229">
        <v>36.807876586914063</v>
      </c>
      <c r="P229">
        <v>55.610115051269531</v>
      </c>
      <c r="Q229">
        <v>224.55999755859381</v>
      </c>
      <c r="R229">
        <v>119.136360168457</v>
      </c>
      <c r="S229">
        <v>118.1377716064453</v>
      </c>
      <c r="T229">
        <v>137.13636779785159</v>
      </c>
      <c r="U229">
        <v>30.754140853881839</v>
      </c>
      <c r="V229">
        <v>89.892997741699219</v>
      </c>
      <c r="W229">
        <v>85.129997253417969</v>
      </c>
      <c r="X229">
        <v>53.124317169189453</v>
      </c>
      <c r="Y229">
        <v>56.219223022460938</v>
      </c>
      <c r="Z229">
        <v>59.536514282226563</v>
      </c>
      <c r="AA229">
        <v>115.1571807861328</v>
      </c>
      <c r="AB229">
        <v>90.004020690917969</v>
      </c>
      <c r="AC229">
        <v>107.9977188110352</v>
      </c>
      <c r="AD229">
        <v>39.956283569335938</v>
      </c>
      <c r="AE229">
        <v>107.13620758056641</v>
      </c>
      <c r="AF229">
        <v>182.07867431640619</v>
      </c>
      <c r="AG229">
        <v>86.428878784179688</v>
      </c>
      <c r="AH229">
        <v>175.10768127441409</v>
      </c>
      <c r="AI229">
        <v>343.09890747070313</v>
      </c>
      <c r="AJ229">
        <v>206.17608642578119</v>
      </c>
      <c r="AK229">
        <v>155.4073486328125</v>
      </c>
      <c r="AL229">
        <v>265.16500854492188</v>
      </c>
      <c r="AM229">
        <v>64.949081420898438</v>
      </c>
      <c r="AN229">
        <v>20.95000076293945</v>
      </c>
      <c r="AO229">
        <v>52.941265106201172</v>
      </c>
      <c r="AP229">
        <v>104.29205322265619</v>
      </c>
      <c r="AQ229">
        <v>49.290481567382813</v>
      </c>
      <c r="AR229">
        <v>50.358989715576172</v>
      </c>
      <c r="AS229">
        <v>49.035472869873047</v>
      </c>
      <c r="AT229">
        <v>291.71112060546881</v>
      </c>
      <c r="AU229">
        <v>116.9534378051758</v>
      </c>
      <c r="AV229">
        <v>187.25885009765619</v>
      </c>
      <c r="AW229">
        <v>78.314804077148438</v>
      </c>
      <c r="AX229">
        <v>250.18397521972659</v>
      </c>
      <c r="AY229">
        <v>322.85089111328119</v>
      </c>
      <c r="AZ229">
        <v>14.131931304931641</v>
      </c>
      <c r="BA229">
        <v>65.398384094238281</v>
      </c>
      <c r="BB229">
        <v>46.677867889404297</v>
      </c>
      <c r="BC229">
        <v>45.044883728027337</v>
      </c>
      <c r="BD229">
        <v>21.298957824707031</v>
      </c>
      <c r="BE229">
        <v>45.120681762695313</v>
      </c>
      <c r="BF229">
        <v>68.324699401855469</v>
      </c>
      <c r="BG229">
        <v>42.965702056884773</v>
      </c>
      <c r="BH229">
        <v>79.937957763671875</v>
      </c>
      <c r="BI229">
        <v>40.389999389648438</v>
      </c>
      <c r="BJ229">
        <v>104.9690017700195</v>
      </c>
      <c r="BK229">
        <v>58.761943817138672</v>
      </c>
      <c r="BL229">
        <v>60.774684906005859</v>
      </c>
      <c r="BM229">
        <v>33.83660888671875</v>
      </c>
      <c r="BN229">
        <v>32.580463409423828</v>
      </c>
      <c r="BO229">
        <v>452.14630126953119</v>
      </c>
      <c r="BP229">
        <v>88.169868469238281</v>
      </c>
      <c r="BQ229">
        <v>164.3934020996094</v>
      </c>
      <c r="BR229">
        <v>57.150081634521477</v>
      </c>
      <c r="BS229">
        <v>165.19468688964841</v>
      </c>
      <c r="BT229">
        <v>78.484230041503906</v>
      </c>
      <c r="BU229">
        <v>35.101985931396477</v>
      </c>
      <c r="BV229">
        <v>96.970001220703125</v>
      </c>
      <c r="BW229">
        <v>70.3155517578125</v>
      </c>
      <c r="BX229">
        <v>233.96302795410159</v>
      </c>
      <c r="BY229">
        <v>44.571685791015618</v>
      </c>
      <c r="BZ229">
        <v>84.83929443359375</v>
      </c>
      <c r="CA229">
        <v>64.747200012207031</v>
      </c>
      <c r="CB229">
        <v>523.3984375</v>
      </c>
      <c r="CC229">
        <v>42.062053680419922</v>
      </c>
      <c r="CD229">
        <v>87.775421142578125</v>
      </c>
      <c r="CE229">
        <v>32.306468963623047</v>
      </c>
      <c r="CF229">
        <v>82.59344482421875</v>
      </c>
      <c r="CG229">
        <v>76.730003356933594</v>
      </c>
      <c r="CH229">
        <v>27.365041732788089</v>
      </c>
      <c r="CI229">
        <v>72.70465087890625</v>
      </c>
      <c r="CJ229">
        <v>81.033218383789063</v>
      </c>
      <c r="CK229">
        <v>117.354850769043</v>
      </c>
      <c r="CL229">
        <v>106.50225830078119</v>
      </c>
      <c r="CM229">
        <v>87.46875</v>
      </c>
      <c r="CN229">
        <v>90.528480529785156</v>
      </c>
      <c r="CO229">
        <v>81.925407409667969</v>
      </c>
      <c r="CP229">
        <v>91.337287902832045</v>
      </c>
      <c r="CQ229">
        <v>41.267337799072273</v>
      </c>
      <c r="CR229">
        <v>123.7305374145508</v>
      </c>
      <c r="CS229">
        <v>212.82807922363281</v>
      </c>
      <c r="CT229">
        <v>75.702064514160156</v>
      </c>
      <c r="CU229">
        <v>37.225997924804688</v>
      </c>
      <c r="CV229">
        <v>70.07806396484375</v>
      </c>
      <c r="CW229">
        <v>143.6808166503906</v>
      </c>
      <c r="CX229">
        <v>175.8067932128906</v>
      </c>
      <c r="CY229">
        <v>64.548973083496094</v>
      </c>
      <c r="CZ229">
        <v>149.44891357421881</v>
      </c>
      <c r="DA229">
        <v>74.407455444335938</v>
      </c>
      <c r="DB229">
        <v>16794.869140625</v>
      </c>
      <c r="DC229">
        <v>12.14999961853027</v>
      </c>
      <c r="DD229">
        <v>0.47467875690916106</v>
      </c>
      <c r="DE229">
        <v>0.78157540916246737</v>
      </c>
      <c r="DF229">
        <v>1.9593595493565314</v>
      </c>
      <c r="DG229">
        <v>1.7062578499517318</v>
      </c>
      <c r="DH229">
        <v>1.3103160355598185</v>
      </c>
      <c r="DI229">
        <v>8.7122916705537706E-2</v>
      </c>
      <c r="DJ229">
        <v>2.3223513696909248</v>
      </c>
      <c r="DK229">
        <v>2.8113906878170156</v>
      </c>
      <c r="DL229">
        <v>0.39391803959250682</v>
      </c>
      <c r="DM229">
        <v>2.4942500714806615</v>
      </c>
      <c r="DN229">
        <v>0.13951727941006592</v>
      </c>
      <c r="DO229">
        <v>289.46094512939453</v>
      </c>
      <c r="DP229">
        <v>644.16122817993164</v>
      </c>
    </row>
    <row r="230" spans="1:120" x14ac:dyDescent="0.25">
      <c r="A230" s="1">
        <v>45429</v>
      </c>
      <c r="B230">
        <v>34.2489013671875</v>
      </c>
      <c r="C230">
        <v>45.450000762939453</v>
      </c>
      <c r="D230">
        <v>40.569000244140618</v>
      </c>
      <c r="E230">
        <v>31.19364166259766</v>
      </c>
      <c r="F230">
        <v>55.769264221191413</v>
      </c>
      <c r="G230">
        <v>15.19999980926514</v>
      </c>
      <c r="H230">
        <v>50.794979095458977</v>
      </c>
      <c r="I230">
        <v>31.190000534057621</v>
      </c>
      <c r="J230">
        <v>22.50834846496582</v>
      </c>
      <c r="K230">
        <v>395.52447509765619</v>
      </c>
      <c r="L230">
        <v>66.292678833007813</v>
      </c>
      <c r="M230">
        <v>33.534000396728523</v>
      </c>
      <c r="N230">
        <v>26.620552062988281</v>
      </c>
      <c r="O230">
        <v>36.442169189453118</v>
      </c>
      <c r="P230">
        <v>55.687538146972663</v>
      </c>
      <c r="Q230">
        <v>223.6600036621094</v>
      </c>
      <c r="R230">
        <v>118.4439239501953</v>
      </c>
      <c r="S230">
        <v>118.0290985107422</v>
      </c>
      <c r="T230">
        <v>136.318603515625</v>
      </c>
      <c r="U230">
        <v>30.910055160522461</v>
      </c>
      <c r="V230">
        <v>90.028366088867188</v>
      </c>
      <c r="W230">
        <v>84.269996643066406</v>
      </c>
      <c r="X230">
        <v>53.491447448730469</v>
      </c>
      <c r="Y230">
        <v>56.458240509033203</v>
      </c>
      <c r="Z230">
        <v>59.506916046142578</v>
      </c>
      <c r="AA230">
        <v>115.48094177246089</v>
      </c>
      <c r="AB230">
        <v>89.597114562988281</v>
      </c>
      <c r="AC230">
        <v>108.1642990112305</v>
      </c>
      <c r="AD230">
        <v>39.537574768066413</v>
      </c>
      <c r="AE230">
        <v>107.63133239746089</v>
      </c>
      <c r="AF230">
        <v>183.04931640625</v>
      </c>
      <c r="AG230">
        <v>85.881484985351563</v>
      </c>
      <c r="AH230">
        <v>175.7161560058594</v>
      </c>
      <c r="AI230">
        <v>341.2476806640625</v>
      </c>
      <c r="AJ230">
        <v>205.72129821777341</v>
      </c>
      <c r="AK230">
        <v>155.91819763183591</v>
      </c>
      <c r="AL230">
        <v>262.98294067382813</v>
      </c>
      <c r="AM230">
        <v>65.413780212402344</v>
      </c>
      <c r="AN230">
        <v>20.989999771118161</v>
      </c>
      <c r="AO230">
        <v>53.739570617675781</v>
      </c>
      <c r="AP230">
        <v>105.7750625610352</v>
      </c>
      <c r="AQ230">
        <v>50.067626953125</v>
      </c>
      <c r="AR230">
        <v>50.968692779541023</v>
      </c>
      <c r="AS230">
        <v>49.754718780517578</v>
      </c>
      <c r="AT230">
        <v>289.80990600585938</v>
      </c>
      <c r="AU230">
        <v>117.6082305908203</v>
      </c>
      <c r="AV230">
        <v>185.67356872558591</v>
      </c>
      <c r="AW230">
        <v>78.176963806152344</v>
      </c>
      <c r="AX230">
        <v>249.86720275878909</v>
      </c>
      <c r="AY230">
        <v>320.94094848632813</v>
      </c>
      <c r="AZ230">
        <v>14.141697883605961</v>
      </c>
      <c r="BA230">
        <v>64.558921813964844</v>
      </c>
      <c r="BB230">
        <v>47.012973785400391</v>
      </c>
      <c r="BC230">
        <v>44.700157165527337</v>
      </c>
      <c r="BD230">
        <v>21.436052322387699</v>
      </c>
      <c r="BE230">
        <v>44.900970458984382</v>
      </c>
      <c r="BF230">
        <v>68.066017150878906</v>
      </c>
      <c r="BG230">
        <v>42.77734375</v>
      </c>
      <c r="BH230">
        <v>79.987419128417969</v>
      </c>
      <c r="BI230">
        <v>40.200000762939453</v>
      </c>
      <c r="BJ230">
        <v>104.4519119262695</v>
      </c>
      <c r="BK230">
        <v>57.553756713867188</v>
      </c>
      <c r="BL230">
        <v>60.701183319091797</v>
      </c>
      <c r="BM230">
        <v>33.739185333251953</v>
      </c>
      <c r="BN230">
        <v>32.164379119873047</v>
      </c>
      <c r="BO230">
        <v>449.01544189453119</v>
      </c>
      <c r="BP230">
        <v>87.673416137695313</v>
      </c>
      <c r="BQ230">
        <v>163.8391418457031</v>
      </c>
      <c r="BR230">
        <v>56.752243041992188</v>
      </c>
      <c r="BS230">
        <v>165.3324279785156</v>
      </c>
      <c r="BT230">
        <v>78.503501892089844</v>
      </c>
      <c r="BU230">
        <v>34.418117523193359</v>
      </c>
      <c r="BV230">
        <v>96.269996643066406</v>
      </c>
      <c r="BW230">
        <v>70.412132263183594</v>
      </c>
      <c r="BX230">
        <v>229.23399353027341</v>
      </c>
      <c r="BY230">
        <v>44.691394805908203</v>
      </c>
      <c r="BZ230">
        <v>84.303024291992188</v>
      </c>
      <c r="CA230">
        <v>65.052658081054688</v>
      </c>
      <c r="CB230">
        <v>522.79608154296875</v>
      </c>
      <c r="CC230">
        <v>42.400379180908203</v>
      </c>
      <c r="CD230">
        <v>88.035484313964844</v>
      </c>
      <c r="CE230">
        <v>31.7617073059082</v>
      </c>
      <c r="CF230">
        <v>82.721351623535156</v>
      </c>
      <c r="CG230">
        <v>76.970001220703125</v>
      </c>
      <c r="CH230">
        <v>27.32676887512207</v>
      </c>
      <c r="CI230">
        <v>72.780982971191406</v>
      </c>
      <c r="CJ230">
        <v>81.513328552246094</v>
      </c>
      <c r="CK230">
        <v>117.9860076904297</v>
      </c>
      <c r="CL230">
        <v>106.3831329345703</v>
      </c>
      <c r="CM230">
        <v>87.418769836425781</v>
      </c>
      <c r="CN230">
        <v>90.400947570800781</v>
      </c>
      <c r="CO230">
        <v>81.688087463378906</v>
      </c>
      <c r="CP230">
        <v>91.937561035156236</v>
      </c>
      <c r="CQ230">
        <v>41.838447570800781</v>
      </c>
      <c r="CR230">
        <v>123.4940490722656</v>
      </c>
      <c r="CS230">
        <v>210.35530090332031</v>
      </c>
      <c r="CT230">
        <v>76.228385925292969</v>
      </c>
      <c r="CU230">
        <v>37.457939147949219</v>
      </c>
      <c r="CV230">
        <v>70.194496154785156</v>
      </c>
      <c r="CW230">
        <v>143.98590087890619</v>
      </c>
      <c r="CX230">
        <v>177.12506103515619</v>
      </c>
      <c r="CY230">
        <v>63.634243011474609</v>
      </c>
      <c r="CZ230">
        <v>148.77549743652341</v>
      </c>
      <c r="DA230">
        <v>74.712471008300781</v>
      </c>
      <c r="DB230">
        <v>16685.970703125</v>
      </c>
      <c r="DC230">
        <v>11.989999771118161</v>
      </c>
      <c r="DD230">
        <v>0.46917129586406497</v>
      </c>
      <c r="DE230">
        <v>0.77586061550768193</v>
      </c>
      <c r="DF230">
        <v>1.9420393003172873</v>
      </c>
      <c r="DG230">
        <v>1.6866725287243276</v>
      </c>
      <c r="DH230">
        <v>1.2959197483821772</v>
      </c>
      <c r="DI230">
        <v>8.693638374028996E-2</v>
      </c>
      <c r="DJ230">
        <v>2.3236102783121528</v>
      </c>
      <c r="DK230">
        <v>2.7595402729565515</v>
      </c>
      <c r="DL230">
        <v>0.3935019895531966</v>
      </c>
      <c r="DM230">
        <v>2.4641974847335213</v>
      </c>
      <c r="DN230">
        <v>0.13945274087170897</v>
      </c>
      <c r="DO230">
        <v>290.40878295898432</v>
      </c>
      <c r="DP230">
        <v>643.21380615234364</v>
      </c>
    </row>
    <row r="231" spans="1:120" x14ac:dyDescent="0.25">
      <c r="A231" s="1">
        <v>45428</v>
      </c>
      <c r="B231">
        <v>34.318798065185547</v>
      </c>
      <c r="C231">
        <v>44.959999084472663</v>
      </c>
      <c r="D231">
        <v>40.996860504150391</v>
      </c>
      <c r="E231">
        <v>30.749505996704102</v>
      </c>
      <c r="F231">
        <v>55.849044799804688</v>
      </c>
      <c r="G231">
        <v>15.27000045776367</v>
      </c>
      <c r="H231">
        <v>48.524101257324219</v>
      </c>
      <c r="I231">
        <v>30.010000228881839</v>
      </c>
      <c r="J231">
        <v>22.280511856079102</v>
      </c>
      <c r="K231">
        <v>394.20516967773438</v>
      </c>
      <c r="L231">
        <v>66.969749450683594</v>
      </c>
      <c r="M231">
        <v>33.523998260498047</v>
      </c>
      <c r="N231">
        <v>26.349308013916019</v>
      </c>
      <c r="O231">
        <v>35.246208190917969</v>
      </c>
      <c r="P231">
        <v>55.658500671386719</v>
      </c>
      <c r="Q231">
        <v>220.0299987792969</v>
      </c>
      <c r="R231">
        <v>119.0473251342773</v>
      </c>
      <c r="S231">
        <v>116.7744140625</v>
      </c>
      <c r="T231">
        <v>136.91697692871091</v>
      </c>
      <c r="U231">
        <v>30.910055160522461</v>
      </c>
      <c r="V231">
        <v>90.308761596679673</v>
      </c>
      <c r="W231">
        <v>83.790000915527344</v>
      </c>
      <c r="X231">
        <v>53.223541259765618</v>
      </c>
      <c r="Y231">
        <v>56.517993927001953</v>
      </c>
      <c r="Z231">
        <v>59.45758056640625</v>
      </c>
      <c r="AA231">
        <v>115.40244293212891</v>
      </c>
      <c r="AB231">
        <v>89.478034973144531</v>
      </c>
      <c r="AC231">
        <v>108.18389892578119</v>
      </c>
      <c r="AD231">
        <v>39.158748626708977</v>
      </c>
      <c r="AE231">
        <v>107.63133239746089</v>
      </c>
      <c r="AF231">
        <v>182.51988220214841</v>
      </c>
      <c r="AG231">
        <v>85.861579895019531</v>
      </c>
      <c r="AH231">
        <v>175.23529052734381</v>
      </c>
      <c r="AI231">
        <v>341.32733154296881</v>
      </c>
      <c r="AJ231">
        <v>205.572998046875</v>
      </c>
      <c r="AK231">
        <v>155.58416748046881</v>
      </c>
      <c r="AL231">
        <v>263.26068115234381</v>
      </c>
      <c r="AM231">
        <v>65.690628051757813</v>
      </c>
      <c r="AN231">
        <v>20.969999313354489</v>
      </c>
      <c r="AO231">
        <v>53.525394439697273</v>
      </c>
      <c r="AP231">
        <v>104.61614990234381</v>
      </c>
      <c r="AQ231">
        <v>49.611057281494141</v>
      </c>
      <c r="AR231">
        <v>50.526168823242188</v>
      </c>
      <c r="AS231">
        <v>49.42425537109375</v>
      </c>
      <c r="AT231">
        <v>289.86962890625</v>
      </c>
      <c r="AU231">
        <v>117.30527496337891</v>
      </c>
      <c r="AV231">
        <v>185.842041015625</v>
      </c>
      <c r="AW231">
        <v>78.2852783203125</v>
      </c>
      <c r="AX231">
        <v>249.56031799316409</v>
      </c>
      <c r="AY231">
        <v>318.80569458007813</v>
      </c>
      <c r="AZ231">
        <v>14.210062980651861</v>
      </c>
      <c r="BA231">
        <v>64.968658447265625</v>
      </c>
      <c r="BB231">
        <v>47.150959014892578</v>
      </c>
      <c r="BC231">
        <v>44.750988006591797</v>
      </c>
      <c r="BD231">
        <v>21.5143928527832</v>
      </c>
      <c r="BE231">
        <v>45.040786743164063</v>
      </c>
      <c r="BF231">
        <v>68.056068420410156</v>
      </c>
      <c r="BG231">
        <v>42.896305084228523</v>
      </c>
      <c r="BH231">
        <v>80.274330139160156</v>
      </c>
      <c r="BI231">
        <v>40.009998321533203</v>
      </c>
      <c r="BJ231">
        <v>104.1933670043945</v>
      </c>
      <c r="BK231">
        <v>57.883266448974609</v>
      </c>
      <c r="BL231">
        <v>60.9033203125</v>
      </c>
      <c r="BM231">
        <v>33.213077545166023</v>
      </c>
      <c r="BN231">
        <v>31.980524063110352</v>
      </c>
      <c r="BO231">
        <v>449.23410034179688</v>
      </c>
      <c r="BP231">
        <v>87.802482604980469</v>
      </c>
      <c r="BQ231">
        <v>163.86885070800781</v>
      </c>
      <c r="BR231">
        <v>56.90142822265625</v>
      </c>
      <c r="BS231">
        <v>165.08644104003909</v>
      </c>
      <c r="BT231">
        <v>78.551719665527344</v>
      </c>
      <c r="BU231">
        <v>32.815914154052727</v>
      </c>
      <c r="BV231">
        <v>95.989997863769517</v>
      </c>
      <c r="BW231">
        <v>70.334861755371094</v>
      </c>
      <c r="BX231">
        <v>231.1753845214844</v>
      </c>
      <c r="BY231">
        <v>44.811100006103523</v>
      </c>
      <c r="BZ231">
        <v>84.352684020996094</v>
      </c>
      <c r="CA231">
        <v>64.905097961425781</v>
      </c>
      <c r="CB231">
        <v>522.045654296875</v>
      </c>
      <c r="CC231">
        <v>43.116840362548828</v>
      </c>
      <c r="CD231">
        <v>88.632759094238281</v>
      </c>
      <c r="CE231">
        <v>30.66245079040527</v>
      </c>
      <c r="CF231">
        <v>82.534400939941406</v>
      </c>
      <c r="CG231">
        <v>76.25</v>
      </c>
      <c r="CH231">
        <v>27.32676887512207</v>
      </c>
      <c r="CI231">
        <v>73.076774597167969</v>
      </c>
      <c r="CJ231">
        <v>81.522926330566406</v>
      </c>
      <c r="CK231">
        <v>117.6849822998047</v>
      </c>
      <c r="CL231">
        <v>106.23423004150391</v>
      </c>
      <c r="CM231">
        <v>87.678672790527344</v>
      </c>
      <c r="CN231">
        <v>89.635749816894531</v>
      </c>
      <c r="CO231">
        <v>81.549652099609375</v>
      </c>
      <c r="CP231">
        <v>90.669250488281236</v>
      </c>
      <c r="CQ231">
        <v>41.533199310302727</v>
      </c>
      <c r="CR231">
        <v>123.35609436035161</v>
      </c>
      <c r="CS231">
        <v>210.8220520019531</v>
      </c>
      <c r="CT231">
        <v>76.41357421875</v>
      </c>
      <c r="CU231">
        <v>37.457939147949219</v>
      </c>
      <c r="CV231">
        <v>70.13629150390625</v>
      </c>
      <c r="CW231">
        <v>143.7103271484375</v>
      </c>
      <c r="CX231">
        <v>176.22308349609381</v>
      </c>
      <c r="CY231">
        <v>62.470928192138672</v>
      </c>
      <c r="CZ231">
        <v>146.8431091308594</v>
      </c>
      <c r="DA231">
        <v>75.3028564453125</v>
      </c>
      <c r="DB231">
        <v>16698.3203125</v>
      </c>
      <c r="DC231">
        <v>12.420000076293951</v>
      </c>
      <c r="DD231">
        <v>0.4704231608035131</v>
      </c>
      <c r="DE231">
        <v>0.77535650632429698</v>
      </c>
      <c r="DF231">
        <v>1.9478230127949479</v>
      </c>
      <c r="DG231">
        <v>1.6920788626220089</v>
      </c>
      <c r="DH231">
        <v>1.2996311024925706</v>
      </c>
      <c r="DI231">
        <v>8.6122734121841724E-2</v>
      </c>
      <c r="DJ231">
        <v>2.3061751174158927</v>
      </c>
      <c r="DK231">
        <v>2.7589607495447135</v>
      </c>
      <c r="DL231">
        <v>0.39378356347732474</v>
      </c>
      <c r="DM231">
        <v>2.4710707084292953</v>
      </c>
      <c r="DN231">
        <v>0.13639049400251846</v>
      </c>
      <c r="DO231">
        <v>290.26019287109375</v>
      </c>
      <c r="DP231">
        <v>641.5701789855957</v>
      </c>
    </row>
    <row r="232" spans="1:120" x14ac:dyDescent="0.25">
      <c r="A232" s="1">
        <v>45427</v>
      </c>
      <c r="B232">
        <v>34.408664703369141</v>
      </c>
      <c r="C232">
        <v>45.770000457763672</v>
      </c>
      <c r="D232">
        <v>40.685691833496087</v>
      </c>
      <c r="E232">
        <v>31.259792327880859</v>
      </c>
      <c r="F232">
        <v>55.87896728515625</v>
      </c>
      <c r="G232">
        <v>15.239999771118161</v>
      </c>
      <c r="H232">
        <v>48.838680267333977</v>
      </c>
      <c r="I232">
        <v>30.110000610351559</v>
      </c>
      <c r="J232">
        <v>22.223552703857418</v>
      </c>
      <c r="K232">
        <v>394.27432250976563</v>
      </c>
      <c r="L232">
        <v>67.567153930664063</v>
      </c>
      <c r="M232">
        <v>33.445999145507813</v>
      </c>
      <c r="N232">
        <v>26.572114944458011</v>
      </c>
      <c r="O232">
        <v>35.493309020996087</v>
      </c>
      <c r="P232">
        <v>55.581081390380859</v>
      </c>
      <c r="Q232">
        <v>220.88999938964841</v>
      </c>
      <c r="R232">
        <v>120.2145538330078</v>
      </c>
      <c r="S232">
        <v>117.51536560058589</v>
      </c>
      <c r="T232">
        <v>136.9668273925781</v>
      </c>
      <c r="U232">
        <v>31.23162841796875</v>
      </c>
      <c r="V232">
        <v>90.48281097412108</v>
      </c>
      <c r="W232">
        <v>84.029998779296875</v>
      </c>
      <c r="X232">
        <v>53.213623046875</v>
      </c>
      <c r="Y232">
        <v>56.488121032714837</v>
      </c>
      <c r="Z232">
        <v>59.98052978515625</v>
      </c>
      <c r="AA232">
        <v>116.1578750610352</v>
      </c>
      <c r="AB232">
        <v>90.43076324462892</v>
      </c>
      <c r="AC232">
        <v>108.644416809082</v>
      </c>
      <c r="AD232">
        <v>39.717018127441413</v>
      </c>
      <c r="AE232">
        <v>111.0378341674805</v>
      </c>
      <c r="AF232">
        <v>182.41203308105469</v>
      </c>
      <c r="AG232">
        <v>86.249740600585938</v>
      </c>
      <c r="AH232">
        <v>175.43153381347659</v>
      </c>
      <c r="AI232">
        <v>342.40219116210938</v>
      </c>
      <c r="AJ232">
        <v>207.0658874511719</v>
      </c>
      <c r="AK232">
        <v>156.1343078613281</v>
      </c>
      <c r="AL232">
        <v>265.77005004882813</v>
      </c>
      <c r="AM232">
        <v>65.87847900390625</v>
      </c>
      <c r="AN232">
        <v>21.069999694824219</v>
      </c>
      <c r="AO232">
        <v>53.866134643554688</v>
      </c>
      <c r="AP232">
        <v>103.25099945068359</v>
      </c>
      <c r="AQ232">
        <v>49.960769653320313</v>
      </c>
      <c r="AR232">
        <v>50.172149658203118</v>
      </c>
      <c r="AS232">
        <v>49.638084411621087</v>
      </c>
      <c r="AT232">
        <v>290.64605712890619</v>
      </c>
      <c r="AU232">
        <v>117.324821472168</v>
      </c>
      <c r="AV232">
        <v>187.43714904785159</v>
      </c>
      <c r="AW232">
        <v>78.354194641113281</v>
      </c>
      <c r="AX232">
        <v>250.065185546875</v>
      </c>
      <c r="AY232">
        <v>318.27679443359381</v>
      </c>
      <c r="AZ232">
        <v>14.288192749023439</v>
      </c>
      <c r="BA232">
        <v>65.378402709960938</v>
      </c>
      <c r="BB232">
        <v>46.894699096679688</v>
      </c>
      <c r="BC232">
        <v>44.750186920166023</v>
      </c>
      <c r="BD232">
        <v>21.72983360290527</v>
      </c>
      <c r="BE232">
        <v>45.040786743164063</v>
      </c>
      <c r="BF232">
        <v>68.583389282226563</v>
      </c>
      <c r="BG232">
        <v>43.163978576660163</v>
      </c>
      <c r="BH232">
        <v>80.333686828613281</v>
      </c>
      <c r="BI232">
        <v>40.069999694824219</v>
      </c>
      <c r="BJ232">
        <v>104.2629699707031</v>
      </c>
      <c r="BK232">
        <v>58.372531890869141</v>
      </c>
      <c r="BL232">
        <v>61.720993041992188</v>
      </c>
      <c r="BM232">
        <v>33.398189544677727</v>
      </c>
      <c r="BN232">
        <v>31.893436431884769</v>
      </c>
      <c r="BO232">
        <v>450.14849853515619</v>
      </c>
      <c r="BP232">
        <v>87.852134704589844</v>
      </c>
      <c r="BQ232">
        <v>164.50225830078119</v>
      </c>
      <c r="BR232">
        <v>57.329109191894531</v>
      </c>
      <c r="BS232">
        <v>165.35209655761719</v>
      </c>
      <c r="BT232">
        <v>78.609565734863281</v>
      </c>
      <c r="BU232">
        <v>32.952686309814453</v>
      </c>
      <c r="BV232">
        <v>96.519996643066406</v>
      </c>
      <c r="BW232">
        <v>70.074081420898438</v>
      </c>
      <c r="BX232">
        <v>232.86787414550781</v>
      </c>
      <c r="BY232">
        <v>44.451976776123047</v>
      </c>
      <c r="BZ232">
        <v>84.988258361816406</v>
      </c>
      <c r="CA232">
        <v>64.600135803222656</v>
      </c>
      <c r="CB232">
        <v>523.12200927734375</v>
      </c>
      <c r="CC232">
        <v>43.514869689941413</v>
      </c>
      <c r="CD232">
        <v>88.719436645507813</v>
      </c>
      <c r="CE232">
        <v>30.604082107543949</v>
      </c>
      <c r="CF232">
        <v>82.209701538085938</v>
      </c>
      <c r="CG232">
        <v>75.879997253417969</v>
      </c>
      <c r="CH232">
        <v>27.259792327880859</v>
      </c>
      <c r="CI232">
        <v>73.181732177734375</v>
      </c>
      <c r="CJ232">
        <v>81.580543518066406</v>
      </c>
      <c r="CK232">
        <v>117.7432556152344</v>
      </c>
      <c r="CL232">
        <v>109.1923522949219</v>
      </c>
      <c r="CM232">
        <v>87.688674926757813</v>
      </c>
      <c r="CN232">
        <v>90.283226013183594</v>
      </c>
      <c r="CO232">
        <v>81.608970642089844</v>
      </c>
      <c r="CP232">
        <v>90.920989990234375</v>
      </c>
      <c r="CQ232">
        <v>41.533199310302727</v>
      </c>
      <c r="CR232">
        <v>124.09511566162109</v>
      </c>
      <c r="CS232">
        <v>211.55694580078119</v>
      </c>
      <c r="CT232">
        <v>75.341438293457031</v>
      </c>
      <c r="CU232">
        <v>37.525588989257813</v>
      </c>
      <c r="CV232">
        <v>70.378868103027344</v>
      </c>
      <c r="CW232">
        <v>143.87762451171881</v>
      </c>
      <c r="CX232">
        <v>177.37286376953119</v>
      </c>
      <c r="CY232">
        <v>62.868644714355469</v>
      </c>
      <c r="CZ232">
        <v>147.67266845703119</v>
      </c>
      <c r="DA232">
        <v>76.237617492675781</v>
      </c>
      <c r="DB232">
        <v>16742.390625</v>
      </c>
      <c r="DC232">
        <v>12.44999980926514</v>
      </c>
      <c r="DD232">
        <v>0.47282922701848795</v>
      </c>
      <c r="DE232">
        <v>0.77851599124994353</v>
      </c>
      <c r="DF232">
        <v>1.9517710625853637</v>
      </c>
      <c r="DG232">
        <v>1.7021886713384855</v>
      </c>
      <c r="DH232">
        <v>1.3156049488920218</v>
      </c>
      <c r="DI232">
        <v>8.7493929993486041E-2</v>
      </c>
      <c r="DJ232">
        <v>2.3542537518152877</v>
      </c>
      <c r="DK232">
        <v>2.8079759371829471</v>
      </c>
      <c r="DL232">
        <v>0.39582713741526354</v>
      </c>
      <c r="DM232">
        <v>2.4772767900427088</v>
      </c>
      <c r="DN232">
        <v>0.13631219472837125</v>
      </c>
      <c r="DO232">
        <v>289.59793090820318</v>
      </c>
      <c r="DP232">
        <v>644.84135055541981</v>
      </c>
    </row>
    <row r="233" spans="1:120" x14ac:dyDescent="0.25">
      <c r="A233" s="1">
        <v>45426</v>
      </c>
      <c r="B233">
        <v>33.759632110595703</v>
      </c>
      <c r="C233">
        <v>45.119998931884773</v>
      </c>
      <c r="D233">
        <v>39.839694976806641</v>
      </c>
      <c r="E233">
        <v>30.03132438659668</v>
      </c>
      <c r="F233">
        <v>55.031257629394531</v>
      </c>
      <c r="G233">
        <v>14.930000305175779</v>
      </c>
      <c r="H233">
        <v>48.868171691894531</v>
      </c>
      <c r="I233">
        <v>29.680000305175781</v>
      </c>
      <c r="J233">
        <v>22.14760780334473</v>
      </c>
      <c r="K233">
        <v>390.62069702148438</v>
      </c>
      <c r="L233">
        <v>68.114784240722656</v>
      </c>
      <c r="M233">
        <v>33.416000366210938</v>
      </c>
      <c r="N233">
        <v>26.523677825927731</v>
      </c>
      <c r="O233">
        <v>34.989227294921882</v>
      </c>
      <c r="P233">
        <v>55.242351531982422</v>
      </c>
      <c r="Q233">
        <v>218.0899963378906</v>
      </c>
      <c r="R233">
        <v>118.4340515136719</v>
      </c>
      <c r="S233">
        <v>115.68768310546881</v>
      </c>
      <c r="T233">
        <v>135.10191345214841</v>
      </c>
      <c r="U233">
        <v>31.407033920288089</v>
      </c>
      <c r="V233">
        <v>89.805961608886719</v>
      </c>
      <c r="W233">
        <v>81.970001220703125</v>
      </c>
      <c r="X233">
        <v>52.786960601806641</v>
      </c>
      <c r="Y233">
        <v>55.392612457275391</v>
      </c>
      <c r="Z233">
        <v>59.506916046142578</v>
      </c>
      <c r="AA233">
        <v>115.57904052734381</v>
      </c>
      <c r="AB233">
        <v>89.478034973144531</v>
      </c>
      <c r="AC233">
        <v>108.17408752441411</v>
      </c>
      <c r="AD233">
        <v>38.919486999511719</v>
      </c>
      <c r="AE233">
        <v>107.0470809936523</v>
      </c>
      <c r="AF233">
        <v>181.08842468261719</v>
      </c>
      <c r="AG233">
        <v>84.856361389160156</v>
      </c>
      <c r="AH233">
        <v>174.11650085449219</v>
      </c>
      <c r="AI233">
        <v>336.96807861328119</v>
      </c>
      <c r="AJ233">
        <v>204.51513671875</v>
      </c>
      <c r="AK233">
        <v>155.03399658203119</v>
      </c>
      <c r="AL233">
        <v>261.3365478515625</v>
      </c>
      <c r="AM233">
        <v>65.581855773925781</v>
      </c>
      <c r="AN233">
        <v>21.180000305175781</v>
      </c>
      <c r="AO233">
        <v>53.291744232177727</v>
      </c>
      <c r="AP233">
        <v>104.05633544921881</v>
      </c>
      <c r="AQ233">
        <v>49.863624572753913</v>
      </c>
      <c r="AR233">
        <v>50.221321105957031</v>
      </c>
      <c r="AS233">
        <v>49.463134765625</v>
      </c>
      <c r="AT233">
        <v>286.00750732421881</v>
      </c>
      <c r="AU233">
        <v>116.21070861816411</v>
      </c>
      <c r="AV233">
        <v>183.16688537597659</v>
      </c>
      <c r="AW233">
        <v>77.202217102050781</v>
      </c>
      <c r="AX233">
        <v>246.93701171875</v>
      </c>
      <c r="AY233">
        <v>318.73715209960938</v>
      </c>
      <c r="AZ233">
        <v>14.21982955932617</v>
      </c>
      <c r="BA233">
        <v>64.568916320800781</v>
      </c>
      <c r="BB233">
        <v>47.101676940917969</v>
      </c>
      <c r="BC233">
        <v>43.989532470703118</v>
      </c>
      <c r="BD233">
        <v>22.092157363891602</v>
      </c>
      <c r="BE233">
        <v>44.94091796875</v>
      </c>
      <c r="BF233">
        <v>67.857063293457031</v>
      </c>
      <c r="BG233">
        <v>42.549324035644531</v>
      </c>
      <c r="BH233">
        <v>79.749977111816406</v>
      </c>
      <c r="BI233">
        <v>39.599998474121087</v>
      </c>
      <c r="BJ233">
        <v>103.7259979248047</v>
      </c>
      <c r="BK233">
        <v>56.864791870117188</v>
      </c>
      <c r="BL233">
        <v>60.462314605712891</v>
      </c>
      <c r="BM233">
        <v>33.359218597412109</v>
      </c>
      <c r="BN233">
        <v>31.81602668762207</v>
      </c>
      <c r="BO233">
        <v>443.22085571289063</v>
      </c>
      <c r="BP233">
        <v>86.710296630859375</v>
      </c>
      <c r="BQ233">
        <v>161.8794860839844</v>
      </c>
      <c r="BR233">
        <v>56.762184143066413</v>
      </c>
      <c r="BS233">
        <v>164.04353332519531</v>
      </c>
      <c r="BT233">
        <v>78.464942932128906</v>
      </c>
      <c r="BU233">
        <v>32.307895660400391</v>
      </c>
      <c r="BV233">
        <v>94.580001831054673</v>
      </c>
      <c r="BW233">
        <v>69.330352783203125</v>
      </c>
      <c r="BX233">
        <v>226.0779724121094</v>
      </c>
      <c r="BY233">
        <v>44.052944183349609</v>
      </c>
      <c r="BZ233">
        <v>83.915718078613281</v>
      </c>
      <c r="CA233">
        <v>64.31488037109375</v>
      </c>
      <c r="CB233">
        <v>516.72332763671875</v>
      </c>
      <c r="CC233">
        <v>43.554672241210938</v>
      </c>
      <c r="CD233">
        <v>87.524932861328125</v>
      </c>
      <c r="CE233">
        <v>30.292787551879879</v>
      </c>
      <c r="CF233">
        <v>81.658676147460938</v>
      </c>
      <c r="CG233">
        <v>75.209999084472656</v>
      </c>
      <c r="CH233">
        <v>27.43202018737793</v>
      </c>
      <c r="CI233">
        <v>72.256233215332031</v>
      </c>
      <c r="CJ233">
        <v>80.466682434082031</v>
      </c>
      <c r="CK233">
        <v>116.81109619140619</v>
      </c>
      <c r="CL233">
        <v>106.6809387207031</v>
      </c>
      <c r="CM233">
        <v>86.159225463867188</v>
      </c>
      <c r="CN233">
        <v>90.126266479492202</v>
      </c>
      <c r="CO233">
        <v>81.094779968261719</v>
      </c>
      <c r="CP233">
        <v>90.717666625976563</v>
      </c>
      <c r="CQ233">
        <v>41.227951049804688</v>
      </c>
      <c r="CR233">
        <v>123.28712463378911</v>
      </c>
      <c r="CS233">
        <v>206.89935302734381</v>
      </c>
      <c r="CT233">
        <v>75.292709350585938</v>
      </c>
      <c r="CU233">
        <v>36.897426605224609</v>
      </c>
      <c r="CV233">
        <v>69.340606689453125</v>
      </c>
      <c r="CW233">
        <v>141.77162170410159</v>
      </c>
      <c r="CX233">
        <v>177.10523986816409</v>
      </c>
      <c r="CY233">
        <v>62.083152770996087</v>
      </c>
      <c r="CZ233">
        <v>147.61412048339841</v>
      </c>
      <c r="DA233">
        <v>77.211746215820313</v>
      </c>
      <c r="DB233">
        <v>16511.1796875</v>
      </c>
      <c r="DC233">
        <v>13.420000076293951</v>
      </c>
      <c r="DD233">
        <v>0.46859075359390201</v>
      </c>
      <c r="DE233">
        <v>0.77417180974067468</v>
      </c>
      <c r="DF233">
        <v>1.9353023806450305</v>
      </c>
      <c r="DG233">
        <v>1.6856725209511372</v>
      </c>
      <c r="DH233">
        <v>1.3047636502536217</v>
      </c>
      <c r="DI233">
        <v>8.7319454181109257E-2</v>
      </c>
      <c r="DJ233">
        <v>2.352222962830409</v>
      </c>
      <c r="DK233">
        <v>2.7479334295696147</v>
      </c>
      <c r="DL233">
        <v>0.39579234336897201</v>
      </c>
      <c r="DM233">
        <v>2.4611114648991559</v>
      </c>
      <c r="DN233">
        <v>0.13609060848069365</v>
      </c>
      <c r="DO233">
        <v>286.40493774414063</v>
      </c>
      <c r="DP233">
        <v>638.64593505859386</v>
      </c>
    </row>
    <row r="234" spans="1:120" x14ac:dyDescent="0.25">
      <c r="A234" s="1">
        <v>45425</v>
      </c>
      <c r="B234">
        <v>33.539958953857422</v>
      </c>
      <c r="C234">
        <v>44.169998168945313</v>
      </c>
      <c r="D234">
        <v>40.228656768798828</v>
      </c>
      <c r="E234">
        <v>29.776180267333981</v>
      </c>
      <c r="F234">
        <v>54.592445373535163</v>
      </c>
      <c r="G234">
        <v>15.02000045776367</v>
      </c>
      <c r="H234">
        <v>47.472221374511719</v>
      </c>
      <c r="I234">
        <v>29.520000457763668</v>
      </c>
      <c r="J234">
        <v>22.24254035949707</v>
      </c>
      <c r="K234">
        <v>389.5147705078125</v>
      </c>
      <c r="L234">
        <v>64.77923583984375</v>
      </c>
      <c r="M234">
        <v>33.341999053955078</v>
      </c>
      <c r="N234">
        <v>26.300872802734379</v>
      </c>
      <c r="O234">
        <v>34.544448852539063</v>
      </c>
      <c r="P234">
        <v>54.971363067626953</v>
      </c>
      <c r="Q234">
        <v>216.25999450683591</v>
      </c>
      <c r="R234">
        <v>117.1382141113281</v>
      </c>
      <c r="S234">
        <v>114.729377746582</v>
      </c>
      <c r="T234">
        <v>134.0447998046875</v>
      </c>
      <c r="U234">
        <v>30.656694412231449</v>
      </c>
      <c r="V234">
        <v>89.544921875</v>
      </c>
      <c r="W234">
        <v>81.489997863769531</v>
      </c>
      <c r="X234">
        <v>52.737346649169922</v>
      </c>
      <c r="Y234">
        <v>55.173515319824219</v>
      </c>
      <c r="Z234">
        <v>58.983974456787109</v>
      </c>
      <c r="AA234">
        <v>114.39195251464839</v>
      </c>
      <c r="AB234">
        <v>88.823020935058594</v>
      </c>
      <c r="AC234">
        <v>107.106071472168</v>
      </c>
      <c r="AD234">
        <v>38.351245880126953</v>
      </c>
      <c r="AE234">
        <v>106.4034042358398</v>
      </c>
      <c r="AF234">
        <v>180.5589904785156</v>
      </c>
      <c r="AG234">
        <v>84.348777770996094</v>
      </c>
      <c r="AH234">
        <v>173.40989685058591</v>
      </c>
      <c r="AI234">
        <v>335.26611328125</v>
      </c>
      <c r="AJ234">
        <v>202.41917419433591</v>
      </c>
      <c r="AK234">
        <v>153.55058288574219</v>
      </c>
      <c r="AL234">
        <v>258.40072631835938</v>
      </c>
      <c r="AM234">
        <v>65.88836669921875</v>
      </c>
      <c r="AN234">
        <v>20.95000076293945</v>
      </c>
      <c r="AO234">
        <v>52.814704895019531</v>
      </c>
      <c r="AP234">
        <v>103.9777755737305</v>
      </c>
      <c r="AQ234">
        <v>49.261333465576172</v>
      </c>
      <c r="AR234">
        <v>50.063976287841797</v>
      </c>
      <c r="AS234">
        <v>48.889675140380859</v>
      </c>
      <c r="AT234">
        <v>284.57415771484381</v>
      </c>
      <c r="AU234">
        <v>115.7904586791992</v>
      </c>
      <c r="AV234">
        <v>181.98783874511719</v>
      </c>
      <c r="AW234">
        <v>76.601600646972656</v>
      </c>
      <c r="AX234">
        <v>245.6798095703125</v>
      </c>
      <c r="AY234">
        <v>315.96524047851563</v>
      </c>
      <c r="AZ234">
        <v>13.91707229614258</v>
      </c>
      <c r="BA234">
        <v>63.989280700683587</v>
      </c>
      <c r="BB234">
        <v>47.239662170410163</v>
      </c>
      <c r="BC234">
        <v>43.524971008300781</v>
      </c>
      <c r="BD234">
        <v>21.152069091796879</v>
      </c>
      <c r="BE234">
        <v>44.751167297363281</v>
      </c>
      <c r="BF234">
        <v>67.379478454589844</v>
      </c>
      <c r="BG234">
        <v>42.509674072265618</v>
      </c>
      <c r="BH234">
        <v>79.789558410644531</v>
      </c>
      <c r="BI234">
        <v>39.540000915527337</v>
      </c>
      <c r="BJ234">
        <v>103.5171737670898</v>
      </c>
      <c r="BK234">
        <v>55.976123809814453</v>
      </c>
      <c r="BL234">
        <v>59.957008361816413</v>
      </c>
      <c r="BM234">
        <v>33.1351318359375</v>
      </c>
      <c r="BN234">
        <v>31.361234664916989</v>
      </c>
      <c r="BO234">
        <v>440.38815307617188</v>
      </c>
      <c r="BP234">
        <v>86.35284423828125</v>
      </c>
      <c r="BQ234">
        <v>161.16688537597659</v>
      </c>
      <c r="BR234">
        <v>56.374290466308587</v>
      </c>
      <c r="BS234">
        <v>163.39418029785159</v>
      </c>
      <c r="BT234">
        <v>78.387809753417969</v>
      </c>
      <c r="BU234">
        <v>31.85849761962891</v>
      </c>
      <c r="BV234">
        <v>93.739997863769517</v>
      </c>
      <c r="BW234">
        <v>68.982643127441406</v>
      </c>
      <c r="BX234">
        <v>222.27482604980469</v>
      </c>
      <c r="BY234">
        <v>43.863407135009773</v>
      </c>
      <c r="BZ234">
        <v>83.021949768066406</v>
      </c>
      <c r="CA234">
        <v>64.334541320800781</v>
      </c>
      <c r="CB234">
        <v>514.3634033203125</v>
      </c>
      <c r="CC234">
        <v>42.559593200683587</v>
      </c>
      <c r="CD234">
        <v>87.033676147460938</v>
      </c>
      <c r="CE234">
        <v>30.010677337646481</v>
      </c>
      <c r="CF234">
        <v>81.579963684082031</v>
      </c>
      <c r="CG234">
        <v>76.129997253417969</v>
      </c>
      <c r="CH234">
        <v>27.48942756652832</v>
      </c>
      <c r="CI234">
        <v>71.98907470703125</v>
      </c>
      <c r="CJ234">
        <v>79.852149963378906</v>
      </c>
      <c r="CK234">
        <v>116.38385009765619</v>
      </c>
      <c r="CL234">
        <v>105.767692565918</v>
      </c>
      <c r="CM234">
        <v>85.31951904296875</v>
      </c>
      <c r="CN234">
        <v>90.0379638671875</v>
      </c>
      <c r="CO234">
        <v>80.728912353515625</v>
      </c>
      <c r="CP234">
        <v>90.601478576660156</v>
      </c>
      <c r="CQ234">
        <v>41.021171569824219</v>
      </c>
      <c r="CR234">
        <v>123.3166809082031</v>
      </c>
      <c r="CS234">
        <v>205.08203125</v>
      </c>
      <c r="CT234">
        <v>75.438911437988281</v>
      </c>
      <c r="CU234">
        <v>36.636489868164063</v>
      </c>
      <c r="CV234">
        <v>69.156234741210938</v>
      </c>
      <c r="CW234">
        <v>141.17131042480469</v>
      </c>
      <c r="CX234">
        <v>176.30238342285159</v>
      </c>
      <c r="CY234">
        <v>61.446811676025391</v>
      </c>
      <c r="CZ234">
        <v>146.3648681640625</v>
      </c>
      <c r="DA234">
        <v>75.076553344726563</v>
      </c>
      <c r="DB234">
        <v>16388.240234375</v>
      </c>
      <c r="DC234">
        <v>13.60000038146973</v>
      </c>
      <c r="DD234">
        <v>0.46715357428315157</v>
      </c>
      <c r="DE234">
        <v>0.77647962975091633</v>
      </c>
      <c r="DF234">
        <v>1.9333735811521948</v>
      </c>
      <c r="DG234">
        <v>1.6828378079856379</v>
      </c>
      <c r="DH234">
        <v>1.290472397309586</v>
      </c>
      <c r="DI234">
        <v>8.587313538214357E-2</v>
      </c>
      <c r="DJ234">
        <v>2.3370218374343104</v>
      </c>
      <c r="DK234">
        <v>2.718517901979272</v>
      </c>
      <c r="DL234">
        <v>0.39353339076552118</v>
      </c>
      <c r="DM234">
        <v>2.457665000734341</v>
      </c>
      <c r="DN234">
        <v>0.13650236385643924</v>
      </c>
      <c r="DO234">
        <v>285.76645660400391</v>
      </c>
      <c r="DP234">
        <v>635.76023101806641</v>
      </c>
    </row>
    <row r="235" spans="1:120" x14ac:dyDescent="0.25">
      <c r="A235" s="1">
        <v>45422</v>
      </c>
      <c r="B235">
        <v>33.340259552001953</v>
      </c>
      <c r="C235">
        <v>42.919998168945313</v>
      </c>
      <c r="D235">
        <v>39.693828582763672</v>
      </c>
      <c r="E235">
        <v>29.57773399353027</v>
      </c>
      <c r="F235">
        <v>54.323177337646477</v>
      </c>
      <c r="G235">
        <v>14.85999965667725</v>
      </c>
      <c r="H235">
        <v>47.167469024658203</v>
      </c>
      <c r="I235">
        <v>28.809999465942379</v>
      </c>
      <c r="J235">
        <v>22.100143432617191</v>
      </c>
      <c r="K235">
        <v>390.22573852539063</v>
      </c>
      <c r="L235">
        <v>62.996963500976563</v>
      </c>
      <c r="M235">
        <v>33.527999877929688</v>
      </c>
      <c r="N235">
        <v>26.31056022644043</v>
      </c>
      <c r="O235">
        <v>34.840965270996087</v>
      </c>
      <c r="P235">
        <v>54.874584197998047</v>
      </c>
      <c r="Q235">
        <v>218.71000671386719</v>
      </c>
      <c r="R235">
        <v>117.0590896606445</v>
      </c>
      <c r="S235">
        <v>115.05540466308589</v>
      </c>
      <c r="T235">
        <v>133.03753662109381</v>
      </c>
      <c r="U235">
        <v>30.28639984130859</v>
      </c>
      <c r="V235">
        <v>89.438552856445313</v>
      </c>
      <c r="W235">
        <v>81.389999389648438</v>
      </c>
      <c r="X235">
        <v>52.727428436279297</v>
      </c>
      <c r="Y235">
        <v>55.601757049560547</v>
      </c>
      <c r="Z235">
        <v>59.013576507568359</v>
      </c>
      <c r="AA235">
        <v>114.0485916137695</v>
      </c>
      <c r="AB235">
        <v>89.249771118164063</v>
      </c>
      <c r="AC235">
        <v>106.78273773193359</v>
      </c>
      <c r="AD235">
        <v>38.131927490234382</v>
      </c>
      <c r="AE235">
        <v>107.5125045776367</v>
      </c>
      <c r="AF235">
        <v>180.61781311035159</v>
      </c>
      <c r="AG235">
        <v>84.308967590332031</v>
      </c>
      <c r="AH235">
        <v>173.59635925292969</v>
      </c>
      <c r="AI235">
        <v>335.07705688476563</v>
      </c>
      <c r="AJ235">
        <v>201.99403381347659</v>
      </c>
      <c r="AK235">
        <v>153.4425048828125</v>
      </c>
      <c r="AL235">
        <v>257.79574584960938</v>
      </c>
      <c r="AM235">
        <v>65.838920593261719</v>
      </c>
      <c r="AN235">
        <v>20.629999160766602</v>
      </c>
      <c r="AO235">
        <v>53.028888702392578</v>
      </c>
      <c r="AP235">
        <v>104.9107971191406</v>
      </c>
      <c r="AQ235">
        <v>49.513904571533203</v>
      </c>
      <c r="AR235">
        <v>50.417995452880859</v>
      </c>
      <c r="AS235">
        <v>48.938274383544922</v>
      </c>
      <c r="AT235">
        <v>284.44476318359381</v>
      </c>
      <c r="AU235">
        <v>115.85887145996089</v>
      </c>
      <c r="AV235">
        <v>182.919189453125</v>
      </c>
      <c r="AW235">
        <v>76.138847351074219</v>
      </c>
      <c r="AX235">
        <v>245.3432312011719</v>
      </c>
      <c r="AY235">
        <v>314.24139404296881</v>
      </c>
      <c r="AZ235">
        <v>13.74127769470215</v>
      </c>
      <c r="BA235">
        <v>63.539573669433587</v>
      </c>
      <c r="BB235">
        <v>47.338218688964837</v>
      </c>
      <c r="BC235">
        <v>43.338027954101563</v>
      </c>
      <c r="BD235">
        <v>20.62326622009277</v>
      </c>
      <c r="BE235">
        <v>44.781124114990227</v>
      </c>
      <c r="BF235">
        <v>67.847114562988281</v>
      </c>
      <c r="BG235">
        <v>42.301486968994141</v>
      </c>
      <c r="BH235">
        <v>79.393821716308594</v>
      </c>
      <c r="BI235">
        <v>39.479999542236328</v>
      </c>
      <c r="BJ235">
        <v>104.2828674316406</v>
      </c>
      <c r="BK235">
        <v>56.026046752929688</v>
      </c>
      <c r="BL235">
        <v>59.855945587158203</v>
      </c>
      <c r="BM235">
        <v>33.291015625</v>
      </c>
      <c r="BN235">
        <v>31.206413269042969</v>
      </c>
      <c r="BO235">
        <v>439.37435913085938</v>
      </c>
      <c r="BP235">
        <v>86.045051574707031</v>
      </c>
      <c r="BQ235">
        <v>161.26585388183591</v>
      </c>
      <c r="BR235">
        <v>56.583156585693359</v>
      </c>
      <c r="BS235">
        <v>163.43354797363281</v>
      </c>
      <c r="BT235">
        <v>78.368515014648438</v>
      </c>
      <c r="BU235">
        <v>32.219970703125</v>
      </c>
      <c r="BV235">
        <v>93.230003356933594</v>
      </c>
      <c r="BW235">
        <v>68.760490417480469</v>
      </c>
      <c r="BX235">
        <v>222.31465148925781</v>
      </c>
      <c r="BY235">
        <v>43.045394897460938</v>
      </c>
      <c r="BZ235">
        <v>82.773674011230469</v>
      </c>
      <c r="CA235">
        <v>64.403419494628906</v>
      </c>
      <c r="CB235">
        <v>514.29437255859375</v>
      </c>
      <c r="CC235">
        <v>41.853084564208977</v>
      </c>
      <c r="CD235">
        <v>86.812103271484375</v>
      </c>
      <c r="CE235">
        <v>30.370611190795898</v>
      </c>
      <c r="CF235">
        <v>81.579963684082031</v>
      </c>
      <c r="CG235">
        <v>75.300003051757813</v>
      </c>
      <c r="CH235">
        <v>27.498996734619141</v>
      </c>
      <c r="CI235">
        <v>71.969993591308594</v>
      </c>
      <c r="CJ235">
        <v>79.592887878417969</v>
      </c>
      <c r="CK235">
        <v>116.39356994628911</v>
      </c>
      <c r="CL235">
        <v>106.72064208984381</v>
      </c>
      <c r="CM235">
        <v>85.249542236328125</v>
      </c>
      <c r="CN235">
        <v>90.09682464599608</v>
      </c>
      <c r="CO235">
        <v>80.877227783203125</v>
      </c>
      <c r="CP235">
        <v>90.843521118164063</v>
      </c>
      <c r="CQ235">
        <v>41.188568115234382</v>
      </c>
      <c r="CR235">
        <v>123.8389129638672</v>
      </c>
      <c r="CS235">
        <v>204.11872863769531</v>
      </c>
      <c r="CT235">
        <v>75.653327941894531</v>
      </c>
      <c r="CU235">
        <v>36.539852142333977</v>
      </c>
      <c r="CV235">
        <v>69.156234741210938</v>
      </c>
      <c r="CW235">
        <v>141.30908203125</v>
      </c>
      <c r="CX235">
        <v>176.53038024902341</v>
      </c>
      <c r="CY235">
        <v>61.238018035888672</v>
      </c>
      <c r="CZ235">
        <v>147.05780029296881</v>
      </c>
      <c r="DA235">
        <v>73.187332153320313</v>
      </c>
      <c r="DB235">
        <v>16340.8701171875</v>
      </c>
      <c r="DC235">
        <v>12.55000019073486</v>
      </c>
      <c r="DD235">
        <v>0.46678102308116198</v>
      </c>
      <c r="DE235">
        <v>0.78255916934434644</v>
      </c>
      <c r="DF235">
        <v>1.9302078587751876</v>
      </c>
      <c r="DG235">
        <v>1.6800804056639573</v>
      </c>
      <c r="DH235">
        <v>1.2852372538718011</v>
      </c>
      <c r="DI235">
        <v>8.3454147000326009E-2</v>
      </c>
      <c r="DJ235">
        <v>2.3334119602062637</v>
      </c>
      <c r="DK235">
        <v>2.6980799680678755</v>
      </c>
      <c r="DL235">
        <v>0.3927595645438709</v>
      </c>
      <c r="DM235">
        <v>2.455096960631916</v>
      </c>
      <c r="DN235">
        <v>0.13172693786998863</v>
      </c>
      <c r="DO235">
        <v>286.11864471435547</v>
      </c>
      <c r="DP235">
        <v>635.77341461181641</v>
      </c>
    </row>
    <row r="236" spans="1:120" x14ac:dyDescent="0.25">
      <c r="A236" s="1">
        <v>45421</v>
      </c>
      <c r="B236">
        <v>33.310302734375</v>
      </c>
      <c r="C236">
        <v>44.159999847412109</v>
      </c>
      <c r="D236">
        <v>39.975830078125</v>
      </c>
      <c r="E236">
        <v>30.343166351318359</v>
      </c>
      <c r="F236">
        <v>54.333141326904297</v>
      </c>
      <c r="G236">
        <v>15.239999771118161</v>
      </c>
      <c r="H236">
        <v>47.098655700683587</v>
      </c>
      <c r="I236">
        <v>28.569999694824219</v>
      </c>
      <c r="J236">
        <v>22.138114929199219</v>
      </c>
      <c r="K236">
        <v>389.06051635742188</v>
      </c>
      <c r="L236">
        <v>62.797824859619141</v>
      </c>
      <c r="M236">
        <v>33.327999114990227</v>
      </c>
      <c r="N236">
        <v>26.72711181640625</v>
      </c>
      <c r="O236">
        <v>34.949691772460938</v>
      </c>
      <c r="P236">
        <v>54.826194763183587</v>
      </c>
      <c r="Q236">
        <v>216.94999694824219</v>
      </c>
      <c r="R236">
        <v>117.01951599121089</v>
      </c>
      <c r="S236">
        <v>115.3122634887695</v>
      </c>
      <c r="T236">
        <v>133.05747985839841</v>
      </c>
      <c r="U236">
        <v>30.63720703125</v>
      </c>
      <c r="V236">
        <v>89.728622436523438</v>
      </c>
      <c r="W236">
        <v>81.160003662109375</v>
      </c>
      <c r="X236">
        <v>52.598430633544922</v>
      </c>
      <c r="Y236">
        <v>55.621673583984382</v>
      </c>
      <c r="Z236">
        <v>59.05303955078125</v>
      </c>
      <c r="AA236">
        <v>114.1172561645508</v>
      </c>
      <c r="AB236">
        <v>89.388702392578125</v>
      </c>
      <c r="AC236">
        <v>107.3510284423828</v>
      </c>
      <c r="AD236">
        <v>38.450939178466797</v>
      </c>
      <c r="AE236">
        <v>107.314453125</v>
      </c>
      <c r="AF236">
        <v>180.1471862792969</v>
      </c>
      <c r="AG236">
        <v>84.2890625</v>
      </c>
      <c r="AH236">
        <v>173.34123229980469</v>
      </c>
      <c r="AI236">
        <v>334.62918090820313</v>
      </c>
      <c r="AJ236">
        <v>203.52647399902341</v>
      </c>
      <c r="AK236">
        <v>154.3856201171875</v>
      </c>
      <c r="AL236">
        <v>259.77938842773438</v>
      </c>
      <c r="AM236">
        <v>65.749946594238281</v>
      </c>
      <c r="AN236">
        <v>20.639999389648441</v>
      </c>
      <c r="AO236">
        <v>52.873115539550781</v>
      </c>
      <c r="AP236">
        <v>104.6750869750977</v>
      </c>
      <c r="AQ236">
        <v>49.426483154296882</v>
      </c>
      <c r="AR236">
        <v>50.309825897216797</v>
      </c>
      <c r="AS236">
        <v>48.996593475341797</v>
      </c>
      <c r="AT236">
        <v>284.29541015625</v>
      </c>
      <c r="AU236">
        <v>115.399543762207</v>
      </c>
      <c r="AV236">
        <v>182.59220886230469</v>
      </c>
      <c r="AW236">
        <v>76.128997802734375</v>
      </c>
      <c r="AX236">
        <v>244.9868469238281</v>
      </c>
      <c r="AY236">
        <v>318.02212524414063</v>
      </c>
      <c r="AZ236">
        <v>13.91707229614258</v>
      </c>
      <c r="BA236">
        <v>64.029251098632813</v>
      </c>
      <c r="BB236">
        <v>47.269229888916023</v>
      </c>
      <c r="BC236">
        <v>43.354007720947273</v>
      </c>
      <c r="BD236">
        <v>21.387088775634769</v>
      </c>
      <c r="BE236">
        <v>44.910957336425781</v>
      </c>
      <c r="BF236">
        <v>67.538665771484375</v>
      </c>
      <c r="BG236">
        <v>42.152782440185547</v>
      </c>
      <c r="BH236">
        <v>79.601577758789063</v>
      </c>
      <c r="BI236">
        <v>39.709999084472663</v>
      </c>
      <c r="BJ236">
        <v>104.62095642089839</v>
      </c>
      <c r="BK236">
        <v>55.686553955078118</v>
      </c>
      <c r="BL236">
        <v>59.571132659912109</v>
      </c>
      <c r="BM236">
        <v>33.83660888671875</v>
      </c>
      <c r="BN236">
        <v>31.525737762451168</v>
      </c>
      <c r="BO236">
        <v>438.34066772460938</v>
      </c>
      <c r="BP236">
        <v>85.846458435058594</v>
      </c>
      <c r="BQ236">
        <v>160.72151184082031</v>
      </c>
      <c r="BR236">
        <v>56.811916351318359</v>
      </c>
      <c r="BS236">
        <v>163.16786193847659</v>
      </c>
      <c r="BT236">
        <v>78.436019897460938</v>
      </c>
      <c r="BU236">
        <v>32.669368743896477</v>
      </c>
      <c r="BV236">
        <v>93.069999694824219</v>
      </c>
      <c r="BW236">
        <v>69.156494140625</v>
      </c>
      <c r="BX236">
        <v>219.0093078613281</v>
      </c>
      <c r="BY236">
        <v>43.584083557128913</v>
      </c>
      <c r="BZ236">
        <v>82.73394775390625</v>
      </c>
      <c r="CA236">
        <v>64.167320251464844</v>
      </c>
      <c r="CB236">
        <v>513.6326904296875</v>
      </c>
      <c r="CC236">
        <v>42.987476348876953</v>
      </c>
      <c r="CD236">
        <v>87.303398132324219</v>
      </c>
      <c r="CE236">
        <v>30.954288482666019</v>
      </c>
      <c r="CF236">
        <v>81.29461669921875</v>
      </c>
      <c r="CG236">
        <v>76.519996643066406</v>
      </c>
      <c r="CH236">
        <v>27.460723876953121</v>
      </c>
      <c r="CI236">
        <v>72.237136840820313</v>
      </c>
      <c r="CJ236">
        <v>79.813735961914063</v>
      </c>
      <c r="CK236">
        <v>116.01487731933589</v>
      </c>
      <c r="CL236">
        <v>106.8000564575195</v>
      </c>
      <c r="CM236">
        <v>85.3695068359375</v>
      </c>
      <c r="CN236">
        <v>89.988922119140625</v>
      </c>
      <c r="CO236">
        <v>80.758575439453125</v>
      </c>
      <c r="CP236">
        <v>91.346969604492202</v>
      </c>
      <c r="CQ236">
        <v>41.031021118164063</v>
      </c>
      <c r="CR236">
        <v>123.7502365112305</v>
      </c>
      <c r="CS236">
        <v>203.3639831542969</v>
      </c>
      <c r="CT236">
        <v>75.224479675292969</v>
      </c>
      <c r="CU236">
        <v>36.675151824951172</v>
      </c>
      <c r="CV236">
        <v>69.224159240722656</v>
      </c>
      <c r="CW236">
        <v>141.02369689941409</v>
      </c>
      <c r="CX236">
        <v>177.4819030761719</v>
      </c>
      <c r="CY236">
        <v>61.735157012939453</v>
      </c>
      <c r="CZ236">
        <v>149.3903503417969</v>
      </c>
      <c r="DA236">
        <v>73.561241149902344</v>
      </c>
      <c r="DB236">
        <v>16346.259765625</v>
      </c>
      <c r="DC236">
        <v>12.689999580383301</v>
      </c>
      <c r="DD236">
        <v>0.46788997508581553</v>
      </c>
      <c r="DE236">
        <v>0.78330574530888253</v>
      </c>
      <c r="DF236">
        <v>1.9304649936342939</v>
      </c>
      <c r="DG236">
        <v>1.682665705721472</v>
      </c>
      <c r="DH236">
        <v>1.2893470917856751</v>
      </c>
      <c r="DI236">
        <v>8.5975835787378274E-2</v>
      </c>
      <c r="DJ236">
        <v>2.3593636518627163</v>
      </c>
      <c r="DK236">
        <v>2.7034282461257169</v>
      </c>
      <c r="DL236">
        <v>0.39624906629046552</v>
      </c>
      <c r="DM236">
        <v>2.4635748191697435</v>
      </c>
      <c r="DN236">
        <v>0.13168932978431971</v>
      </c>
      <c r="DO236">
        <v>285.47233581542969</v>
      </c>
      <c r="DP236">
        <v>635.61606597900402</v>
      </c>
    </row>
    <row r="237" spans="1:120" x14ac:dyDescent="0.25">
      <c r="A237" s="1">
        <v>45420</v>
      </c>
      <c r="B237">
        <v>33.300315856933587</v>
      </c>
      <c r="C237">
        <v>44.430000305175781</v>
      </c>
      <c r="D237">
        <v>39.771625518798828</v>
      </c>
      <c r="E237">
        <v>30.399862289428711</v>
      </c>
      <c r="F237">
        <v>54.283279418945313</v>
      </c>
      <c r="G237">
        <v>15.460000038146971</v>
      </c>
      <c r="H237">
        <v>46.007453918457031</v>
      </c>
      <c r="I237">
        <v>28.340000152587891</v>
      </c>
      <c r="J237">
        <v>22.052675247192379</v>
      </c>
      <c r="K237">
        <v>385.58465576171881</v>
      </c>
      <c r="L237">
        <v>62.210372924804688</v>
      </c>
      <c r="M237">
        <v>33.096000671386719</v>
      </c>
      <c r="N237">
        <v>26.54305458068848</v>
      </c>
      <c r="O237">
        <v>33.763614654541023</v>
      </c>
      <c r="P237">
        <v>54.235832214355469</v>
      </c>
      <c r="Q237">
        <v>213.58000183105469</v>
      </c>
      <c r="R237">
        <v>116.2479553222656</v>
      </c>
      <c r="S237">
        <v>114.29469299316411</v>
      </c>
      <c r="T237">
        <v>132.229736328125</v>
      </c>
      <c r="U237">
        <v>30.276653289794918</v>
      </c>
      <c r="V237">
        <v>89.4578857421875</v>
      </c>
      <c r="W237">
        <v>81.209999084472656</v>
      </c>
      <c r="X237">
        <v>51.834415435791023</v>
      </c>
      <c r="Y237">
        <v>54.924541473388672</v>
      </c>
      <c r="Z237">
        <v>58.490631103515618</v>
      </c>
      <c r="AA237">
        <v>112.9301834106445</v>
      </c>
      <c r="AB237">
        <v>88.485595703125</v>
      </c>
      <c r="AC237">
        <v>106.07724761962891</v>
      </c>
      <c r="AD237">
        <v>38.620418548583977</v>
      </c>
      <c r="AE237">
        <v>105.60129547119141</v>
      </c>
      <c r="AF237">
        <v>178.59809875488281</v>
      </c>
      <c r="AG237">
        <v>84.030288696289063</v>
      </c>
      <c r="AH237">
        <v>171.7906494140625</v>
      </c>
      <c r="AI237">
        <v>333.60406494140619</v>
      </c>
      <c r="AJ237">
        <v>201.47004699707031</v>
      </c>
      <c r="AK237">
        <v>152.63694763183591</v>
      </c>
      <c r="AL237">
        <v>257.9742431640625</v>
      </c>
      <c r="AM237">
        <v>65.265472412109375</v>
      </c>
      <c r="AN237">
        <v>20.54000091552734</v>
      </c>
      <c r="AO237">
        <v>52.386344909667969</v>
      </c>
      <c r="AP237">
        <v>104.3804473876953</v>
      </c>
      <c r="AQ237">
        <v>49.203048706054688</v>
      </c>
      <c r="AR237">
        <v>49.955802917480469</v>
      </c>
      <c r="AS237">
        <v>48.763320922851563</v>
      </c>
      <c r="AT237">
        <v>283.33984375</v>
      </c>
      <c r="AU237">
        <v>114.57861328125</v>
      </c>
      <c r="AV237">
        <v>182.2157287597656</v>
      </c>
      <c r="AW237">
        <v>75.607177734375</v>
      </c>
      <c r="AX237">
        <v>244.13551330566409</v>
      </c>
      <c r="AY237">
        <v>312.4097900390625</v>
      </c>
      <c r="AZ237">
        <v>13.74127769470215</v>
      </c>
      <c r="BA237">
        <v>63.709461212158203</v>
      </c>
      <c r="BB237">
        <v>46.894699096679688</v>
      </c>
      <c r="BC237">
        <v>43.212100982666023</v>
      </c>
      <c r="BD237">
        <v>21.08351898193359</v>
      </c>
      <c r="BE237">
        <v>44.671272277832031</v>
      </c>
      <c r="BF237">
        <v>66.931732177734375</v>
      </c>
      <c r="BG237">
        <v>42.053646087646477</v>
      </c>
      <c r="BH237">
        <v>78.839797973632813</v>
      </c>
      <c r="BI237">
        <v>39.599998474121087</v>
      </c>
      <c r="BJ237">
        <v>103.7259979248047</v>
      </c>
      <c r="BK237">
        <v>55.606674194335938</v>
      </c>
      <c r="BL237">
        <v>59.387386322021477</v>
      </c>
      <c r="BM237">
        <v>33.661239624023438</v>
      </c>
      <c r="BN237">
        <v>30.945148468017582</v>
      </c>
      <c r="BO237">
        <v>437.38653564453119</v>
      </c>
      <c r="BP237">
        <v>85.498954772949219</v>
      </c>
      <c r="BQ237">
        <v>160.19697570800781</v>
      </c>
      <c r="BR237">
        <v>56.274829864501953</v>
      </c>
      <c r="BS237">
        <v>161.81011962890619</v>
      </c>
      <c r="BT237">
        <v>78.368515014648438</v>
      </c>
      <c r="BU237">
        <v>31.09647178649902</v>
      </c>
      <c r="BV237">
        <v>92.489997863769517</v>
      </c>
      <c r="BW237">
        <v>68.296867370605469</v>
      </c>
      <c r="BX237">
        <v>220.42303466796881</v>
      </c>
      <c r="BY237">
        <v>43.195030212402337</v>
      </c>
      <c r="BZ237">
        <v>82.4658203125</v>
      </c>
      <c r="CA237">
        <v>63.763999938964837</v>
      </c>
      <c r="CB237">
        <v>510.69021606445313</v>
      </c>
      <c r="CC237">
        <v>42.271018981933587</v>
      </c>
      <c r="CD237">
        <v>86.879531860351563</v>
      </c>
      <c r="CE237">
        <v>30.127412796020511</v>
      </c>
      <c r="CF237">
        <v>80.822319030761719</v>
      </c>
      <c r="CG237">
        <v>76.110000610351563</v>
      </c>
      <c r="CH237">
        <v>27.556406021118161</v>
      </c>
      <c r="CI237">
        <v>72.103553771972656</v>
      </c>
      <c r="CJ237">
        <v>78.210151672363281</v>
      </c>
      <c r="CK237">
        <v>115.1506805419922</v>
      </c>
      <c r="CL237">
        <v>104.64598083496089</v>
      </c>
      <c r="CM237">
        <v>83.450187683105469</v>
      </c>
      <c r="CN237">
        <v>88.998092651367188</v>
      </c>
      <c r="CO237">
        <v>80.353164672851563</v>
      </c>
      <c r="CP237">
        <v>90.136756896972656</v>
      </c>
      <c r="CQ237">
        <v>40.725776672363281</v>
      </c>
      <c r="CR237">
        <v>122.5283966064453</v>
      </c>
      <c r="CS237">
        <v>203.42356872558591</v>
      </c>
      <c r="CT237">
        <v>74.581207275390625</v>
      </c>
      <c r="CU237">
        <v>35.82470703125</v>
      </c>
      <c r="CV237">
        <v>68.185897827148438</v>
      </c>
      <c r="CW237">
        <v>139.8230895996094</v>
      </c>
      <c r="CX237">
        <v>176.28257751464841</v>
      </c>
      <c r="CY237">
        <v>60.472415924072273</v>
      </c>
      <c r="CZ237">
        <v>147.94593811035159</v>
      </c>
      <c r="DA237">
        <v>72.282081604003906</v>
      </c>
      <c r="DB237">
        <v>16302.759765625</v>
      </c>
      <c r="DC237">
        <v>13</v>
      </c>
      <c r="DD237">
        <v>0.47049934619750089</v>
      </c>
      <c r="DE237">
        <v>0.78354247757986528</v>
      </c>
      <c r="DF237">
        <v>1.9419221365030703</v>
      </c>
      <c r="DG237">
        <v>1.6901166275042576</v>
      </c>
      <c r="DH237">
        <v>1.2932974780665678</v>
      </c>
      <c r="DI237">
        <v>8.6999905045309051E-2</v>
      </c>
      <c r="DJ237">
        <v>2.3636326623639401</v>
      </c>
      <c r="DK237">
        <v>2.7275445941019121</v>
      </c>
      <c r="DL237">
        <v>0.3945053981054597</v>
      </c>
      <c r="DM237">
        <v>2.4728859569499311</v>
      </c>
      <c r="DN237">
        <v>0.13269032638648115</v>
      </c>
      <c r="DO237">
        <v>282.59019470214844</v>
      </c>
      <c r="DP237">
        <v>631.95841217041004</v>
      </c>
    </row>
    <row r="238" spans="1:120" x14ac:dyDescent="0.25">
      <c r="A238" s="1">
        <v>45419</v>
      </c>
      <c r="B238">
        <v>33.500019073486328</v>
      </c>
      <c r="C238">
        <v>45.549999237060547</v>
      </c>
      <c r="D238">
        <v>40.160587310791023</v>
      </c>
      <c r="E238">
        <v>30.588857650756839</v>
      </c>
      <c r="F238">
        <v>54.632335662841797</v>
      </c>
      <c r="G238">
        <v>15.789999961853029</v>
      </c>
      <c r="H238">
        <v>46.607124328613281</v>
      </c>
      <c r="I238">
        <v>28.610000610351559</v>
      </c>
      <c r="J238">
        <v>22.166595458984379</v>
      </c>
      <c r="K238">
        <v>383.866455078125</v>
      </c>
      <c r="L238">
        <v>63.335494995117188</v>
      </c>
      <c r="M238">
        <v>33.231998443603523</v>
      </c>
      <c r="N238">
        <v>26.688362121582031</v>
      </c>
      <c r="O238">
        <v>33.77349853515625</v>
      </c>
      <c r="P238">
        <v>53.858386993408203</v>
      </c>
      <c r="Q238">
        <v>214.21000671386719</v>
      </c>
      <c r="R238">
        <v>115.5753173828125</v>
      </c>
      <c r="S238">
        <v>114.1563720703125</v>
      </c>
      <c r="T238">
        <v>132.91786193847659</v>
      </c>
      <c r="U238">
        <v>30.471548080444339</v>
      </c>
      <c r="V238">
        <v>89.709281921386719</v>
      </c>
      <c r="W238">
        <v>81.550003051757813</v>
      </c>
      <c r="X238">
        <v>52.102310180664063</v>
      </c>
      <c r="Y238">
        <v>55.701343536376953</v>
      </c>
      <c r="Z238">
        <v>58.727432250976563</v>
      </c>
      <c r="AA238">
        <v>113.0380859375</v>
      </c>
      <c r="AB238">
        <v>89.071136474609375</v>
      </c>
      <c r="AC238">
        <v>106.4299850463867</v>
      </c>
      <c r="AD238">
        <v>39.078994750976563</v>
      </c>
      <c r="AE238">
        <v>106.8886413574219</v>
      </c>
      <c r="AF238">
        <v>178.40202331542969</v>
      </c>
      <c r="AG238">
        <v>84.080062866210938</v>
      </c>
      <c r="AH238">
        <v>171.61396789550781</v>
      </c>
      <c r="AI238">
        <v>334.081787109375</v>
      </c>
      <c r="AJ238">
        <v>202.64656066894531</v>
      </c>
      <c r="AK238">
        <v>152.89237976074219</v>
      </c>
      <c r="AL238">
        <v>260.15625</v>
      </c>
      <c r="AM238">
        <v>65.601638793945313</v>
      </c>
      <c r="AN238">
        <v>20.620000839233398</v>
      </c>
      <c r="AO238">
        <v>51.996929168701172</v>
      </c>
      <c r="AP238">
        <v>104.04652404785161</v>
      </c>
      <c r="AQ238">
        <v>48.979618072509773</v>
      </c>
      <c r="AR238">
        <v>49.867301940917969</v>
      </c>
      <c r="AS238">
        <v>48.481452941894531</v>
      </c>
      <c r="AT238">
        <v>283.8873291015625</v>
      </c>
      <c r="AU238">
        <v>114.3245086669922</v>
      </c>
      <c r="AV238">
        <v>181.95811462402341</v>
      </c>
      <c r="AW238">
        <v>75.666236877441406</v>
      </c>
      <c r="AX238">
        <v>243.9375305175781</v>
      </c>
      <c r="AY238">
        <v>313.35986328125</v>
      </c>
      <c r="AZ238">
        <v>13.799875259399411</v>
      </c>
      <c r="BA238">
        <v>64.109207153320313</v>
      </c>
      <c r="BB238">
        <v>47.555049896240227</v>
      </c>
      <c r="BC238">
        <v>43.407428741455078</v>
      </c>
      <c r="BD238">
        <v>21.259784698486332</v>
      </c>
      <c r="BE238">
        <v>45.200572967529297</v>
      </c>
      <c r="BF238">
        <v>66.822296142578125</v>
      </c>
      <c r="BG238">
        <v>41.954509735107422</v>
      </c>
      <c r="BH238">
        <v>78.355018615722656</v>
      </c>
      <c r="BI238">
        <v>40.080001831054688</v>
      </c>
      <c r="BJ238">
        <v>103.2984085083008</v>
      </c>
      <c r="BK238">
        <v>55.626644134521477</v>
      </c>
      <c r="BL238">
        <v>59.745693206787109</v>
      </c>
      <c r="BM238">
        <v>33.807384490966797</v>
      </c>
      <c r="BN238">
        <v>30.732269287109379</v>
      </c>
      <c r="BO238">
        <v>437.64492797851563</v>
      </c>
      <c r="BP238">
        <v>85.687606811523438</v>
      </c>
      <c r="BQ238">
        <v>160.19697570800781</v>
      </c>
      <c r="BR238">
        <v>56.205204010009773</v>
      </c>
      <c r="BS238">
        <v>161.84947204589841</v>
      </c>
      <c r="BT238">
        <v>78.387809753417969</v>
      </c>
      <c r="BU238">
        <v>31.25278472900391</v>
      </c>
      <c r="BV238">
        <v>92.779998779296875</v>
      </c>
      <c r="BW238">
        <v>68.847419738769531</v>
      </c>
      <c r="BX238">
        <v>219.75599670410159</v>
      </c>
      <c r="BY238">
        <v>43.584083557128913</v>
      </c>
      <c r="BZ238">
        <v>82.565132141113281</v>
      </c>
      <c r="CA238">
        <v>63.754165649414063</v>
      </c>
      <c r="CB238">
        <v>510.64080810546881</v>
      </c>
      <c r="CC238">
        <v>42.848167419433587</v>
      </c>
      <c r="CD238">
        <v>87.409355163574219</v>
      </c>
      <c r="CE238">
        <v>30.87646484375</v>
      </c>
      <c r="CF238">
        <v>80.802642822265625</v>
      </c>
      <c r="CG238">
        <v>75.5</v>
      </c>
      <c r="CH238">
        <v>27.518133163452148</v>
      </c>
      <c r="CI238">
        <v>72.370712280273438</v>
      </c>
      <c r="CJ238">
        <v>78.872718811035156</v>
      </c>
      <c r="CK238">
        <v>114.7817001342773</v>
      </c>
      <c r="CL238">
        <v>104.993408203125</v>
      </c>
      <c r="CM238">
        <v>86.808982849121094</v>
      </c>
      <c r="CN238">
        <v>89.410102844238281</v>
      </c>
      <c r="CO238">
        <v>80.481704711914063</v>
      </c>
      <c r="CP238">
        <v>90.243255615234375</v>
      </c>
      <c r="CQ238">
        <v>40.578075408935547</v>
      </c>
      <c r="CR238">
        <v>122.5283966064453</v>
      </c>
      <c r="CS238">
        <v>202.84757995605469</v>
      </c>
      <c r="CT238">
        <v>74.805374145507813</v>
      </c>
      <c r="CU238">
        <v>36.162952423095703</v>
      </c>
      <c r="CV238">
        <v>67.477546691894531</v>
      </c>
      <c r="CW238">
        <v>140.30531311035159</v>
      </c>
      <c r="CX238">
        <v>176.9466857910156</v>
      </c>
      <c r="CY238">
        <v>60.989444732666023</v>
      </c>
      <c r="CZ238">
        <v>148.70716857910159</v>
      </c>
      <c r="DA238">
        <v>72.970870971679688</v>
      </c>
      <c r="DB238">
        <v>16332.5595703125</v>
      </c>
      <c r="DC238">
        <v>13.22999954223633</v>
      </c>
      <c r="DD238">
        <v>0.47129545564374209</v>
      </c>
      <c r="DE238">
        <v>0.78797456393465282</v>
      </c>
      <c r="DF238">
        <v>1.9467051033561003</v>
      </c>
      <c r="DG238">
        <v>1.7015645279844072</v>
      </c>
      <c r="DH238">
        <v>1.2950547042704825</v>
      </c>
      <c r="DI238">
        <v>8.9201643335274833E-2</v>
      </c>
      <c r="DJ238">
        <v>2.3654274550759871</v>
      </c>
      <c r="DK238">
        <v>2.7116712171171731</v>
      </c>
      <c r="DL238">
        <v>0.39684756379104402</v>
      </c>
      <c r="DM238">
        <v>2.4831712150933258</v>
      </c>
      <c r="DN238">
        <v>0.13356052338193336</v>
      </c>
      <c r="DO238">
        <v>282.58823394775391</v>
      </c>
      <c r="DP238">
        <v>632.31084060668945</v>
      </c>
    </row>
    <row r="239" spans="1:120" x14ac:dyDescent="0.25">
      <c r="A239" s="1">
        <v>45418</v>
      </c>
      <c r="B239">
        <v>33.599872589111328</v>
      </c>
      <c r="C239">
        <v>46.5</v>
      </c>
      <c r="D239">
        <v>39.703556060791023</v>
      </c>
      <c r="E239">
        <v>31.1841926574707</v>
      </c>
      <c r="F239">
        <v>54.662254333496087</v>
      </c>
      <c r="G239">
        <v>15.739999771118161</v>
      </c>
      <c r="H239">
        <v>46.548137664794922</v>
      </c>
      <c r="I239">
        <v>28.70000076293945</v>
      </c>
      <c r="J239">
        <v>22.185581207275391</v>
      </c>
      <c r="K239">
        <v>383.58010864257813</v>
      </c>
      <c r="L239">
        <v>63.464935302734382</v>
      </c>
      <c r="M239">
        <v>32.976001739501953</v>
      </c>
      <c r="N239">
        <v>26.601175308227539</v>
      </c>
      <c r="O239">
        <v>33.813034057617188</v>
      </c>
      <c r="P239">
        <v>53.568042755126953</v>
      </c>
      <c r="Q239">
        <v>215.19999694824219</v>
      </c>
      <c r="R239">
        <v>115.5060729980469</v>
      </c>
      <c r="S239">
        <v>114.3440780639648</v>
      </c>
      <c r="T239">
        <v>132.6585693359375</v>
      </c>
      <c r="U239">
        <v>30.929544448852539</v>
      </c>
      <c r="V239">
        <v>89.47723388671875</v>
      </c>
      <c r="W239">
        <v>81.989997863769531</v>
      </c>
      <c r="X239">
        <v>51.566505432128913</v>
      </c>
      <c r="Y239">
        <v>55.203392028808587</v>
      </c>
      <c r="Z239">
        <v>58.530101776123047</v>
      </c>
      <c r="AA239">
        <v>112.8320693969727</v>
      </c>
      <c r="AB239">
        <v>88.674140930175781</v>
      </c>
      <c r="AC239">
        <v>106.07724761962891</v>
      </c>
      <c r="AD239">
        <v>38.979301452636719</v>
      </c>
      <c r="AE239">
        <v>107.80958557128911</v>
      </c>
      <c r="AF239">
        <v>177.85295104980469</v>
      </c>
      <c r="AG239">
        <v>84.129814147949219</v>
      </c>
      <c r="AH239">
        <v>171.221435546875</v>
      </c>
      <c r="AI239">
        <v>334.25094604492188</v>
      </c>
      <c r="AJ239">
        <v>202.1917724609375</v>
      </c>
      <c r="AK239">
        <v>152.91200256347659</v>
      </c>
      <c r="AL239">
        <v>258.87680053710938</v>
      </c>
      <c r="AM239">
        <v>65.690628051757813</v>
      </c>
      <c r="AN239">
        <v>21</v>
      </c>
      <c r="AO239">
        <v>52.094280242919922</v>
      </c>
      <c r="AP239">
        <v>103.830451965332</v>
      </c>
      <c r="AQ239">
        <v>49.135047912597663</v>
      </c>
      <c r="AR239">
        <v>49.54278564453125</v>
      </c>
      <c r="AS239">
        <v>48.636966705322273</v>
      </c>
      <c r="AT239">
        <v>284.18594360351563</v>
      </c>
      <c r="AU239">
        <v>113.8847274780273</v>
      </c>
      <c r="AV239">
        <v>182.06709289550781</v>
      </c>
      <c r="AW239">
        <v>75.79425048828125</v>
      </c>
      <c r="AX239">
        <v>243.77912902832031</v>
      </c>
      <c r="AY239">
        <v>312.68405151367188</v>
      </c>
      <c r="AZ239">
        <v>13.81940841674805</v>
      </c>
      <c r="BA239">
        <v>63.499595642089837</v>
      </c>
      <c r="BB239">
        <v>47.072109222412109</v>
      </c>
      <c r="BC239">
        <v>43.369785308837891</v>
      </c>
      <c r="BD239">
        <v>21.749416351318359</v>
      </c>
      <c r="BE239">
        <v>45.460231781005859</v>
      </c>
      <c r="BF239">
        <v>66.503898620605469</v>
      </c>
      <c r="BG239">
        <v>41.766155242919922</v>
      </c>
      <c r="BH239">
        <v>78.018653869628906</v>
      </c>
      <c r="BI239">
        <v>40.279998779296882</v>
      </c>
      <c r="BJ239">
        <v>103.6166152954102</v>
      </c>
      <c r="BK239">
        <v>55.906227111816413</v>
      </c>
      <c r="BL239">
        <v>59.708942413330078</v>
      </c>
      <c r="BM239">
        <v>33.729442596435547</v>
      </c>
      <c r="BN239">
        <v>30.50003814697266</v>
      </c>
      <c r="BO239">
        <v>437.57534790039063</v>
      </c>
      <c r="BP239">
        <v>85.628021240234375</v>
      </c>
      <c r="BQ239">
        <v>159.68229675292969</v>
      </c>
      <c r="BR239">
        <v>56.135581970214837</v>
      </c>
      <c r="BS239">
        <v>161.3968811035156</v>
      </c>
      <c r="BT239">
        <v>78.378173828125</v>
      </c>
      <c r="BU239">
        <v>31.09647178649902</v>
      </c>
      <c r="BV239">
        <v>93.120002746582045</v>
      </c>
      <c r="BW239">
        <v>68.654243469238281</v>
      </c>
      <c r="BX239">
        <v>221.68743896484381</v>
      </c>
      <c r="BY239">
        <v>44.2225341796875</v>
      </c>
      <c r="BZ239">
        <v>83.24041748046875</v>
      </c>
      <c r="CA239">
        <v>63.262298583984382</v>
      </c>
      <c r="CB239">
        <v>510.07803344726563</v>
      </c>
      <c r="CC239">
        <v>43.0372314453125</v>
      </c>
      <c r="CD239">
        <v>86.879531860351563</v>
      </c>
      <c r="CE239">
        <v>30.85700798034668</v>
      </c>
      <c r="CF239">
        <v>80.290977478027344</v>
      </c>
      <c r="CG239">
        <v>75.660003662109375</v>
      </c>
      <c r="CH239">
        <v>27.441587448120121</v>
      </c>
      <c r="CI239">
        <v>72.246688842773438</v>
      </c>
      <c r="CJ239">
        <v>78.133346557617188</v>
      </c>
      <c r="CK239">
        <v>114.42242431640619</v>
      </c>
      <c r="CL239">
        <v>106.0754089355469</v>
      </c>
      <c r="CM239">
        <v>86.099235534667969</v>
      </c>
      <c r="CN239">
        <v>88.360420227050781</v>
      </c>
      <c r="CO239">
        <v>80.392707824707031</v>
      </c>
      <c r="CP239">
        <v>90.330398559570327</v>
      </c>
      <c r="CQ239">
        <v>40.440223693847663</v>
      </c>
      <c r="CR239">
        <v>122.1933898925781</v>
      </c>
      <c r="CS239">
        <v>203.51295471191409</v>
      </c>
      <c r="CT239">
        <v>73.99639892578125</v>
      </c>
      <c r="CU239">
        <v>35.786052703857422</v>
      </c>
      <c r="CV239">
        <v>66.720680236816406</v>
      </c>
      <c r="CW239">
        <v>139.15386962890619</v>
      </c>
      <c r="CX239">
        <v>178.2253112792969</v>
      </c>
      <c r="CY239">
        <v>60.730930328369141</v>
      </c>
      <c r="CZ239">
        <v>148.44367980957031</v>
      </c>
      <c r="DA239">
        <v>73.088943481445313</v>
      </c>
      <c r="DB239">
        <v>16349.25</v>
      </c>
      <c r="DC239">
        <v>13.489999771118161</v>
      </c>
      <c r="DD239">
        <v>0.47303018393206248</v>
      </c>
      <c r="DE239">
        <v>0.78589483826798379</v>
      </c>
      <c r="DF239">
        <v>1.9521559609480938</v>
      </c>
      <c r="DG239">
        <v>1.6929789434262679</v>
      </c>
      <c r="DH239">
        <v>1.3157981822295353</v>
      </c>
      <c r="DI239">
        <v>9.1162522106154179E-2</v>
      </c>
      <c r="DJ239">
        <v>2.4085673609341147</v>
      </c>
      <c r="DK239">
        <v>2.750308902410759</v>
      </c>
      <c r="DL239">
        <v>0.3963938048742518</v>
      </c>
      <c r="DM239">
        <v>2.4953823914479307</v>
      </c>
      <c r="DN239">
        <v>0.13336431770415916</v>
      </c>
      <c r="DO239">
        <v>279.87094879150385</v>
      </c>
      <c r="DP239">
        <v>632.7322998046875</v>
      </c>
    </row>
    <row r="240" spans="1:120" x14ac:dyDescent="0.25">
      <c r="A240" s="1">
        <v>45415</v>
      </c>
      <c r="B240">
        <v>33.090629577636719</v>
      </c>
      <c r="C240">
        <v>45.470001220703118</v>
      </c>
      <c r="D240">
        <v>39.645210266113281</v>
      </c>
      <c r="E240">
        <v>30.380966186523441</v>
      </c>
      <c r="F240">
        <v>53.934223175048828</v>
      </c>
      <c r="G240">
        <v>15.85999965667725</v>
      </c>
      <c r="H240">
        <v>45.850162506103523</v>
      </c>
      <c r="I240">
        <v>28.370000839233398</v>
      </c>
      <c r="J240">
        <v>21.93875885009766</v>
      </c>
      <c r="K240">
        <v>381.92111206054688</v>
      </c>
      <c r="L240">
        <v>62.897392272949219</v>
      </c>
      <c r="M240">
        <v>32.554000854492188</v>
      </c>
      <c r="N240">
        <v>26.17494010925293</v>
      </c>
      <c r="O240">
        <v>33.051967620849609</v>
      </c>
      <c r="P240">
        <v>53.209957122802727</v>
      </c>
      <c r="Q240">
        <v>212.96000671386719</v>
      </c>
      <c r="R240">
        <v>113.6958923339844</v>
      </c>
      <c r="S240">
        <v>112.8918151855469</v>
      </c>
      <c r="T240">
        <v>132.5987548828125</v>
      </c>
      <c r="U240">
        <v>30.578737258911129</v>
      </c>
      <c r="V240">
        <v>89.399864196777344</v>
      </c>
      <c r="W240">
        <v>80.870002746582031</v>
      </c>
      <c r="X240">
        <v>51.288684844970703</v>
      </c>
      <c r="Y240">
        <v>55.263149261474609</v>
      </c>
      <c r="Z240">
        <v>57.750621795654297</v>
      </c>
      <c r="AA240">
        <v>111.61553955078119</v>
      </c>
      <c r="AB240">
        <v>87.225189208984375</v>
      </c>
      <c r="AC240">
        <v>104.9700164794922</v>
      </c>
      <c r="AD240">
        <v>38.401092529296882</v>
      </c>
      <c r="AE240">
        <v>106.3241882324219</v>
      </c>
      <c r="AF240">
        <v>176.79408264160159</v>
      </c>
      <c r="AG240">
        <v>82.975311279296875</v>
      </c>
      <c r="AH240">
        <v>169.89656066894531</v>
      </c>
      <c r="AI240">
        <v>329.9315185546875</v>
      </c>
      <c r="AJ240">
        <v>199.6113586425781</v>
      </c>
      <c r="AK240">
        <v>151.4973449707031</v>
      </c>
      <c r="AL240">
        <v>254.77064514160159</v>
      </c>
      <c r="AM240">
        <v>65.097381591796875</v>
      </c>
      <c r="AN240">
        <v>20.45999908447266</v>
      </c>
      <c r="AO240">
        <v>51.568569183349609</v>
      </c>
      <c r="AP240">
        <v>101.8956680297852</v>
      </c>
      <c r="AQ240">
        <v>48.892196655273438</v>
      </c>
      <c r="AR240">
        <v>48.657741546630859</v>
      </c>
      <c r="AS240">
        <v>48.257904052734382</v>
      </c>
      <c r="AT240">
        <v>280.2640380859375</v>
      </c>
      <c r="AU240">
        <v>113.1615295410156</v>
      </c>
      <c r="AV240">
        <v>178.44084167480469</v>
      </c>
      <c r="AW240">
        <v>75.420089721679688</v>
      </c>
      <c r="AX240">
        <v>241.2845458984375</v>
      </c>
      <c r="AY240">
        <v>308.21768188476563</v>
      </c>
      <c r="AZ240">
        <v>13.711978912353519</v>
      </c>
      <c r="BA240">
        <v>64.019264221191406</v>
      </c>
      <c r="BB240">
        <v>47.160812377929688</v>
      </c>
      <c r="BC240">
        <v>42.808956146240227</v>
      </c>
      <c r="BD240">
        <v>21.289163589477539</v>
      </c>
      <c r="BE240">
        <v>44.781124114990227</v>
      </c>
      <c r="BF240">
        <v>65.817367553710938</v>
      </c>
      <c r="BG240">
        <v>41.557964324951172</v>
      </c>
      <c r="BH240">
        <v>78.364913940429688</v>
      </c>
      <c r="BI240">
        <v>39.680000305175781</v>
      </c>
      <c r="BJ240">
        <v>102.3537292480469</v>
      </c>
      <c r="BK240">
        <v>54.698032379150391</v>
      </c>
      <c r="BL240">
        <v>58.7442626953125</v>
      </c>
      <c r="BM240">
        <v>33.281276702880859</v>
      </c>
      <c r="BN240">
        <v>30.209743499755859</v>
      </c>
      <c r="BO240">
        <v>432.83438110351563</v>
      </c>
      <c r="BP240">
        <v>85.062065124511719</v>
      </c>
      <c r="BQ240">
        <v>157.55439758300781</v>
      </c>
      <c r="BR240">
        <v>55.538818359375</v>
      </c>
      <c r="BS240">
        <v>160.1670227050781</v>
      </c>
      <c r="BT240">
        <v>78.387809753417969</v>
      </c>
      <c r="BU240">
        <v>30.24652099609375</v>
      </c>
      <c r="BV240">
        <v>91.75</v>
      </c>
      <c r="BW240">
        <v>68.596290588378906</v>
      </c>
      <c r="BX240">
        <v>216.76922607421881</v>
      </c>
      <c r="BY240">
        <v>43.494300842285163</v>
      </c>
      <c r="BZ240">
        <v>82.098373413085938</v>
      </c>
      <c r="CA240">
        <v>62.9967041015625</v>
      </c>
      <c r="CB240">
        <v>504.86434936523438</v>
      </c>
      <c r="CC240">
        <v>42.698902130126953</v>
      </c>
      <c r="CD240">
        <v>86.542388916015625</v>
      </c>
      <c r="CE240">
        <v>29.9912223815918</v>
      </c>
      <c r="CF240">
        <v>79.808837890625</v>
      </c>
      <c r="CG240">
        <v>75.129997253417969</v>
      </c>
      <c r="CH240">
        <v>27.412881851196289</v>
      </c>
      <c r="CI240">
        <v>71.912742614746094</v>
      </c>
      <c r="CJ240">
        <v>78.066131591796875</v>
      </c>
      <c r="CK240">
        <v>113.73301696777339</v>
      </c>
      <c r="CL240">
        <v>104.44744873046881</v>
      </c>
      <c r="CM240">
        <v>85.95928955078125</v>
      </c>
      <c r="CN240">
        <v>87.830665588378906</v>
      </c>
      <c r="CO240">
        <v>79.314857482910156</v>
      </c>
      <c r="CP240">
        <v>89.623634338378906</v>
      </c>
      <c r="CQ240">
        <v>39.928192138671882</v>
      </c>
      <c r="CR240">
        <v>120.971549987793</v>
      </c>
      <c r="CS240">
        <v>201.14939880371091</v>
      </c>
      <c r="CT240">
        <v>73.957420349121094</v>
      </c>
      <c r="CU240">
        <v>35.776393890380859</v>
      </c>
      <c r="CV240">
        <v>66.381072998046875</v>
      </c>
      <c r="CW240">
        <v>138.59295654296881</v>
      </c>
      <c r="CX240">
        <v>176.34202575683591</v>
      </c>
      <c r="CY240">
        <v>60.492301940917969</v>
      </c>
      <c r="CZ240">
        <v>146.6186218261719</v>
      </c>
      <c r="DA240">
        <v>72.242721557617188</v>
      </c>
      <c r="DB240">
        <v>16156.330078125</v>
      </c>
      <c r="DC240">
        <v>13.489999771118161</v>
      </c>
      <c r="DD240">
        <v>0.46933307970213634</v>
      </c>
      <c r="DE240">
        <v>0.78147890123579022</v>
      </c>
      <c r="DF240">
        <v>1.9419552535709119</v>
      </c>
      <c r="DG240">
        <v>1.6816838947961084</v>
      </c>
      <c r="DH240">
        <v>1.3032169632355364</v>
      </c>
      <c r="DI240">
        <v>9.0063798875623768E-2</v>
      </c>
      <c r="DJ240">
        <v>2.3843723175362421</v>
      </c>
      <c r="DK240">
        <v>2.7198000938130527</v>
      </c>
      <c r="DL240">
        <v>0.39537622114445065</v>
      </c>
      <c r="DM240">
        <v>2.4766724099850146</v>
      </c>
      <c r="DN240">
        <v>0.13321750537579244</v>
      </c>
      <c r="DO240">
        <v>278.93144989013678</v>
      </c>
      <c r="DP240">
        <v>626.22183227539063</v>
      </c>
    </row>
    <row r="241" spans="1:120" x14ac:dyDescent="0.25">
      <c r="A241" s="1">
        <v>45414</v>
      </c>
      <c r="B241">
        <v>32.661270141601563</v>
      </c>
      <c r="C241">
        <v>44.930000305175781</v>
      </c>
      <c r="D241">
        <v>38.896453857421882</v>
      </c>
      <c r="E241">
        <v>29.766729354858398</v>
      </c>
      <c r="F241">
        <v>54.263336181640618</v>
      </c>
      <c r="G241">
        <v>15.430000305175779</v>
      </c>
      <c r="H241">
        <v>44.926082611083977</v>
      </c>
      <c r="I241">
        <v>28</v>
      </c>
      <c r="J241">
        <v>21.9102783203125</v>
      </c>
      <c r="K241">
        <v>377.43807983398438</v>
      </c>
      <c r="L241">
        <v>61.344127655029297</v>
      </c>
      <c r="M241">
        <v>32.448001861572273</v>
      </c>
      <c r="N241">
        <v>25.932758331298832</v>
      </c>
      <c r="O241">
        <v>33.190345764160163</v>
      </c>
      <c r="P241">
        <v>52.900260925292969</v>
      </c>
      <c r="Q241">
        <v>213.1300048828125</v>
      </c>
      <c r="R241">
        <v>111.8164520263672</v>
      </c>
      <c r="S241">
        <v>111.7952041625977</v>
      </c>
      <c r="T241">
        <v>130.2950134277344</v>
      </c>
      <c r="U241">
        <v>30.237674713134769</v>
      </c>
      <c r="V241">
        <v>88.90673828125</v>
      </c>
      <c r="W241">
        <v>79.910003662109375</v>
      </c>
      <c r="X241">
        <v>51.248992919921882</v>
      </c>
      <c r="Y241">
        <v>54.934494018554688</v>
      </c>
      <c r="Z241">
        <v>57.148738861083977</v>
      </c>
      <c r="AA241">
        <v>110.55600738525391</v>
      </c>
      <c r="AB241">
        <v>86.341934204101563</v>
      </c>
      <c r="AC241">
        <v>104.1861572265625</v>
      </c>
      <c r="AD241">
        <v>37.942512512207031</v>
      </c>
      <c r="AE241">
        <v>104.5417175292969</v>
      </c>
      <c r="AF241">
        <v>175.85282897949219</v>
      </c>
      <c r="AG241">
        <v>81.462501525878906</v>
      </c>
      <c r="AH241">
        <v>168.89556884765619</v>
      </c>
      <c r="AI241">
        <v>324.0992431640625</v>
      </c>
      <c r="AJ241">
        <v>197.65379333496091</v>
      </c>
      <c r="AK241">
        <v>150.19075012207031</v>
      </c>
      <c r="AL241">
        <v>252.2613220214844</v>
      </c>
      <c r="AM241">
        <v>64.692008972167969</v>
      </c>
      <c r="AN241">
        <v>20.45999908447266</v>
      </c>
      <c r="AO241">
        <v>51.140209197998047</v>
      </c>
      <c r="AP241">
        <v>101.85638427734381</v>
      </c>
      <c r="AQ241">
        <v>48.221900939941413</v>
      </c>
      <c r="AR241">
        <v>48.470897674560547</v>
      </c>
      <c r="AS241">
        <v>47.645565032958977</v>
      </c>
      <c r="AT241">
        <v>274.79937744140619</v>
      </c>
      <c r="AU241">
        <v>112.60446929931641</v>
      </c>
      <c r="AV241">
        <v>175.57746887207031</v>
      </c>
      <c r="AW241">
        <v>74.297653198242188</v>
      </c>
      <c r="AX241">
        <v>237.80989074707031</v>
      </c>
      <c r="AY241">
        <v>305.45559692382813</v>
      </c>
      <c r="AZ241">
        <v>13.4775857925415</v>
      </c>
      <c r="BA241">
        <v>63.519580841064453</v>
      </c>
      <c r="BB241">
        <v>46.943981170654297</v>
      </c>
      <c r="BC241">
        <v>42.026729583740227</v>
      </c>
      <c r="BD241">
        <v>20.750570297241211</v>
      </c>
      <c r="BE241">
        <v>44.691242218017578</v>
      </c>
      <c r="BF241">
        <v>65.100982666015625</v>
      </c>
      <c r="BG241">
        <v>40.973064422607422</v>
      </c>
      <c r="BH241">
        <v>77.801002502441406</v>
      </c>
      <c r="BI241">
        <v>39.049999237060547</v>
      </c>
      <c r="BJ241">
        <v>101.7272567749023</v>
      </c>
      <c r="BK241">
        <v>53.519802093505859</v>
      </c>
      <c r="BL241">
        <v>58.248149871826172</v>
      </c>
      <c r="BM241">
        <v>33.047447204589837</v>
      </c>
      <c r="BN241">
        <v>29.938802719116211</v>
      </c>
      <c r="BO241">
        <v>424.30645751953119</v>
      </c>
      <c r="BP241">
        <v>84.039382934570313</v>
      </c>
      <c r="BQ241">
        <v>155.75309753417969</v>
      </c>
      <c r="BR241">
        <v>55.031574249267578</v>
      </c>
      <c r="BS241">
        <v>159.03556823730469</v>
      </c>
      <c r="BT241">
        <v>78.262466430664063</v>
      </c>
      <c r="BU241">
        <v>30.256290435791019</v>
      </c>
      <c r="BV241">
        <v>91.410003662109375</v>
      </c>
      <c r="BW241">
        <v>67.804275512695313</v>
      </c>
      <c r="BX241">
        <v>211.0943908691406</v>
      </c>
      <c r="BY241">
        <v>43.115226745605469</v>
      </c>
      <c r="BZ241">
        <v>81.3138427734375</v>
      </c>
      <c r="CA241">
        <v>62.740936279296882</v>
      </c>
      <c r="CB241">
        <v>498.68301391601563</v>
      </c>
      <c r="CC241">
        <v>41.285888671875</v>
      </c>
      <c r="CD241">
        <v>85.675407409667969</v>
      </c>
      <c r="CE241">
        <v>29.718839645385739</v>
      </c>
      <c r="CF241">
        <v>79.346382141113281</v>
      </c>
      <c r="CG241">
        <v>75.930000305175781</v>
      </c>
      <c r="CH241">
        <v>27.48942756652832</v>
      </c>
      <c r="CI241">
        <v>71.292549133300781</v>
      </c>
      <c r="CJ241">
        <v>77.547615051269531</v>
      </c>
      <c r="CK241">
        <v>113.092155456543</v>
      </c>
      <c r="CL241">
        <v>102.7698593139648</v>
      </c>
      <c r="CM241">
        <v>84.829696655273438</v>
      </c>
      <c r="CN241">
        <v>86.94775390625</v>
      </c>
      <c r="CO241">
        <v>78.484245300292969</v>
      </c>
      <c r="CP241">
        <v>89.613945007324219</v>
      </c>
      <c r="CQ241">
        <v>39.839572906494141</v>
      </c>
      <c r="CR241">
        <v>120.1339950561523</v>
      </c>
      <c r="CS241">
        <v>195.69737243652341</v>
      </c>
      <c r="CT241">
        <v>73.733245849609375</v>
      </c>
      <c r="CU241">
        <v>35.496128082275391</v>
      </c>
      <c r="CV241">
        <v>65.857086181640625</v>
      </c>
      <c r="CW241">
        <v>138.2485046386719</v>
      </c>
      <c r="CX241">
        <v>175.16252136230469</v>
      </c>
      <c r="CY241">
        <v>59.75653076171875</v>
      </c>
      <c r="CZ241">
        <v>145.47674560546881</v>
      </c>
      <c r="DA241">
        <v>71.32763671875</v>
      </c>
      <c r="DB241">
        <v>15840.9599609375</v>
      </c>
      <c r="DC241">
        <v>14.680000305175779</v>
      </c>
      <c r="DD241">
        <v>0.46324248519982009</v>
      </c>
      <c r="DE241">
        <v>0.7809791276490865</v>
      </c>
      <c r="DF241">
        <v>1.9189327782566044</v>
      </c>
      <c r="DG241">
        <v>1.6796062461666537</v>
      </c>
      <c r="DH241">
        <v>1.2960253320330073</v>
      </c>
      <c r="DI241">
        <v>9.0097314428966194E-2</v>
      </c>
      <c r="DJ241">
        <v>2.3756247177776002</v>
      </c>
      <c r="DK241">
        <v>2.6541266450642791</v>
      </c>
      <c r="DL241">
        <v>0.39635156566260799</v>
      </c>
      <c r="DM241">
        <v>2.440394943036905</v>
      </c>
      <c r="DN241">
        <v>0.13137521399389793</v>
      </c>
      <c r="DO241">
        <v>277.83883666992188</v>
      </c>
      <c r="DP241">
        <v>617.78121566772461</v>
      </c>
    </row>
    <row r="242" spans="1:120" x14ac:dyDescent="0.25">
      <c r="A242" s="1">
        <v>45413</v>
      </c>
      <c r="B242">
        <v>31.922372817993161</v>
      </c>
      <c r="C242">
        <v>43.819999694824219</v>
      </c>
      <c r="D242">
        <v>38.5172119140625</v>
      </c>
      <c r="E242">
        <v>28.840654373168949</v>
      </c>
      <c r="F242">
        <v>53.824520111083977</v>
      </c>
      <c r="G242">
        <v>15.439999580383301</v>
      </c>
      <c r="H242">
        <v>44.798282623291023</v>
      </c>
      <c r="I242">
        <v>28.379999160766602</v>
      </c>
      <c r="J242">
        <v>21.834333419799801</v>
      </c>
      <c r="K242">
        <v>374.13995361328119</v>
      </c>
      <c r="L242">
        <v>59.701244354248047</v>
      </c>
      <c r="M242">
        <v>32.125999450683587</v>
      </c>
      <c r="N242">
        <v>25.748699188232418</v>
      </c>
      <c r="O242">
        <v>32.933361053466797</v>
      </c>
      <c r="P242">
        <v>52.232475280761719</v>
      </c>
      <c r="Q242">
        <v>213.78999328613281</v>
      </c>
      <c r="R242">
        <v>110.1348495483398</v>
      </c>
      <c r="S242">
        <v>110.7183456420898</v>
      </c>
      <c r="T242">
        <v>129.13816833496091</v>
      </c>
      <c r="U242">
        <v>29.01959228515625</v>
      </c>
      <c r="V242">
        <v>88.490997314453125</v>
      </c>
      <c r="W242">
        <v>79.069999694824219</v>
      </c>
      <c r="X242">
        <v>51.040618896484382</v>
      </c>
      <c r="Y242">
        <v>54.795066833496087</v>
      </c>
      <c r="Z242">
        <v>56.398860931396477</v>
      </c>
      <c r="AA242">
        <v>109.1726989746094</v>
      </c>
      <c r="AB242">
        <v>85.180778503417969</v>
      </c>
      <c r="AC242">
        <v>102.6282119750977</v>
      </c>
      <c r="AD242">
        <v>37.095134735107422</v>
      </c>
      <c r="AE242">
        <v>103.05633544921881</v>
      </c>
      <c r="AF242">
        <v>174.87239074707031</v>
      </c>
      <c r="AG242">
        <v>80.42742919921875</v>
      </c>
      <c r="AH242">
        <v>168.04176330566409</v>
      </c>
      <c r="AI242">
        <v>320.14804077148438</v>
      </c>
      <c r="AJ242">
        <v>194.084716796875</v>
      </c>
      <c r="AK242">
        <v>147.1845703125</v>
      </c>
      <c r="AL242">
        <v>247.54022216796881</v>
      </c>
      <c r="AM242">
        <v>63.564868927001953</v>
      </c>
      <c r="AN242">
        <v>20.079999923706051</v>
      </c>
      <c r="AO242">
        <v>50.84814453125</v>
      </c>
      <c r="AP242">
        <v>101.85638427734381</v>
      </c>
      <c r="AQ242">
        <v>47.464187622070313</v>
      </c>
      <c r="AR242">
        <v>48.333225250244141</v>
      </c>
      <c r="AS242">
        <v>46.877712249755859</v>
      </c>
      <c r="AT242">
        <v>271.50457763671881</v>
      </c>
      <c r="AU242">
        <v>112.0376358032227</v>
      </c>
      <c r="AV242">
        <v>173.67512512207031</v>
      </c>
      <c r="AW242">
        <v>73.372123718261719</v>
      </c>
      <c r="AX242">
        <v>235.08760070800781</v>
      </c>
      <c r="AY242">
        <v>302.09603881835938</v>
      </c>
      <c r="AZ242">
        <v>13.213892936706539</v>
      </c>
      <c r="BA242">
        <v>62.820026397705078</v>
      </c>
      <c r="BB242">
        <v>46.7567138671875</v>
      </c>
      <c r="BC242">
        <v>40.913761138916023</v>
      </c>
      <c r="BD242">
        <v>20.006330490112301</v>
      </c>
      <c r="BE242">
        <v>44.401626586914063</v>
      </c>
      <c r="BF242">
        <v>64.295059204101563</v>
      </c>
      <c r="BG242">
        <v>40.487293243408203</v>
      </c>
      <c r="BH242">
        <v>77.721855163574219</v>
      </c>
      <c r="BI242">
        <v>38.419998168945313</v>
      </c>
      <c r="BJ242">
        <v>100.6035690307617</v>
      </c>
      <c r="BK242">
        <v>51.992092132568359</v>
      </c>
      <c r="BL242">
        <v>58.027652740478523</v>
      </c>
      <c r="BM242">
        <v>32.794136047363281</v>
      </c>
      <c r="BN242">
        <v>29.36789512634277</v>
      </c>
      <c r="BO242">
        <v>418.95913696289063</v>
      </c>
      <c r="BP242">
        <v>83.27484130859375</v>
      </c>
      <c r="BQ242">
        <v>154.58522033691409</v>
      </c>
      <c r="BR242">
        <v>54.076747894287109</v>
      </c>
      <c r="BS242">
        <v>158.06150817871091</v>
      </c>
      <c r="BT242">
        <v>78.146766662597656</v>
      </c>
      <c r="BU242">
        <v>30.178134918212891</v>
      </c>
      <c r="BV242">
        <v>90.860000610351563</v>
      </c>
      <c r="BW242">
        <v>66.973625183105469</v>
      </c>
      <c r="BX242">
        <v>206.9328308105469</v>
      </c>
      <c r="BY242">
        <v>41.469223022460938</v>
      </c>
      <c r="BZ242">
        <v>80.49951171875</v>
      </c>
      <c r="CA242">
        <v>62.691757202148438</v>
      </c>
      <c r="CB242">
        <v>494.06182861328119</v>
      </c>
      <c r="CC242">
        <v>40.101741790771477</v>
      </c>
      <c r="CD242">
        <v>85.309379577636719</v>
      </c>
      <c r="CE242">
        <v>28.8627815246582</v>
      </c>
      <c r="CF242">
        <v>79.051193237304688</v>
      </c>
      <c r="CG242">
        <v>75.930000305175781</v>
      </c>
      <c r="CH242">
        <v>27.699930191040039</v>
      </c>
      <c r="CI242">
        <v>70.786849975585938</v>
      </c>
      <c r="CJ242">
        <v>76.472160339355469</v>
      </c>
      <c r="CK242">
        <v>112.62608337402339</v>
      </c>
      <c r="CL242">
        <v>101.4397048950195</v>
      </c>
      <c r="CM242">
        <v>83.880043029785156</v>
      </c>
      <c r="CN242">
        <v>87.399017333984375</v>
      </c>
      <c r="CO242">
        <v>77.70306396484375</v>
      </c>
      <c r="CP242">
        <v>89.100822448730469</v>
      </c>
      <c r="CQ242">
        <v>39.741107940673828</v>
      </c>
      <c r="CR242">
        <v>119.4442596435547</v>
      </c>
      <c r="CS242">
        <v>192.9167175292969</v>
      </c>
      <c r="CT242">
        <v>73.119209289550781</v>
      </c>
      <c r="CU242">
        <v>34.993598937988281</v>
      </c>
      <c r="CV242">
        <v>65.507759094238281</v>
      </c>
      <c r="CW242">
        <v>138.34690856933591</v>
      </c>
      <c r="CX242">
        <v>172.98191833496091</v>
      </c>
      <c r="CY242">
        <v>58.951160430908203</v>
      </c>
      <c r="CZ242">
        <v>144.51054382324219</v>
      </c>
      <c r="DA242">
        <v>70.137039184570313</v>
      </c>
      <c r="DB242">
        <v>15605.48046875</v>
      </c>
      <c r="DC242">
        <v>15.39000034332275</v>
      </c>
      <c r="DD242">
        <v>0.45992068190767943</v>
      </c>
      <c r="DE242">
        <v>0.78023882622182583</v>
      </c>
      <c r="DF242">
        <v>1.9051694916408517</v>
      </c>
      <c r="DG242">
        <v>1.6818354100731838</v>
      </c>
      <c r="DH242">
        <v>1.2840525662597202</v>
      </c>
      <c r="DI242">
        <v>8.8693352040203066E-2</v>
      </c>
      <c r="DJ242">
        <v>2.3657520371966219</v>
      </c>
      <c r="DK242">
        <v>2.6383862654388137</v>
      </c>
      <c r="DL242">
        <v>0.3928348752252861</v>
      </c>
      <c r="DM242">
        <v>2.4233336922030011</v>
      </c>
      <c r="DN242">
        <v>0.13274708850747427</v>
      </c>
      <c r="DO242">
        <v>276.973876953125</v>
      </c>
      <c r="DP242">
        <v>612.4830207824707</v>
      </c>
    </row>
    <row r="243" spans="1:120" x14ac:dyDescent="0.25">
      <c r="A243" s="1">
        <v>45412</v>
      </c>
      <c r="B243">
        <v>32.042194366455078</v>
      </c>
      <c r="C243">
        <v>43.459999084472663</v>
      </c>
      <c r="D243">
        <v>38.419971466064453</v>
      </c>
      <c r="E243">
        <v>29.171396255493161</v>
      </c>
      <c r="F243">
        <v>53.824520111083977</v>
      </c>
      <c r="G243">
        <v>14.760000228881839</v>
      </c>
      <c r="H243">
        <v>44.994895935058587</v>
      </c>
      <c r="I243">
        <v>28.309999465942379</v>
      </c>
      <c r="J243">
        <v>22.157100677490231</v>
      </c>
      <c r="K243">
        <v>373.38955688476563</v>
      </c>
      <c r="L243">
        <v>59.870513916015618</v>
      </c>
      <c r="M243">
        <v>32.198001861572273</v>
      </c>
      <c r="N243">
        <v>26.29118728637695</v>
      </c>
      <c r="O243">
        <v>32.745567321777337</v>
      </c>
      <c r="P243">
        <v>51.96148681640625</v>
      </c>
      <c r="Q243">
        <v>211.8699951171875</v>
      </c>
      <c r="R243">
        <v>111.2921905517578</v>
      </c>
      <c r="S243">
        <v>110.02679443359381</v>
      </c>
      <c r="T243">
        <v>126.5751419067383</v>
      </c>
      <c r="U243">
        <v>28.8724479675293</v>
      </c>
      <c r="V243">
        <v>88.141921997070313</v>
      </c>
      <c r="W243">
        <v>78.930000305175781</v>
      </c>
      <c r="X243">
        <v>51.437519073486328</v>
      </c>
      <c r="Y243">
        <v>54.785106658935547</v>
      </c>
      <c r="Z243">
        <v>56.3692626953125</v>
      </c>
      <c r="AA243">
        <v>108.9568710327148</v>
      </c>
      <c r="AB243">
        <v>85.190696716308594</v>
      </c>
      <c r="AC243">
        <v>102.285270690918</v>
      </c>
      <c r="AD243">
        <v>37.055259704589837</v>
      </c>
      <c r="AE243">
        <v>102.8384704589844</v>
      </c>
      <c r="AF243">
        <v>175.29399108886719</v>
      </c>
      <c r="AG243">
        <v>80.855392456054688</v>
      </c>
      <c r="AH243">
        <v>168.30674743652341</v>
      </c>
      <c r="AI243">
        <v>321.31246948242188</v>
      </c>
      <c r="AJ243">
        <v>193.6793518066406</v>
      </c>
      <c r="AK243">
        <v>146.41825866699219</v>
      </c>
      <c r="AL243">
        <v>248.274169921875</v>
      </c>
      <c r="AM243">
        <v>63.584648132324219</v>
      </c>
      <c r="AN243">
        <v>20.10000038146973</v>
      </c>
      <c r="AO243">
        <v>50.517143249511719</v>
      </c>
      <c r="AP243">
        <v>100.78586578369141</v>
      </c>
      <c r="AQ243">
        <v>46.298465728759773</v>
      </c>
      <c r="AR243">
        <v>47.772701263427727</v>
      </c>
      <c r="AS243">
        <v>45.701644897460938</v>
      </c>
      <c r="AT243">
        <v>272.29095458984381</v>
      </c>
      <c r="AU243">
        <v>112.4774169921875</v>
      </c>
      <c r="AV243">
        <v>175.47837829589841</v>
      </c>
      <c r="AW243">
        <v>74.327194213867188</v>
      </c>
      <c r="AX243">
        <v>236.0379333496094</v>
      </c>
      <c r="AY243">
        <v>306.5623779296875</v>
      </c>
      <c r="AZ243">
        <v>13.135763168334959</v>
      </c>
      <c r="BA243">
        <v>60.831291198730469</v>
      </c>
      <c r="BB243">
        <v>46.894699096679688</v>
      </c>
      <c r="BC243">
        <v>41.076240539550781</v>
      </c>
      <c r="BD243">
        <v>19.957365036010739</v>
      </c>
      <c r="BE243">
        <v>44.161941528320313</v>
      </c>
      <c r="BF243">
        <v>63.887123107910163</v>
      </c>
      <c r="BG243">
        <v>40.249362945556641</v>
      </c>
      <c r="BH243">
        <v>76.425827026367188</v>
      </c>
      <c r="BI243">
        <v>38.099998474121087</v>
      </c>
      <c r="BJ243">
        <v>100.6632461547852</v>
      </c>
      <c r="BK243">
        <v>53.769424438476563</v>
      </c>
      <c r="BL243">
        <v>58.128711700439453</v>
      </c>
      <c r="BM243">
        <v>33.554073333740227</v>
      </c>
      <c r="BN243">
        <v>29.77430534362793</v>
      </c>
      <c r="BO243">
        <v>422.010498046875</v>
      </c>
      <c r="BP243">
        <v>83.761367797851563</v>
      </c>
      <c r="BQ243">
        <v>155.3473205566406</v>
      </c>
      <c r="BR243">
        <v>54.156318664550781</v>
      </c>
      <c r="BS243">
        <v>158.6026611328125</v>
      </c>
      <c r="BT243">
        <v>77.990562438964844</v>
      </c>
      <c r="BU243">
        <v>29.875278472900391</v>
      </c>
      <c r="BV243">
        <v>90.59999847412108</v>
      </c>
      <c r="BW243">
        <v>66.490684509277344</v>
      </c>
      <c r="BX243">
        <v>213.1452941894531</v>
      </c>
      <c r="BY243">
        <v>40.371891021728523</v>
      </c>
      <c r="BZ243">
        <v>81.413154602050781</v>
      </c>
      <c r="CA243">
        <v>62.662242889404297</v>
      </c>
      <c r="CB243">
        <v>495.67135620117188</v>
      </c>
      <c r="CC243">
        <v>40.131595611572273</v>
      </c>
      <c r="CD243">
        <v>84.685165405273438</v>
      </c>
      <c r="CE243">
        <v>27.98726844787598</v>
      </c>
      <c r="CF243">
        <v>79.159431457519531</v>
      </c>
      <c r="CG243">
        <v>78.379997253417969</v>
      </c>
      <c r="CH243">
        <v>27.728633880615231</v>
      </c>
      <c r="CI243">
        <v>70.373725891113281</v>
      </c>
      <c r="CJ243">
        <v>76.443351745605469</v>
      </c>
      <c r="CK243">
        <v>113.092155456543</v>
      </c>
      <c r="CL243">
        <v>101.8566131591797</v>
      </c>
      <c r="CM243">
        <v>82.080680847167969</v>
      </c>
      <c r="CN243">
        <v>86.94775390625</v>
      </c>
      <c r="CO243">
        <v>76.991096496582031</v>
      </c>
      <c r="CP243">
        <v>90.543388366699219</v>
      </c>
      <c r="CQ243">
        <v>39.741107940673828</v>
      </c>
      <c r="CR243">
        <v>119.73985290527339</v>
      </c>
      <c r="CS243">
        <v>194.91282653808591</v>
      </c>
      <c r="CT243">
        <v>73.587043762207031</v>
      </c>
      <c r="CU243">
        <v>34.974269866943359</v>
      </c>
      <c r="CV243">
        <v>64.760597229003906</v>
      </c>
      <c r="CW243">
        <v>138.10087585449219</v>
      </c>
      <c r="CX243">
        <v>174.07220458984381</v>
      </c>
      <c r="CY243">
        <v>58.931270599365227</v>
      </c>
      <c r="CZ243">
        <v>147.78977966308591</v>
      </c>
      <c r="DA243">
        <v>70.63885498046875</v>
      </c>
      <c r="DB243">
        <v>15657.8203125</v>
      </c>
      <c r="DC243">
        <v>15.64999961853027</v>
      </c>
      <c r="DD243">
        <v>0.46125592756379291</v>
      </c>
      <c r="DE243">
        <v>0.78187539628161395</v>
      </c>
      <c r="DF243">
        <v>1.9090884612549732</v>
      </c>
      <c r="DG243">
        <v>1.6956503388456476</v>
      </c>
      <c r="DH243">
        <v>1.2992378001173832</v>
      </c>
      <c r="DI243">
        <v>8.7679061016457241E-2</v>
      </c>
      <c r="DJ243">
        <v>2.3655278930941934</v>
      </c>
      <c r="DK243">
        <v>2.6487383725854956</v>
      </c>
      <c r="DL243">
        <v>0.39074146485082428</v>
      </c>
      <c r="DM243">
        <v>2.4208499970154604</v>
      </c>
      <c r="DN243">
        <v>0.13361967299939675</v>
      </c>
      <c r="DO243">
        <v>276.44851684570313</v>
      </c>
      <c r="DP243">
        <v>615.41374588012695</v>
      </c>
    </row>
    <row r="244" spans="1:120" x14ac:dyDescent="0.25">
      <c r="A244" s="1">
        <v>45411</v>
      </c>
      <c r="B244">
        <v>32.711196899414063</v>
      </c>
      <c r="C244">
        <v>45.130001068115227</v>
      </c>
      <c r="D244">
        <v>39.227073669433587</v>
      </c>
      <c r="E244">
        <v>30.437662124633789</v>
      </c>
      <c r="F244">
        <v>54.841766357421882</v>
      </c>
      <c r="G244">
        <v>15.02999973297119</v>
      </c>
      <c r="H244">
        <v>47.206794738769531</v>
      </c>
      <c r="I244">
        <v>29.090000152587891</v>
      </c>
      <c r="J244">
        <v>22.441896438598629</v>
      </c>
      <c r="K244">
        <v>378.9884033203125</v>
      </c>
      <c r="L244">
        <v>61.025508880615227</v>
      </c>
      <c r="M244">
        <v>32.602001190185547</v>
      </c>
      <c r="N244">
        <v>27.29865837097168</v>
      </c>
      <c r="O244">
        <v>34.366539001464837</v>
      </c>
      <c r="P244">
        <v>52.716377258300781</v>
      </c>
      <c r="Q244">
        <v>216.17999267578119</v>
      </c>
      <c r="R244">
        <v>113.5574035644531</v>
      </c>
      <c r="S244">
        <v>111.5383377075195</v>
      </c>
      <c r="T244">
        <v>128.0212097167969</v>
      </c>
      <c r="U244">
        <v>29.575038909912109</v>
      </c>
      <c r="V244">
        <v>88.556465148925781</v>
      </c>
      <c r="W244">
        <v>80.959999084472656</v>
      </c>
      <c r="X244">
        <v>51.655815124511719</v>
      </c>
      <c r="Y244">
        <v>55.601757049560547</v>
      </c>
      <c r="Z244">
        <v>57.395408630371087</v>
      </c>
      <c r="AA244">
        <v>110.7129669189453</v>
      </c>
      <c r="AB244">
        <v>86.848075866699219</v>
      </c>
      <c r="AC244">
        <v>104.26454162597661</v>
      </c>
      <c r="AD244">
        <v>37.972419738769531</v>
      </c>
      <c r="AE244">
        <v>105.1754837036133</v>
      </c>
      <c r="AF244">
        <v>177.3725280761719</v>
      </c>
      <c r="AG244">
        <v>82.348289489746094</v>
      </c>
      <c r="AH244">
        <v>170.61297607421881</v>
      </c>
      <c r="AI244">
        <v>326.87600708007813</v>
      </c>
      <c r="AJ244">
        <v>197.693359375</v>
      </c>
      <c r="AK244">
        <v>149.3753356933594</v>
      </c>
      <c r="AL244">
        <v>253.64988708496091</v>
      </c>
      <c r="AM244">
        <v>64.840316772460938</v>
      </c>
      <c r="AN244">
        <v>20.559999465942379</v>
      </c>
      <c r="AO244">
        <v>51.208354949951172</v>
      </c>
      <c r="AP244">
        <v>100.9921112060547</v>
      </c>
      <c r="AQ244">
        <v>47.308757781982422</v>
      </c>
      <c r="AR244">
        <v>47.979206085205078</v>
      </c>
      <c r="AS244">
        <v>46.430618286132813</v>
      </c>
      <c r="AT244">
        <v>277.33758544921881</v>
      </c>
      <c r="AU244">
        <v>113.8945007324219</v>
      </c>
      <c r="AV244">
        <v>178.0841369628906</v>
      </c>
      <c r="AW244">
        <v>75.1739501953125</v>
      </c>
      <c r="AX244">
        <v>239.6511535644531</v>
      </c>
      <c r="AY244">
        <v>320.07901000976563</v>
      </c>
      <c r="AZ244">
        <v>13.37015438079834</v>
      </c>
      <c r="BA244">
        <v>61.400924682617188</v>
      </c>
      <c r="BB244">
        <v>47.624038696289063</v>
      </c>
      <c r="BC244">
        <v>41.696186065673828</v>
      </c>
      <c r="BD244">
        <v>20.270732879638668</v>
      </c>
      <c r="BE244">
        <v>45.060756683349609</v>
      </c>
      <c r="BF244">
        <v>64.553756713867188</v>
      </c>
      <c r="BG244">
        <v>40.864017486572273</v>
      </c>
      <c r="BH244">
        <v>76.781990051269531</v>
      </c>
      <c r="BI244">
        <v>38.869998931884773</v>
      </c>
      <c r="BJ244">
        <v>101.409049987793</v>
      </c>
      <c r="BK244">
        <v>54.957649230957031</v>
      </c>
      <c r="BL244">
        <v>58.983139038085938</v>
      </c>
      <c r="BM244">
        <v>35.151885986328118</v>
      </c>
      <c r="BN244">
        <v>30.848384857177731</v>
      </c>
      <c r="BO244">
        <v>430.12094116210938</v>
      </c>
      <c r="BP244">
        <v>85.340080261230469</v>
      </c>
      <c r="BQ244">
        <v>157.336669921875</v>
      </c>
      <c r="BR244">
        <v>54.892326354980469</v>
      </c>
      <c r="BS244">
        <v>160.92460632324219</v>
      </c>
      <c r="BT244">
        <v>78.086669921875</v>
      </c>
      <c r="BU244">
        <v>31.291862487792969</v>
      </c>
      <c r="BV244">
        <v>92.879997253417955</v>
      </c>
      <c r="BW244">
        <v>67.669052124023438</v>
      </c>
      <c r="BX244">
        <v>217.41636657714841</v>
      </c>
      <c r="BY244">
        <v>41.040267944335938</v>
      </c>
      <c r="BZ244">
        <v>83.160980224609375</v>
      </c>
      <c r="CA244">
        <v>63.154094696044922</v>
      </c>
      <c r="CB244">
        <v>503.6497802734375</v>
      </c>
      <c r="CC244">
        <v>41.415248870849609</v>
      </c>
      <c r="CD244">
        <v>85.414703369140625</v>
      </c>
      <c r="CE244">
        <v>29.553462982177731</v>
      </c>
      <c r="CF244">
        <v>79.976112365722656</v>
      </c>
      <c r="CG244">
        <v>79.5</v>
      </c>
      <c r="CH244">
        <v>27.556406021118161</v>
      </c>
      <c r="CI244">
        <v>70.953216552734375</v>
      </c>
      <c r="CJ244">
        <v>77.758865356445313</v>
      </c>
      <c r="CK244">
        <v>114.5680847167969</v>
      </c>
      <c r="CL244">
        <v>103.712890625</v>
      </c>
      <c r="CM244">
        <v>83.160293579101563</v>
      </c>
      <c r="CN244">
        <v>88.556632995605469</v>
      </c>
      <c r="CO244">
        <v>78.296356201171875</v>
      </c>
      <c r="CP244">
        <v>93.322044372558594</v>
      </c>
      <c r="CQ244">
        <v>40.134975433349609</v>
      </c>
      <c r="CR244">
        <v>121.6711502075195</v>
      </c>
      <c r="CS244">
        <v>199.3022766113281</v>
      </c>
      <c r="CT244">
        <v>73.90869140625</v>
      </c>
      <c r="CU244">
        <v>35.631431579589837</v>
      </c>
      <c r="CV244">
        <v>65.100212097167969</v>
      </c>
      <c r="CW244">
        <v>138.19927978515619</v>
      </c>
      <c r="CX244">
        <v>178.41361999511719</v>
      </c>
      <c r="CY244">
        <v>61.039157867431641</v>
      </c>
      <c r="CZ244">
        <v>154.2115783691406</v>
      </c>
      <c r="DA244">
        <v>72.026260375976563</v>
      </c>
      <c r="DB244">
        <v>15983.080078125</v>
      </c>
      <c r="DC244">
        <v>14.670000076293951</v>
      </c>
      <c r="DD244">
        <v>0.46426743973780404</v>
      </c>
      <c r="DE244">
        <v>0.78444357769114847</v>
      </c>
      <c r="DF244">
        <v>1.915891830747287</v>
      </c>
      <c r="DG244">
        <v>1.698070741783358</v>
      </c>
      <c r="DH244">
        <v>1.3167947482242572</v>
      </c>
      <c r="DI244">
        <v>8.9605918310167051E-2</v>
      </c>
      <c r="DJ244">
        <v>2.413973466455257</v>
      </c>
      <c r="DK244">
        <v>2.6966013444323322</v>
      </c>
      <c r="DL244">
        <v>0.39252148440861012</v>
      </c>
      <c r="DM244">
        <v>2.435039300982424</v>
      </c>
      <c r="DN244">
        <v>0.13456379469961405</v>
      </c>
      <c r="DO244">
        <v>277.20818328857416</v>
      </c>
      <c r="DP244">
        <v>628.07865524291992</v>
      </c>
    </row>
    <row r="245" spans="1:120" x14ac:dyDescent="0.25">
      <c r="A245" s="1">
        <v>45408</v>
      </c>
      <c r="B245">
        <v>32.601364135742188</v>
      </c>
      <c r="C245">
        <v>44.069999694824219</v>
      </c>
      <c r="D245">
        <v>39.188175201416023</v>
      </c>
      <c r="E245">
        <v>30.985750198364261</v>
      </c>
      <c r="F245">
        <v>54.712120056152337</v>
      </c>
      <c r="G245">
        <v>14.39000034332275</v>
      </c>
      <c r="H245">
        <v>46.715259552001953</v>
      </c>
      <c r="I245">
        <v>28.54999923706055</v>
      </c>
      <c r="J245">
        <v>22.460884094238281</v>
      </c>
      <c r="K245">
        <v>377.51712036132813</v>
      </c>
      <c r="L245">
        <v>60.378311157226563</v>
      </c>
      <c r="M245">
        <v>32.4739990234375</v>
      </c>
      <c r="N245">
        <v>27.19210052490234</v>
      </c>
      <c r="O245">
        <v>34.178741455078118</v>
      </c>
      <c r="P245">
        <v>52.280860900878913</v>
      </c>
      <c r="Q245">
        <v>216.6199951171875</v>
      </c>
      <c r="R245">
        <v>112.35060882568359</v>
      </c>
      <c r="S245">
        <v>111.6470108032227</v>
      </c>
      <c r="T245">
        <v>126.1463088989258</v>
      </c>
      <c r="U245">
        <v>28.8831672668457</v>
      </c>
      <c r="V245">
        <v>88.199775695800781</v>
      </c>
      <c r="W245">
        <v>81.089996337890625</v>
      </c>
      <c r="X245">
        <v>51.516895294189453</v>
      </c>
      <c r="Y245">
        <v>55.302982330322273</v>
      </c>
      <c r="Z245">
        <v>57.050075531005859</v>
      </c>
      <c r="AA245">
        <v>110.10471343994141</v>
      </c>
      <c r="AB245">
        <v>86.341934204101563</v>
      </c>
      <c r="AC245">
        <v>103.5198669433594</v>
      </c>
      <c r="AD245">
        <v>38.151866912841797</v>
      </c>
      <c r="AE245">
        <v>104.6209411621094</v>
      </c>
      <c r="AF245">
        <v>176.62739562988281</v>
      </c>
      <c r="AG245">
        <v>82.1392822265625</v>
      </c>
      <c r="AH245">
        <v>169.82786560058591</v>
      </c>
      <c r="AI245">
        <v>326.4381103515625</v>
      </c>
      <c r="AJ245">
        <v>196.1114807128906</v>
      </c>
      <c r="AK245">
        <v>148.4813537597656</v>
      </c>
      <c r="AL245">
        <v>251.02153015136719</v>
      </c>
      <c r="AM245">
        <v>65.077613830566406</v>
      </c>
      <c r="AN245">
        <v>20.469999313354489</v>
      </c>
      <c r="AO245">
        <v>51.218093872070313</v>
      </c>
      <c r="AP245">
        <v>100.186767578125</v>
      </c>
      <c r="AQ245">
        <v>47.551616668701172</v>
      </c>
      <c r="AR245">
        <v>47.723526000976563</v>
      </c>
      <c r="AS245">
        <v>46.838836669921882</v>
      </c>
      <c r="AT245">
        <v>276.64083862304688</v>
      </c>
      <c r="AU245">
        <v>113.41563415527339</v>
      </c>
      <c r="AV245">
        <v>178.0246887207031</v>
      </c>
      <c r="AW245">
        <v>74.701339721679688</v>
      </c>
      <c r="AX245">
        <v>239.12648010253909</v>
      </c>
      <c r="AY245">
        <v>319.25625610351563</v>
      </c>
      <c r="AZ245">
        <v>13.09669780731201</v>
      </c>
      <c r="BA245">
        <v>60.351596832275391</v>
      </c>
      <c r="BB245">
        <v>47.456493377685547</v>
      </c>
      <c r="BC245">
        <v>41.605411529541023</v>
      </c>
      <c r="BD245">
        <v>19.74193000793457</v>
      </c>
      <c r="BE245">
        <v>44.771141052246087</v>
      </c>
      <c r="BF245">
        <v>64.324920654296875</v>
      </c>
      <c r="BG245">
        <v>40.685565948486328</v>
      </c>
      <c r="BH245">
        <v>75.58489990234375</v>
      </c>
      <c r="BI245">
        <v>39.009998321533203</v>
      </c>
      <c r="BJ245">
        <v>100.3450393676758</v>
      </c>
      <c r="BK245">
        <v>54.498336791992188</v>
      </c>
      <c r="BL245">
        <v>58.670764923095703</v>
      </c>
      <c r="BM245">
        <v>34.995998382568359</v>
      </c>
      <c r="BN245">
        <v>30.887090682983398</v>
      </c>
      <c r="BO245">
        <v>428.38156127929688</v>
      </c>
      <c r="BP245">
        <v>84.932998657226563</v>
      </c>
      <c r="BQ245">
        <v>157.41583251953119</v>
      </c>
      <c r="BR245">
        <v>54.39501953125</v>
      </c>
      <c r="BS245">
        <v>159.81282043457031</v>
      </c>
      <c r="BT245">
        <v>78.048233032226563</v>
      </c>
      <c r="BU245">
        <v>31.21370697021484</v>
      </c>
      <c r="BV245">
        <v>92.989997863769517</v>
      </c>
      <c r="BW245">
        <v>67.282707214355469</v>
      </c>
      <c r="BX245">
        <v>216.67962646484381</v>
      </c>
      <c r="BY245">
        <v>41.050243377685547</v>
      </c>
      <c r="BZ245">
        <v>82.575057983398438</v>
      </c>
      <c r="CA245">
        <v>62.858985900878913</v>
      </c>
      <c r="CB245">
        <v>501.8724365234375</v>
      </c>
      <c r="CC245">
        <v>40.569431304931641</v>
      </c>
      <c r="CD245">
        <v>84.704353332519531</v>
      </c>
      <c r="CE245">
        <v>28.697406768798832</v>
      </c>
      <c r="CF245">
        <v>79.631721496582031</v>
      </c>
      <c r="CG245">
        <v>80.389999389648438</v>
      </c>
      <c r="CH245">
        <v>27.642518997192379</v>
      </c>
      <c r="CI245">
        <v>70.5067138671875</v>
      </c>
      <c r="CJ245">
        <v>76.971481323242188</v>
      </c>
      <c r="CK245">
        <v>113.9660720825195</v>
      </c>
      <c r="CL245">
        <v>102.95847320556641</v>
      </c>
      <c r="CM245">
        <v>82.400566101074219</v>
      </c>
      <c r="CN245">
        <v>87.820854187011719</v>
      </c>
      <c r="CO245">
        <v>79.215988159179688</v>
      </c>
      <c r="CP245">
        <v>92.692733764648438</v>
      </c>
      <c r="CQ245">
        <v>40.194053649902337</v>
      </c>
      <c r="CR245">
        <v>120.863166809082</v>
      </c>
      <c r="CS245">
        <v>198.44822692871091</v>
      </c>
      <c r="CT245">
        <v>73.674766540527344</v>
      </c>
      <c r="CU245">
        <v>35.235198974609382</v>
      </c>
      <c r="CV245">
        <v>64.226913452148438</v>
      </c>
      <c r="CW245">
        <v>137.73675537109381</v>
      </c>
      <c r="CX245">
        <v>174.3596496582031</v>
      </c>
      <c r="CY245">
        <v>60.502239227294922</v>
      </c>
      <c r="CZ245">
        <v>153.24540710449219</v>
      </c>
      <c r="DA245">
        <v>72.045936584472656</v>
      </c>
      <c r="DB245">
        <v>15927.900390625</v>
      </c>
      <c r="DC245">
        <v>15.02999973297119</v>
      </c>
      <c r="DD245">
        <v>0.46504270718390028</v>
      </c>
      <c r="DE245">
        <v>0.78418018181572513</v>
      </c>
      <c r="DF245">
        <v>1.9221704824301595</v>
      </c>
      <c r="DG245">
        <v>1.6905929518766765</v>
      </c>
      <c r="DH245">
        <v>1.313655586388387</v>
      </c>
      <c r="DI245">
        <v>8.7811157751768953E-2</v>
      </c>
      <c r="DJ245">
        <v>2.3666128560080413</v>
      </c>
      <c r="DK245">
        <v>2.6935711675387206</v>
      </c>
      <c r="DL245">
        <v>0.3907596162710007</v>
      </c>
      <c r="DM245">
        <v>2.4391772852436513</v>
      </c>
      <c r="DN245">
        <v>0.1317976173973022</v>
      </c>
      <c r="DO245">
        <v>275.63843536376959</v>
      </c>
      <c r="DP245">
        <v>621.68595123291004</v>
      </c>
    </row>
    <row r="246" spans="1:120" x14ac:dyDescent="0.25">
      <c r="A246" s="1">
        <v>45407</v>
      </c>
      <c r="B246">
        <v>32.142044067382813</v>
      </c>
      <c r="C246">
        <v>43.610000610351563</v>
      </c>
      <c r="D246">
        <v>39.052040100097663</v>
      </c>
      <c r="E246">
        <v>30.532161712646481</v>
      </c>
      <c r="F246">
        <v>54.033954620361328</v>
      </c>
      <c r="G246">
        <v>13.94999980926514</v>
      </c>
      <c r="H246">
        <v>45.201339721679688</v>
      </c>
      <c r="I246">
        <v>28.370000839233398</v>
      </c>
      <c r="J246">
        <v>22.441896438598629</v>
      </c>
      <c r="K246">
        <v>376.14453125</v>
      </c>
      <c r="L246">
        <v>59.641506195068359</v>
      </c>
      <c r="M246">
        <v>32.613998413085938</v>
      </c>
      <c r="N246">
        <v>27.11460113525391</v>
      </c>
      <c r="O246">
        <v>33.931644439697273</v>
      </c>
      <c r="P246">
        <v>52.426033020019531</v>
      </c>
      <c r="Q246">
        <v>215.91999816894531</v>
      </c>
      <c r="R246">
        <v>110.95587158203119</v>
      </c>
      <c r="S246">
        <v>110.79738616943359</v>
      </c>
      <c r="T246">
        <v>125.3285446166992</v>
      </c>
      <c r="U246">
        <v>28.25950813293457</v>
      </c>
      <c r="V246">
        <v>87.958770751953125</v>
      </c>
      <c r="W246">
        <v>80.19000244140625</v>
      </c>
      <c r="X246">
        <v>51.705421447753913</v>
      </c>
      <c r="Y246">
        <v>55.044044494628913</v>
      </c>
      <c r="Z246">
        <v>56.911937713623047</v>
      </c>
      <c r="AA246">
        <v>109.8300094604492</v>
      </c>
      <c r="AB246">
        <v>86.083892822265625</v>
      </c>
      <c r="AC246">
        <v>102.7457962036133</v>
      </c>
      <c r="AD246">
        <v>37.344364166259773</v>
      </c>
      <c r="AE246">
        <v>103.3930206298828</v>
      </c>
      <c r="AF246">
        <v>176.92152404785159</v>
      </c>
      <c r="AG246">
        <v>80.586677551269531</v>
      </c>
      <c r="AH246">
        <v>169.97508239746091</v>
      </c>
      <c r="AI246">
        <v>320.52615356445313</v>
      </c>
      <c r="AJ246">
        <v>194.2527770996094</v>
      </c>
      <c r="AK246">
        <v>147.53822326660159</v>
      </c>
      <c r="AL246">
        <v>247.81794738769531</v>
      </c>
      <c r="AM246">
        <v>65.90814208984375</v>
      </c>
      <c r="AN246">
        <v>20.479999542236332</v>
      </c>
      <c r="AO246">
        <v>51.101264953613281</v>
      </c>
      <c r="AP246">
        <v>101.5322723388672</v>
      </c>
      <c r="AQ246">
        <v>47.81390380859375</v>
      </c>
      <c r="AR246">
        <v>48.480728149414063</v>
      </c>
      <c r="AS246">
        <v>47.110988616943359</v>
      </c>
      <c r="AT246">
        <v>271.55435180664063</v>
      </c>
      <c r="AU246">
        <v>113.52313232421881</v>
      </c>
      <c r="AV246">
        <v>175.79542541503909</v>
      </c>
      <c r="AW246">
        <v>74.287811279296875</v>
      </c>
      <c r="AX246">
        <v>235.93891906738281</v>
      </c>
      <c r="AY246">
        <v>319.46194458007813</v>
      </c>
      <c r="AZ246">
        <v>12.91113758087158</v>
      </c>
      <c r="BA246">
        <v>59.811939239501953</v>
      </c>
      <c r="BB246">
        <v>47.348075866699219</v>
      </c>
      <c r="BC246">
        <v>41.001743316650391</v>
      </c>
      <c r="BD246">
        <v>19.115201950073239</v>
      </c>
      <c r="BE246">
        <v>44.611347198486328</v>
      </c>
      <c r="BF246">
        <v>64.295059204101563</v>
      </c>
      <c r="BG246">
        <v>40.427810668945313</v>
      </c>
      <c r="BH246">
        <v>74.842903137207031</v>
      </c>
      <c r="BI246">
        <v>38.240001678466797</v>
      </c>
      <c r="BJ246">
        <v>99.788169860839844</v>
      </c>
      <c r="BK246">
        <v>53.350055694580078</v>
      </c>
      <c r="BL246">
        <v>57.889839172363281</v>
      </c>
      <c r="BM246">
        <v>35.025230407714837</v>
      </c>
      <c r="BN246">
        <v>30.664535522460941</v>
      </c>
      <c r="BO246">
        <v>421.87136840820313</v>
      </c>
      <c r="BP246">
        <v>84.386886596679688</v>
      </c>
      <c r="BQ246">
        <v>155.46607971191409</v>
      </c>
      <c r="BR246">
        <v>53.559551239013672</v>
      </c>
      <c r="BS246">
        <v>159.73411560058591</v>
      </c>
      <c r="BT246">
        <v>78.029022216796875</v>
      </c>
      <c r="BU246">
        <v>31.028085708618161</v>
      </c>
      <c r="BV246">
        <v>91.620002746582045</v>
      </c>
      <c r="BW246">
        <v>66.848060607910156</v>
      </c>
      <c r="BX246">
        <v>211.26362609863281</v>
      </c>
      <c r="BY246">
        <v>39.553878784179688</v>
      </c>
      <c r="BZ246">
        <v>81.850105285644531</v>
      </c>
      <c r="CA246">
        <v>63.262298583984382</v>
      </c>
      <c r="CB246">
        <v>497.162353515625</v>
      </c>
      <c r="CC246">
        <v>39.594253540039063</v>
      </c>
      <c r="CD246">
        <v>84.262794494628906</v>
      </c>
      <c r="CE246">
        <v>28.386114120483398</v>
      </c>
      <c r="CF246">
        <v>79.917076110839844</v>
      </c>
      <c r="CG246">
        <v>80.44000244140625</v>
      </c>
      <c r="CH246">
        <v>27.518133163452148</v>
      </c>
      <c r="CI246">
        <v>70.117240905761719</v>
      </c>
      <c r="CJ246">
        <v>76.933067321777344</v>
      </c>
      <c r="CK246">
        <v>114.18939208984381</v>
      </c>
      <c r="CL246">
        <v>101.717643737793</v>
      </c>
      <c r="CM246">
        <v>81.740791320800781</v>
      </c>
      <c r="CN246">
        <v>87.281303405761719</v>
      </c>
      <c r="CO246">
        <v>77.089973449707031</v>
      </c>
      <c r="CP246">
        <v>93.554405212402344</v>
      </c>
      <c r="CQ246">
        <v>40.253135681152337</v>
      </c>
      <c r="CR246">
        <v>120.6660995483398</v>
      </c>
      <c r="CS246">
        <v>196.233642578125</v>
      </c>
      <c r="CT246">
        <v>73.830711364746094</v>
      </c>
      <c r="CU246">
        <v>35.206207275390618</v>
      </c>
      <c r="CV246">
        <v>64.935249328613281</v>
      </c>
      <c r="CW246">
        <v>137.69740295410159</v>
      </c>
      <c r="CX246">
        <v>172.80351257324219</v>
      </c>
      <c r="CY246">
        <v>59.985218048095703</v>
      </c>
      <c r="CZ246">
        <v>153.0892333984375</v>
      </c>
      <c r="DA246">
        <v>71.052131652832031</v>
      </c>
      <c r="DB246">
        <v>15611.759765625</v>
      </c>
      <c r="DC246">
        <v>15.36999988555908</v>
      </c>
      <c r="DD246">
        <v>0.45549391451926124</v>
      </c>
      <c r="DE246">
        <v>0.78379209147992679</v>
      </c>
      <c r="DF246">
        <v>1.8857243605562808</v>
      </c>
      <c r="DG246">
        <v>1.67968640194269</v>
      </c>
      <c r="DH246">
        <v>1.2938212350438667</v>
      </c>
      <c r="DI246">
        <v>8.7717825579448211E-2</v>
      </c>
      <c r="DJ246">
        <v>2.3405370120239049</v>
      </c>
      <c r="DK246">
        <v>2.6578863856352584</v>
      </c>
      <c r="DL246">
        <v>0.39072302181766938</v>
      </c>
      <c r="DM246">
        <v>2.3920618313375037</v>
      </c>
      <c r="DN246">
        <v>0.13139126102175797</v>
      </c>
      <c r="DO246">
        <v>276.46336364746094</v>
      </c>
      <c r="DP246">
        <v>617.23769378662109</v>
      </c>
    </row>
    <row r="247" spans="1:120" x14ac:dyDescent="0.25">
      <c r="A247" s="1">
        <v>45406</v>
      </c>
      <c r="B247">
        <v>32.411643981933587</v>
      </c>
      <c r="C247">
        <v>43.900001525878913</v>
      </c>
      <c r="D247">
        <v>39.013141632080078</v>
      </c>
      <c r="E247">
        <v>30.758953094482418</v>
      </c>
      <c r="F247">
        <v>54.432876586914063</v>
      </c>
      <c r="G247">
        <v>14.22999954223633</v>
      </c>
      <c r="H247">
        <v>43.844707489013672</v>
      </c>
      <c r="I247">
        <v>27.930000305175781</v>
      </c>
      <c r="J247">
        <v>22.318485260009769</v>
      </c>
      <c r="K247">
        <v>379.62039184570313</v>
      </c>
      <c r="L247">
        <v>59.890426635742188</v>
      </c>
      <c r="M247">
        <v>32.604000091552727</v>
      </c>
      <c r="N247">
        <v>26.9305419921875</v>
      </c>
      <c r="O247">
        <v>32.735683441162109</v>
      </c>
      <c r="P247">
        <v>52.048587799072273</v>
      </c>
      <c r="Q247">
        <v>214.63999938964841</v>
      </c>
      <c r="R247">
        <v>111.0053253173828</v>
      </c>
      <c r="S247">
        <v>111.5383377075195</v>
      </c>
      <c r="T247">
        <v>127.41285705566411</v>
      </c>
      <c r="U247">
        <v>28.46414756774902</v>
      </c>
      <c r="V247">
        <v>88.296165466308594</v>
      </c>
      <c r="W247">
        <v>80.94000244140625</v>
      </c>
      <c r="X247">
        <v>51.844329833984382</v>
      </c>
      <c r="Y247">
        <v>55.412532806396477</v>
      </c>
      <c r="Z247">
        <v>57.099411010742188</v>
      </c>
      <c r="AA247">
        <v>110.457893371582</v>
      </c>
      <c r="AB247">
        <v>86.332000732421875</v>
      </c>
      <c r="AC247">
        <v>103.5786514282227</v>
      </c>
      <c r="AD247">
        <v>37.533779144287109</v>
      </c>
      <c r="AE247">
        <v>103.7198104858398</v>
      </c>
      <c r="AF247">
        <v>177.4999694824219</v>
      </c>
      <c r="AG247">
        <v>81.024589538574219</v>
      </c>
      <c r="AH247">
        <v>170.38725280761719</v>
      </c>
      <c r="AI247">
        <v>322.55654907226563</v>
      </c>
      <c r="AJ247">
        <v>195.43919372558591</v>
      </c>
      <c r="AK247">
        <v>148.6188659667969</v>
      </c>
      <c r="AL247">
        <v>249.21641540527341</v>
      </c>
      <c r="AM247">
        <v>65.067726135253906</v>
      </c>
      <c r="AN247">
        <v>20.430000305175781</v>
      </c>
      <c r="AO247">
        <v>51.656185150146477</v>
      </c>
      <c r="AP247">
        <v>102.2688751220703</v>
      </c>
      <c r="AQ247">
        <v>48.688190460205078</v>
      </c>
      <c r="AR247">
        <v>48.844581604003913</v>
      </c>
      <c r="AS247">
        <v>47.635845184326172</v>
      </c>
      <c r="AT247">
        <v>273.495361328125</v>
      </c>
      <c r="AU247">
        <v>113.777214050293</v>
      </c>
      <c r="AV247">
        <v>176.60786437988281</v>
      </c>
      <c r="AW247">
        <v>74.081039428710938</v>
      </c>
      <c r="AX247">
        <v>237.37432861328119</v>
      </c>
      <c r="AY247">
        <v>318.40411376953119</v>
      </c>
      <c r="AZ247">
        <v>13.077164649963381</v>
      </c>
      <c r="BA247">
        <v>60.841285705566413</v>
      </c>
      <c r="BB247">
        <v>47.614189147949219</v>
      </c>
      <c r="BC247">
        <v>41.299728393554688</v>
      </c>
      <c r="BD247">
        <v>19.262090682983398</v>
      </c>
      <c r="BE247">
        <v>44.651298522949219</v>
      </c>
      <c r="BF247">
        <v>64.364715576171875</v>
      </c>
      <c r="BG247">
        <v>40.754959106445313</v>
      </c>
      <c r="BH247">
        <v>75.535430908203125</v>
      </c>
      <c r="BI247">
        <v>38.770000457763672</v>
      </c>
      <c r="BJ247">
        <v>99.221359252929673</v>
      </c>
      <c r="BK247">
        <v>52.47137451171875</v>
      </c>
      <c r="BL247">
        <v>58.450271606445313</v>
      </c>
      <c r="BM247">
        <v>34.947284698486328</v>
      </c>
      <c r="BN247">
        <v>30.46132850646973</v>
      </c>
      <c r="BO247">
        <v>423.91885375976563</v>
      </c>
      <c r="BP247">
        <v>84.486183166503906</v>
      </c>
      <c r="BQ247">
        <v>155.94114685058591</v>
      </c>
      <c r="BR247">
        <v>54.086696624755859</v>
      </c>
      <c r="BS247">
        <v>160.0686340332031</v>
      </c>
      <c r="BT247">
        <v>78.086669921875</v>
      </c>
      <c r="BU247">
        <v>30.266059875488281</v>
      </c>
      <c r="BV247">
        <v>92.279998779296875</v>
      </c>
      <c r="BW247">
        <v>66.992942810058594</v>
      </c>
      <c r="BX247">
        <v>207.1219787597656</v>
      </c>
      <c r="BY247">
        <v>40.03271484375</v>
      </c>
      <c r="BZ247">
        <v>82.028854370117188</v>
      </c>
      <c r="CA247">
        <v>63.400020599365227</v>
      </c>
      <c r="CB247">
        <v>499.05819702148438</v>
      </c>
      <c r="CC247">
        <v>40.1116943359375</v>
      </c>
      <c r="CD247">
        <v>84.857955932617188</v>
      </c>
      <c r="CE247">
        <v>28.259649276733398</v>
      </c>
      <c r="CF247">
        <v>80.04498291015625</v>
      </c>
      <c r="CG247">
        <v>79.639999389648438</v>
      </c>
      <c r="CH247">
        <v>27.575542449951168</v>
      </c>
      <c r="CI247">
        <v>70.383209228515625</v>
      </c>
      <c r="CJ247">
        <v>77.374771118164063</v>
      </c>
      <c r="CK247">
        <v>114.51953125</v>
      </c>
      <c r="CL247">
        <v>101.8764724731445</v>
      </c>
      <c r="CM247">
        <v>83.21026611328125</v>
      </c>
      <c r="CN247">
        <v>86.663253784179688</v>
      </c>
      <c r="CO247">
        <v>79.937835693359375</v>
      </c>
      <c r="CP247">
        <v>93.128402709960938</v>
      </c>
      <c r="CQ247">
        <v>40.489456176757813</v>
      </c>
      <c r="CR247">
        <v>120.3015060424805</v>
      </c>
      <c r="CS247">
        <v>196.66065979003909</v>
      </c>
      <c r="CT247">
        <v>74.006149291992188</v>
      </c>
      <c r="CU247">
        <v>35.409156799316413</v>
      </c>
      <c r="CV247">
        <v>64.760597229003906</v>
      </c>
      <c r="CW247">
        <v>138.62245178222659</v>
      </c>
      <c r="CX247">
        <v>172.65484619140619</v>
      </c>
      <c r="CY247">
        <v>58.961101531982422</v>
      </c>
      <c r="CZ247">
        <v>152.4548645019531</v>
      </c>
      <c r="DA247">
        <v>71.357162475585938</v>
      </c>
      <c r="DB247">
        <v>15712.75</v>
      </c>
      <c r="DC247">
        <v>15.97000026702881</v>
      </c>
      <c r="DD247">
        <v>0.45647663926273635</v>
      </c>
      <c r="DE247">
        <v>0.78158290093402139</v>
      </c>
      <c r="DF247">
        <v>1.8930791110087415</v>
      </c>
      <c r="DG247">
        <v>1.6768827684430798</v>
      </c>
      <c r="DH247">
        <v>1.2938300901898836</v>
      </c>
      <c r="DI247">
        <v>8.7965695760306342E-2</v>
      </c>
      <c r="DJ247">
        <v>2.3329797299707398</v>
      </c>
      <c r="DK247">
        <v>2.6573556612723084</v>
      </c>
      <c r="DL247">
        <v>0.39161603775275189</v>
      </c>
      <c r="DM247">
        <v>2.4037797340268123</v>
      </c>
      <c r="DN247">
        <v>0.13012486202291138</v>
      </c>
      <c r="DO247">
        <v>277.38919830322266</v>
      </c>
      <c r="DP247">
        <v>616.76972198486328</v>
      </c>
    </row>
    <row r="248" spans="1:120" x14ac:dyDescent="0.25">
      <c r="A248" s="1">
        <v>45405</v>
      </c>
      <c r="B248">
        <v>32.281837463378913</v>
      </c>
      <c r="C248">
        <v>43.869998931884773</v>
      </c>
      <c r="D248">
        <v>39.547966003417969</v>
      </c>
      <c r="E248">
        <v>31.118045806884769</v>
      </c>
      <c r="F248">
        <v>54.173576354980469</v>
      </c>
      <c r="G248">
        <v>14.47999954223633</v>
      </c>
      <c r="H248">
        <v>43.648097991943359</v>
      </c>
      <c r="I248">
        <v>27.670000076293949</v>
      </c>
      <c r="J248">
        <v>22.346965789794918</v>
      </c>
      <c r="K248">
        <v>380.19308471679688</v>
      </c>
      <c r="L248">
        <v>59.502109527587891</v>
      </c>
      <c r="M248">
        <v>32.566001892089837</v>
      </c>
      <c r="N248">
        <v>26.72711181640625</v>
      </c>
      <c r="O248">
        <v>32.666496276855469</v>
      </c>
      <c r="P248">
        <v>52.126014709472663</v>
      </c>
      <c r="Q248">
        <v>215.03999328613281</v>
      </c>
      <c r="R248">
        <v>110.55030822753911</v>
      </c>
      <c r="S248">
        <v>111.7359237670898</v>
      </c>
      <c r="T248">
        <v>127.6721572875977</v>
      </c>
      <c r="U248">
        <v>28.308231353759769</v>
      </c>
      <c r="V248">
        <v>88.566116333007813</v>
      </c>
      <c r="W248">
        <v>80.860000610351563</v>
      </c>
      <c r="X248">
        <v>51.913791656494141</v>
      </c>
      <c r="Y248">
        <v>55.283061981201172</v>
      </c>
      <c r="Z248">
        <v>57.079669952392578</v>
      </c>
      <c r="AA248">
        <v>110.3401641845703</v>
      </c>
      <c r="AB248">
        <v>86.272453308105469</v>
      </c>
      <c r="AC248">
        <v>103.823616027832</v>
      </c>
      <c r="AD248">
        <v>37.812919616699219</v>
      </c>
      <c r="AE248">
        <v>104.9675369262695</v>
      </c>
      <c r="AF248">
        <v>177.441162109375</v>
      </c>
      <c r="AG248">
        <v>81.014640808105469</v>
      </c>
      <c r="AH248">
        <v>170.426513671875</v>
      </c>
      <c r="AI248">
        <v>322.496826171875</v>
      </c>
      <c r="AJ248">
        <v>196.31910705566409</v>
      </c>
      <c r="AK248">
        <v>149.07080078125</v>
      </c>
      <c r="AL248">
        <v>250.30741882324219</v>
      </c>
      <c r="AM248">
        <v>66.669464111328125</v>
      </c>
      <c r="AN248">
        <v>20.829999923706051</v>
      </c>
      <c r="AO248">
        <v>51.461479187011719</v>
      </c>
      <c r="AP248">
        <v>102.7010040283203</v>
      </c>
      <c r="AQ248">
        <v>47.745903015136719</v>
      </c>
      <c r="AR248">
        <v>48.923252105712891</v>
      </c>
      <c r="AS248">
        <v>47.363697052001953</v>
      </c>
      <c r="AT248">
        <v>273.55508422851563</v>
      </c>
      <c r="AU248">
        <v>113.8749542236328</v>
      </c>
      <c r="AV248">
        <v>177.42033386230469</v>
      </c>
      <c r="AW248">
        <v>73.716751098632813</v>
      </c>
      <c r="AX248">
        <v>237.53269958496091</v>
      </c>
      <c r="AY248">
        <v>320.17697143554688</v>
      </c>
      <c r="AZ248">
        <v>13.04786491394043</v>
      </c>
      <c r="BA248">
        <v>61.111114501953118</v>
      </c>
      <c r="BB248">
        <v>47.456493377685547</v>
      </c>
      <c r="BC248">
        <v>41.364841461181641</v>
      </c>
      <c r="BD248">
        <v>19.34043121337891</v>
      </c>
      <c r="BE248">
        <v>44.721202850341797</v>
      </c>
      <c r="BF248">
        <v>64.613456726074219</v>
      </c>
      <c r="BG248">
        <v>40.3980712890625</v>
      </c>
      <c r="BH248">
        <v>75.58489990234375</v>
      </c>
      <c r="BI248">
        <v>38.930000305175781</v>
      </c>
      <c r="BJ248">
        <v>99.887603759765625</v>
      </c>
      <c r="BK248">
        <v>52.012062072753913</v>
      </c>
      <c r="BL248">
        <v>58.946395874023438</v>
      </c>
      <c r="BM248">
        <v>34.859600067138672</v>
      </c>
      <c r="BN248">
        <v>30.616151809692379</v>
      </c>
      <c r="BO248">
        <v>422.48760986328119</v>
      </c>
      <c r="BP248">
        <v>84.128746032714844</v>
      </c>
      <c r="BQ248">
        <v>156.05000305175781</v>
      </c>
      <c r="BR248">
        <v>54.036964416503913</v>
      </c>
      <c r="BS248">
        <v>159.84234619140619</v>
      </c>
      <c r="BT248">
        <v>78.115501403808594</v>
      </c>
      <c r="BU248">
        <v>30.295370101928711</v>
      </c>
      <c r="BV248">
        <v>92.220001220703125</v>
      </c>
      <c r="BW248">
        <v>67.369636535644531</v>
      </c>
      <c r="BX248">
        <v>206.883056640625</v>
      </c>
      <c r="BY248">
        <v>39.863124847412109</v>
      </c>
      <c r="BZ248">
        <v>81.611770629882813</v>
      </c>
      <c r="CA248">
        <v>63.203277587890618</v>
      </c>
      <c r="CB248">
        <v>499.29522705078119</v>
      </c>
      <c r="CC248">
        <v>40.300758361816413</v>
      </c>
      <c r="CD248">
        <v>85.462699890136719</v>
      </c>
      <c r="CE248">
        <v>28.43475341796875</v>
      </c>
      <c r="CF248">
        <v>79.867881774902344</v>
      </c>
      <c r="CG248">
        <v>79.980003356933594</v>
      </c>
      <c r="CH248">
        <v>27.54683876037598</v>
      </c>
      <c r="CI248">
        <v>70.877204895019531</v>
      </c>
      <c r="CJ248">
        <v>77.230735778808594</v>
      </c>
      <c r="CK248">
        <v>114.24765777587891</v>
      </c>
      <c r="CL248">
        <v>102.8592071533203</v>
      </c>
      <c r="CM248">
        <v>83.160293579101563</v>
      </c>
      <c r="CN248">
        <v>86.604400634765625</v>
      </c>
      <c r="CO248">
        <v>79.888397216796875</v>
      </c>
      <c r="CP248">
        <v>93.06064605712892</v>
      </c>
      <c r="CQ248">
        <v>40.499301910400391</v>
      </c>
      <c r="CR248">
        <v>121.26715087890619</v>
      </c>
      <c r="CS248">
        <v>195.7668762207031</v>
      </c>
      <c r="CT248">
        <v>73.450592041015625</v>
      </c>
      <c r="CU248">
        <v>35.273857116699219</v>
      </c>
      <c r="CV248">
        <v>64.372451782226563</v>
      </c>
      <c r="CW248">
        <v>139.05546569824219</v>
      </c>
      <c r="CX248">
        <v>171.01934814453119</v>
      </c>
      <c r="CY248">
        <v>59.159961700439453</v>
      </c>
      <c r="CZ248">
        <v>151.7424011230469</v>
      </c>
      <c r="DA248">
        <v>71.868812561035156</v>
      </c>
      <c r="DB248">
        <v>15696.6396484375</v>
      </c>
      <c r="DC248">
        <v>15.689999580383301</v>
      </c>
      <c r="DD248">
        <v>0.4565718565242935</v>
      </c>
      <c r="DE248">
        <v>0.78187715185736151</v>
      </c>
      <c r="DF248">
        <v>1.8922925736354821</v>
      </c>
      <c r="DG248">
        <v>1.6791176911335519</v>
      </c>
      <c r="DH248">
        <v>1.2912585192499439</v>
      </c>
      <c r="DI248">
        <v>8.7863845987502187E-2</v>
      </c>
      <c r="DJ248">
        <v>2.3283590151190627</v>
      </c>
      <c r="DK248">
        <v>2.6652865658507516</v>
      </c>
      <c r="DL248">
        <v>0.3931924368980545</v>
      </c>
      <c r="DM248">
        <v>2.4022410028046708</v>
      </c>
      <c r="DN248">
        <v>0.12867373949122185</v>
      </c>
      <c r="DO248">
        <v>276.87850952148438</v>
      </c>
      <c r="DP248">
        <v>615.15707778930641</v>
      </c>
    </row>
    <row r="249" spans="1:120" x14ac:dyDescent="0.25">
      <c r="A249" s="1">
        <v>45404</v>
      </c>
      <c r="B249">
        <v>31.732658386230469</v>
      </c>
      <c r="C249">
        <v>42.599998474121087</v>
      </c>
      <c r="D249">
        <v>39.217350006103523</v>
      </c>
      <c r="E249">
        <v>30.4093132019043</v>
      </c>
      <c r="F249">
        <v>53.116432189941413</v>
      </c>
      <c r="G249">
        <v>14.210000038146971</v>
      </c>
      <c r="H249">
        <v>44.464042663574219</v>
      </c>
      <c r="I249">
        <v>28.110000610351559</v>
      </c>
      <c r="J249">
        <v>22.252033233642582</v>
      </c>
      <c r="K249">
        <v>377.57626342773438</v>
      </c>
      <c r="L249">
        <v>58.854915618896477</v>
      </c>
      <c r="M249">
        <v>32.333999633789063</v>
      </c>
      <c r="N249">
        <v>26.620552062988281</v>
      </c>
      <c r="O249">
        <v>32.15252685546875</v>
      </c>
      <c r="P249">
        <v>51.487262725830078</v>
      </c>
      <c r="Q249">
        <v>215.57000732421881</v>
      </c>
      <c r="R249">
        <v>109.06654357910161</v>
      </c>
      <c r="S249">
        <v>111.51857757568359</v>
      </c>
      <c r="T249">
        <v>125.76734924316411</v>
      </c>
      <c r="U249">
        <v>28.152317047119141</v>
      </c>
      <c r="V249">
        <v>88.450416564941406</v>
      </c>
      <c r="W249">
        <v>79.480003356933594</v>
      </c>
      <c r="X249">
        <v>51.655815124511719</v>
      </c>
      <c r="Y249">
        <v>54.476375579833977</v>
      </c>
      <c r="Z249">
        <v>56.398860931396477</v>
      </c>
      <c r="AA249">
        <v>109.4277801513672</v>
      </c>
      <c r="AB249">
        <v>84.932670593261719</v>
      </c>
      <c r="AC249">
        <v>102.0109100341797</v>
      </c>
      <c r="AD249">
        <v>36.855880737304688</v>
      </c>
      <c r="AE249">
        <v>102.1650924682617</v>
      </c>
      <c r="AF249">
        <v>176.19599914550781</v>
      </c>
      <c r="AG249">
        <v>79.740707397460938</v>
      </c>
      <c r="AH249">
        <v>168.77777099609381</v>
      </c>
      <c r="AI249">
        <v>317.7891845703125</v>
      </c>
      <c r="AJ249">
        <v>193.086181640625</v>
      </c>
      <c r="AK249">
        <v>146.88002014160159</v>
      </c>
      <c r="AL249">
        <v>245.89378356933591</v>
      </c>
      <c r="AM249">
        <v>65.759834289550781</v>
      </c>
      <c r="AN249">
        <v>20.979999542236332</v>
      </c>
      <c r="AO249">
        <v>50.935764312744141</v>
      </c>
      <c r="AP249">
        <v>102.7402877807617</v>
      </c>
      <c r="AQ249">
        <v>47.716754913330078</v>
      </c>
      <c r="AR249">
        <v>48.638072967529297</v>
      </c>
      <c r="AS249">
        <v>46.829116821289063</v>
      </c>
      <c r="AT249">
        <v>269.23507690429688</v>
      </c>
      <c r="AU249">
        <v>112.9269714355469</v>
      </c>
      <c r="AV249">
        <v>173.69496154785159</v>
      </c>
      <c r="AW249">
        <v>73.096443176269531</v>
      </c>
      <c r="AX249">
        <v>234.42436218261719</v>
      </c>
      <c r="AY249">
        <v>315.88690185546881</v>
      </c>
      <c r="AZ249">
        <v>12.88183689117432</v>
      </c>
      <c r="BA249">
        <v>60.361591339111328</v>
      </c>
      <c r="BB249">
        <v>47.229801177978523</v>
      </c>
      <c r="BC249">
        <v>40.551059722900391</v>
      </c>
      <c r="BD249">
        <v>18.9095573425293</v>
      </c>
      <c r="BE249">
        <v>44.012138366699219</v>
      </c>
      <c r="BF249">
        <v>63.379692077636719</v>
      </c>
      <c r="BG249">
        <v>39.872650146484382</v>
      </c>
      <c r="BH249">
        <v>75.179267883300781</v>
      </c>
      <c r="BI249">
        <v>38.159999847412109</v>
      </c>
      <c r="BJ249">
        <v>98.445732116699219</v>
      </c>
      <c r="BK249">
        <v>50.813858032226563</v>
      </c>
      <c r="BL249">
        <v>57.85308837890625</v>
      </c>
      <c r="BM249">
        <v>34.616031646728523</v>
      </c>
      <c r="BN249">
        <v>30.171037673950199</v>
      </c>
      <c r="BO249">
        <v>416.27554321289063</v>
      </c>
      <c r="BP249">
        <v>83.006759643554688</v>
      </c>
      <c r="BQ249">
        <v>154.2784118652344</v>
      </c>
      <c r="BR249">
        <v>53.2711181640625</v>
      </c>
      <c r="BS249">
        <v>158.4353942871094</v>
      </c>
      <c r="BT249">
        <v>78.048233032226563</v>
      </c>
      <c r="BU249">
        <v>29.650579452514648</v>
      </c>
      <c r="BV249">
        <v>89.870002746582031</v>
      </c>
      <c r="BW249">
        <v>68.799125671386719</v>
      </c>
      <c r="BX249">
        <v>202.1241455078125</v>
      </c>
      <c r="BY249">
        <v>38.805698394775391</v>
      </c>
      <c r="BZ249">
        <v>80.281028747558594</v>
      </c>
      <c r="CA249">
        <v>63.016376495361328</v>
      </c>
      <c r="CB249">
        <v>493.43972778320313</v>
      </c>
      <c r="CC249">
        <v>39.753463745117188</v>
      </c>
      <c r="CD249">
        <v>85.43389892578125</v>
      </c>
      <c r="CE249">
        <v>28.2012825012207</v>
      </c>
      <c r="CF249">
        <v>79.57269287109375</v>
      </c>
      <c r="CG249">
        <v>78.779998779296875</v>
      </c>
      <c r="CH249">
        <v>27.661655426025391</v>
      </c>
      <c r="CI249">
        <v>70.715721130371094</v>
      </c>
      <c r="CJ249">
        <v>76.529762268066406</v>
      </c>
      <c r="CK249">
        <v>113.55824279785161</v>
      </c>
      <c r="CL249">
        <v>100.1889572143555</v>
      </c>
      <c r="CM249">
        <v>81.650825500488281</v>
      </c>
      <c r="CN249">
        <v>87.359786987304688</v>
      </c>
      <c r="CO249">
        <v>78.691902160644531</v>
      </c>
      <c r="CP249">
        <v>92.54750823974608</v>
      </c>
      <c r="CQ249">
        <v>40.243282318115227</v>
      </c>
      <c r="CR249">
        <v>119.60190582275391</v>
      </c>
      <c r="CS249">
        <v>192.90678405761719</v>
      </c>
      <c r="CT249">
        <v>73.245918273925781</v>
      </c>
      <c r="CU249">
        <v>34.954944610595703</v>
      </c>
      <c r="CV249">
        <v>64.0716552734375</v>
      </c>
      <c r="CW249">
        <v>137.2643737792969</v>
      </c>
      <c r="CX249">
        <v>169.00724792480469</v>
      </c>
      <c r="CY249">
        <v>60.005100250244141</v>
      </c>
      <c r="CZ249">
        <v>150.6883850097656</v>
      </c>
      <c r="DA249">
        <v>70.323989868164063</v>
      </c>
      <c r="DB249">
        <v>15451.3095703125</v>
      </c>
      <c r="DC249">
        <v>16.940000534057621</v>
      </c>
      <c r="DD249">
        <v>0.45256820690694982</v>
      </c>
      <c r="DE249">
        <v>0.77615273265872387</v>
      </c>
      <c r="DF249">
        <v>1.8828853035253523</v>
      </c>
      <c r="DG249">
        <v>1.6741132206564162</v>
      </c>
      <c r="DH249">
        <v>1.2739708820526696</v>
      </c>
      <c r="DI249">
        <v>8.6332729359881927E-2</v>
      </c>
      <c r="DJ249">
        <v>2.3073947587461432</v>
      </c>
      <c r="DK249">
        <v>2.633686471595353</v>
      </c>
      <c r="DL249">
        <v>0.39130651783566772</v>
      </c>
      <c r="DM249">
        <v>2.3841521071692147</v>
      </c>
      <c r="DN249">
        <v>0.13039847685338676</v>
      </c>
      <c r="DO249">
        <v>274.58194732666016</v>
      </c>
      <c r="DP249">
        <v>609.1190071105957</v>
      </c>
    </row>
    <row r="250" spans="1:120" x14ac:dyDescent="0.25">
      <c r="A250" s="1">
        <v>45401</v>
      </c>
      <c r="B250">
        <v>31.41313362121582</v>
      </c>
      <c r="C250">
        <v>42</v>
      </c>
      <c r="D250">
        <v>38.488040924072273</v>
      </c>
      <c r="E250">
        <v>29.284791946411129</v>
      </c>
      <c r="F250">
        <v>52.488128662109382</v>
      </c>
      <c r="G250">
        <v>14.10999965667725</v>
      </c>
      <c r="H250">
        <v>45.201339721679688</v>
      </c>
      <c r="I250">
        <v>28.10000038146973</v>
      </c>
      <c r="J250">
        <v>22.252033233642582</v>
      </c>
      <c r="K250">
        <v>375.03854370117188</v>
      </c>
      <c r="L250">
        <v>57.799488067626953</v>
      </c>
      <c r="M250">
        <v>32.152000427246087</v>
      </c>
      <c r="N250">
        <v>26.42680740356445</v>
      </c>
      <c r="O250">
        <v>33.674659729003913</v>
      </c>
      <c r="P250">
        <v>51.080783843994141</v>
      </c>
      <c r="Q250">
        <v>221.0299987792969</v>
      </c>
      <c r="R250">
        <v>108.5422821044922</v>
      </c>
      <c r="S250">
        <v>109.6908798217773</v>
      </c>
      <c r="T250">
        <v>124.38112640380859</v>
      </c>
      <c r="U250">
        <v>28.054872512817379</v>
      </c>
      <c r="V250">
        <v>88.440788269042969</v>
      </c>
      <c r="W250">
        <v>78.529998779296875</v>
      </c>
      <c r="X250">
        <v>51.804645538330078</v>
      </c>
      <c r="Y250">
        <v>54.137763977050781</v>
      </c>
      <c r="Z250">
        <v>55.826587677001953</v>
      </c>
      <c r="AA250">
        <v>108.4565353393555</v>
      </c>
      <c r="AB250">
        <v>84.208183288574219</v>
      </c>
      <c r="AC250">
        <v>101.13885498046881</v>
      </c>
      <c r="AD250">
        <v>36.207881927490227</v>
      </c>
      <c r="AE250">
        <v>101.3629837036133</v>
      </c>
      <c r="AF250">
        <v>174.90180969238281</v>
      </c>
      <c r="AG250">
        <v>78.934532165527344</v>
      </c>
      <c r="AH250">
        <v>167.3744201660156</v>
      </c>
      <c r="AI250">
        <v>314.65414428710938</v>
      </c>
      <c r="AJ250">
        <v>190.95063781738281</v>
      </c>
      <c r="AK250">
        <v>145.18043518066409</v>
      </c>
      <c r="AL250">
        <v>243.28529357910159</v>
      </c>
      <c r="AM250">
        <v>65.117164611816406</v>
      </c>
      <c r="AN250">
        <v>20.45999908447266</v>
      </c>
      <c r="AO250">
        <v>49.933017730712891</v>
      </c>
      <c r="AP250">
        <v>102.0135192871094</v>
      </c>
      <c r="AQ250">
        <v>46.891040802001953</v>
      </c>
      <c r="AR250">
        <v>48.264392852783203</v>
      </c>
      <c r="AS250">
        <v>45.993228912353523</v>
      </c>
      <c r="AT250">
        <v>266.60720825195313</v>
      </c>
      <c r="AU250">
        <v>112.02785491943359</v>
      </c>
      <c r="AV250">
        <v>171.98089599609381</v>
      </c>
      <c r="AW250">
        <v>72.298919677734375</v>
      </c>
      <c r="AX250">
        <v>232.3157958984375</v>
      </c>
      <c r="AY250">
        <v>317.20916748046881</v>
      </c>
      <c r="AZ250">
        <v>12.95020198822021</v>
      </c>
      <c r="BA250">
        <v>59.811939239501953</v>
      </c>
      <c r="BB250">
        <v>46.815853118896477</v>
      </c>
      <c r="BC250">
        <v>40.101177215576172</v>
      </c>
      <c r="BD250">
        <v>18.811630249023441</v>
      </c>
      <c r="BE250">
        <v>43.432899475097663</v>
      </c>
      <c r="BF250">
        <v>62.961795806884773</v>
      </c>
      <c r="BG250">
        <v>39.684288024902337</v>
      </c>
      <c r="BH250">
        <v>75.248527526855469</v>
      </c>
      <c r="BI250">
        <v>37.759998321533203</v>
      </c>
      <c r="BJ250">
        <v>97.759582519531236</v>
      </c>
      <c r="BK250">
        <v>50.025035858154297</v>
      </c>
      <c r="BL250">
        <v>57.072162628173828</v>
      </c>
      <c r="BM250">
        <v>34.314010620117188</v>
      </c>
      <c r="BN250">
        <v>30.171037673950199</v>
      </c>
      <c r="BO250">
        <v>412.13088989257813</v>
      </c>
      <c r="BP250">
        <v>82.212432861328125</v>
      </c>
      <c r="BQ250">
        <v>152.97196960449219</v>
      </c>
      <c r="BR250">
        <v>52.8135986328125</v>
      </c>
      <c r="BS250">
        <v>157.23504638671881</v>
      </c>
      <c r="BT250">
        <v>78.009788513183594</v>
      </c>
      <c r="BU250">
        <v>30.686151504516602</v>
      </c>
      <c r="BV250">
        <v>88.769996643066406</v>
      </c>
      <c r="BW250">
        <v>68.287208557128906</v>
      </c>
      <c r="BX250">
        <v>198.3309631347656</v>
      </c>
      <c r="BY250">
        <v>38.296932220458977</v>
      </c>
      <c r="BZ250">
        <v>79.387252807617188</v>
      </c>
      <c r="CA250">
        <v>62.572723388671882</v>
      </c>
      <c r="CB250">
        <v>488.93704223632813</v>
      </c>
      <c r="CC250">
        <v>39.395236968994141</v>
      </c>
      <c r="CD250">
        <v>85.577896118164063</v>
      </c>
      <c r="CE250">
        <v>28.045635223388668</v>
      </c>
      <c r="CF250">
        <v>79.2086181640625</v>
      </c>
      <c r="CG250">
        <v>78.849998474121094</v>
      </c>
      <c r="CH250">
        <v>27.6520881652832</v>
      </c>
      <c r="CI250">
        <v>70.592216491699219</v>
      </c>
      <c r="CJ250">
        <v>75.857612609863281</v>
      </c>
      <c r="CK250">
        <v>112.57753753662109</v>
      </c>
      <c r="CL250">
        <v>99.424613952636719</v>
      </c>
      <c r="CM250">
        <v>81.230979919433594</v>
      </c>
      <c r="CN250">
        <v>87.271492004394531</v>
      </c>
      <c r="CO250">
        <v>78.583122253417969</v>
      </c>
      <c r="CP250">
        <v>91.947242736816406</v>
      </c>
      <c r="CQ250">
        <v>39.76080322265625</v>
      </c>
      <c r="CR250">
        <v>118.7052459716797</v>
      </c>
      <c r="CS250">
        <v>191.1986999511719</v>
      </c>
      <c r="CT250">
        <v>72.553909301757813</v>
      </c>
      <c r="CU250">
        <v>34.674686431884773</v>
      </c>
      <c r="CV250">
        <v>63.489448547363281</v>
      </c>
      <c r="CW250">
        <v>136.7427978515625</v>
      </c>
      <c r="CX250">
        <v>168.26387023925781</v>
      </c>
      <c r="CY250">
        <v>60.551959991455078</v>
      </c>
      <c r="CZ250">
        <v>149.5465087890625</v>
      </c>
      <c r="DA250">
        <v>70.028800964355469</v>
      </c>
      <c r="DB250">
        <v>15282.009765625</v>
      </c>
      <c r="DC250">
        <v>18.70999908447266</v>
      </c>
      <c r="DD250">
        <v>0.45130769260968395</v>
      </c>
      <c r="DE250">
        <v>0.77642332041209594</v>
      </c>
      <c r="DF250">
        <v>1.8799416540174403</v>
      </c>
      <c r="DG250">
        <v>1.6757443472073545</v>
      </c>
      <c r="DH250">
        <v>1.2687197952772724</v>
      </c>
      <c r="DI250">
        <v>8.5900630085006452E-2</v>
      </c>
      <c r="DJ250">
        <v>2.3191564983691535</v>
      </c>
      <c r="DK250">
        <v>2.6352639270747003</v>
      </c>
      <c r="DL250">
        <v>0.39054238342016773</v>
      </c>
      <c r="DM250">
        <v>2.3798296275840278</v>
      </c>
      <c r="DN250">
        <v>0.12713206594878632</v>
      </c>
      <c r="DO250">
        <v>272.78615570068359</v>
      </c>
      <c r="DP250">
        <v>605.20011138916016</v>
      </c>
    </row>
    <row r="251" spans="1:120" x14ac:dyDescent="0.25">
      <c r="A251" s="1">
        <v>45400</v>
      </c>
      <c r="B251">
        <v>32.201957702636719</v>
      </c>
      <c r="C251">
        <v>42.909999847412109</v>
      </c>
      <c r="D251">
        <v>38.507488250732422</v>
      </c>
      <c r="E251">
        <v>29.161945343017582</v>
      </c>
      <c r="F251">
        <v>52.687595367431641</v>
      </c>
      <c r="G251">
        <v>14.35999965667725</v>
      </c>
      <c r="H251">
        <v>45.427444458007813</v>
      </c>
      <c r="I251">
        <v>27.780000686645511</v>
      </c>
      <c r="J251">
        <v>22.14760780334473</v>
      </c>
      <c r="K251">
        <v>372.90765380859381</v>
      </c>
      <c r="L251">
        <v>58.396900177001953</v>
      </c>
      <c r="M251">
        <v>31.951999664306641</v>
      </c>
      <c r="N251">
        <v>26.136190414428711</v>
      </c>
      <c r="O251">
        <v>33.358371734619141</v>
      </c>
      <c r="P251">
        <v>50.654949188232422</v>
      </c>
      <c r="Q251">
        <v>220.3399963378906</v>
      </c>
      <c r="R251">
        <v>109.29405212402339</v>
      </c>
      <c r="S251">
        <v>109.1771621704102</v>
      </c>
      <c r="T251">
        <v>124.3013458251953</v>
      </c>
      <c r="U251">
        <v>28.356954574584961</v>
      </c>
      <c r="V251">
        <v>88.325111389160156</v>
      </c>
      <c r="W251">
        <v>79.5</v>
      </c>
      <c r="X251">
        <v>51.149772644042969</v>
      </c>
      <c r="Y251">
        <v>54.307071685791023</v>
      </c>
      <c r="Z251">
        <v>55.678581237792969</v>
      </c>
      <c r="AA251">
        <v>107.3871612548828</v>
      </c>
      <c r="AB251">
        <v>84.386825561523438</v>
      </c>
      <c r="AC251">
        <v>100.2766036987305</v>
      </c>
      <c r="AD251">
        <v>36.995449066162109</v>
      </c>
      <c r="AE251">
        <v>101.9967575073242</v>
      </c>
      <c r="AF251">
        <v>173.45075988769531</v>
      </c>
      <c r="AG251">
        <v>80.735969543457031</v>
      </c>
      <c r="AH251">
        <v>166.41267395019531</v>
      </c>
      <c r="AI251">
        <v>320.95419311523438</v>
      </c>
      <c r="AJ251">
        <v>190.654052734375</v>
      </c>
      <c r="AK251">
        <v>143.7559509277344</v>
      </c>
      <c r="AL251">
        <v>244.92181396484381</v>
      </c>
      <c r="AM251">
        <v>65.077613830566406</v>
      </c>
      <c r="AN251">
        <v>20.409999847412109</v>
      </c>
      <c r="AO251">
        <v>48.969207763671882</v>
      </c>
      <c r="AP251">
        <v>100.09836578369141</v>
      </c>
      <c r="AQ251">
        <v>45.637889862060547</v>
      </c>
      <c r="AR251">
        <v>47.477676391601563</v>
      </c>
      <c r="AS251">
        <v>44.817157745361328</v>
      </c>
      <c r="AT251">
        <v>273.236572265625</v>
      </c>
      <c r="AU251">
        <v>111.15805816650391</v>
      </c>
      <c r="AV251">
        <v>176.47906494140619</v>
      </c>
      <c r="AW251">
        <v>73.194900512695313</v>
      </c>
      <c r="AX251">
        <v>235.2261962890625</v>
      </c>
      <c r="AY251">
        <v>314.6331787109375</v>
      </c>
      <c r="AZ251">
        <v>13.03809928894043</v>
      </c>
      <c r="BA251">
        <v>59.582084655761719</v>
      </c>
      <c r="BB251">
        <v>46.441326141357422</v>
      </c>
      <c r="BC251">
        <v>41.413871765136719</v>
      </c>
      <c r="BD251">
        <v>19.15437126159668</v>
      </c>
      <c r="BE251">
        <v>43.333030700683587</v>
      </c>
      <c r="BF251">
        <v>62.812557220458977</v>
      </c>
      <c r="BG251">
        <v>40.041183471679688</v>
      </c>
      <c r="BH251">
        <v>74.52630615234375</v>
      </c>
      <c r="BI251">
        <v>38.490001678466797</v>
      </c>
      <c r="BJ251">
        <v>97.560707092285156</v>
      </c>
      <c r="BK251">
        <v>52.081958770751953</v>
      </c>
      <c r="BL251">
        <v>57.283470153808587</v>
      </c>
      <c r="BM251">
        <v>33.982753753662109</v>
      </c>
      <c r="BN251">
        <v>29.832363128662109</v>
      </c>
      <c r="BO251">
        <v>420.83767700195313</v>
      </c>
      <c r="BP251">
        <v>82.937248229980469</v>
      </c>
      <c r="BQ251">
        <v>155.25823974609381</v>
      </c>
      <c r="BR251">
        <v>53.330791473388672</v>
      </c>
      <c r="BS251">
        <v>156.64469909667969</v>
      </c>
      <c r="BT251">
        <v>77.990562438964844</v>
      </c>
      <c r="BU251">
        <v>30.54937744140625</v>
      </c>
      <c r="BV251">
        <v>90.09999847412108</v>
      </c>
      <c r="BW251">
        <v>67.9105224609375</v>
      </c>
      <c r="BX251">
        <v>207.70939636230469</v>
      </c>
      <c r="BY251">
        <v>38.855575561523438</v>
      </c>
      <c r="BZ251">
        <v>79.774559020996094</v>
      </c>
      <c r="CA251">
        <v>61.904972076416023</v>
      </c>
      <c r="CB251">
        <v>493.24224853515619</v>
      </c>
      <c r="CC251">
        <v>39.504695892333977</v>
      </c>
      <c r="CD251">
        <v>85.270713806152344</v>
      </c>
      <c r="CE251">
        <v>28.09427452087402</v>
      </c>
      <c r="CF251">
        <v>78.716651916503906</v>
      </c>
      <c r="CG251">
        <v>78.779998779296875</v>
      </c>
      <c r="CH251">
        <v>27.6520881652832</v>
      </c>
      <c r="CI251">
        <v>70.47821044921875</v>
      </c>
      <c r="CJ251">
        <v>75.49273681640625</v>
      </c>
      <c r="CK251">
        <v>111.6356658935547</v>
      </c>
      <c r="CL251">
        <v>99.960639953613281</v>
      </c>
      <c r="CM251">
        <v>81.430900573730469</v>
      </c>
      <c r="CN251">
        <v>87.340164184570313</v>
      </c>
      <c r="CO251">
        <v>79.453300476074219</v>
      </c>
      <c r="CP251">
        <v>90.853202819824219</v>
      </c>
      <c r="CQ251">
        <v>39.219234466552727</v>
      </c>
      <c r="CR251">
        <v>118.92201995849609</v>
      </c>
      <c r="CS251">
        <v>195.22068786621091</v>
      </c>
      <c r="CT251">
        <v>71.852149963378906</v>
      </c>
      <c r="CU251">
        <v>34.539386749267578</v>
      </c>
      <c r="CV251">
        <v>62.528812408447273</v>
      </c>
      <c r="CW251">
        <v>136.23106384277341</v>
      </c>
      <c r="CX251">
        <v>169.75065612792969</v>
      </c>
      <c r="CY251">
        <v>60.621559143066413</v>
      </c>
      <c r="CZ251">
        <v>147.98497009277341</v>
      </c>
      <c r="DA251">
        <v>69.556503295898438</v>
      </c>
      <c r="DB251">
        <v>15601.5</v>
      </c>
      <c r="DC251">
        <v>18</v>
      </c>
      <c r="DD251">
        <v>0.46546910256104612</v>
      </c>
      <c r="DE251">
        <v>0.7858185706318449</v>
      </c>
      <c r="DF251">
        <v>1.9286643588894612</v>
      </c>
      <c r="DG251">
        <v>1.7037333924907576</v>
      </c>
      <c r="DH251">
        <v>1.2886615783062094</v>
      </c>
      <c r="DI251">
        <v>8.6995791570668071E-2</v>
      </c>
      <c r="DJ251">
        <v>2.3624993297270436</v>
      </c>
      <c r="DK251">
        <v>2.7169776821669163</v>
      </c>
      <c r="DL251">
        <v>0.38653228368126297</v>
      </c>
      <c r="DM251">
        <v>2.4580905493719882</v>
      </c>
      <c r="DN251">
        <v>0.12607788485230334</v>
      </c>
      <c r="DO251">
        <v>270.61202621459961</v>
      </c>
      <c r="DP251">
        <v>610.45276260375977</v>
      </c>
    </row>
    <row r="252" spans="1:120" x14ac:dyDescent="0.25">
      <c r="A252" s="1">
        <v>45399</v>
      </c>
      <c r="B252">
        <v>32.3717041015625</v>
      </c>
      <c r="C252">
        <v>43.020000457763672</v>
      </c>
      <c r="D252">
        <v>38.993694305419922</v>
      </c>
      <c r="E252">
        <v>28.982400894165039</v>
      </c>
      <c r="F252">
        <v>52.77734375</v>
      </c>
      <c r="G252">
        <v>14.569999694824221</v>
      </c>
      <c r="H252">
        <v>44.611499786376953</v>
      </c>
      <c r="I252">
        <v>27.190000534057621</v>
      </c>
      <c r="J252">
        <v>22.157100677490231</v>
      </c>
      <c r="K252">
        <v>372.52267456054688</v>
      </c>
      <c r="L252">
        <v>58.376987457275391</v>
      </c>
      <c r="M252">
        <v>31.99799919128418</v>
      </c>
      <c r="N252">
        <v>26.204000473022461</v>
      </c>
      <c r="O252">
        <v>33.160694122314453</v>
      </c>
      <c r="P252">
        <v>50.296863555908203</v>
      </c>
      <c r="Q252">
        <v>219.5899963378906</v>
      </c>
      <c r="R252">
        <v>108.5818405151367</v>
      </c>
      <c r="S252">
        <v>109.0190887451172</v>
      </c>
      <c r="T252">
        <v>125.5479431152344</v>
      </c>
      <c r="U252">
        <v>28.317975997924801</v>
      </c>
      <c r="V252">
        <v>88.633583068847656</v>
      </c>
      <c r="W252">
        <v>80.05999755859375</v>
      </c>
      <c r="X252">
        <v>50.673496246337891</v>
      </c>
      <c r="Y252">
        <v>54.556045532226563</v>
      </c>
      <c r="Z252">
        <v>55.757514953613281</v>
      </c>
      <c r="AA252">
        <v>107.367546081543</v>
      </c>
      <c r="AB252">
        <v>84.694480895996094</v>
      </c>
      <c r="AC252">
        <v>100.0708312988281</v>
      </c>
      <c r="AD252">
        <v>37.035327911376953</v>
      </c>
      <c r="AE252">
        <v>101.9274368286133</v>
      </c>
      <c r="AF252">
        <v>173.12721252441409</v>
      </c>
      <c r="AG252">
        <v>81.21368408203125</v>
      </c>
      <c r="AH252">
        <v>166.24583435058591</v>
      </c>
      <c r="AI252">
        <v>322.70584106445313</v>
      </c>
      <c r="AJ252">
        <v>190.8122253417969</v>
      </c>
      <c r="AK252">
        <v>143.46124267578119</v>
      </c>
      <c r="AL252">
        <v>245.99299621582031</v>
      </c>
      <c r="AM252">
        <v>65.186370849609375</v>
      </c>
      <c r="AN252">
        <v>20.129999160766602</v>
      </c>
      <c r="AO252">
        <v>48.608997344970703</v>
      </c>
      <c r="AP252">
        <v>98.821617126464844</v>
      </c>
      <c r="AQ252">
        <v>45.346462249755859</v>
      </c>
      <c r="AR252">
        <v>46.926990509033203</v>
      </c>
      <c r="AS252">
        <v>44.545013427734382</v>
      </c>
      <c r="AT252">
        <v>274.92877197265619</v>
      </c>
      <c r="AU252">
        <v>111.0310134887695</v>
      </c>
      <c r="AV252">
        <v>177.56895446777341</v>
      </c>
      <c r="AW252">
        <v>73.273666381835938</v>
      </c>
      <c r="AX252">
        <v>235.52317810058591</v>
      </c>
      <c r="AY252">
        <v>314.74090576171881</v>
      </c>
      <c r="AZ252">
        <v>12.979500770568849</v>
      </c>
      <c r="BA252">
        <v>60.521492004394531</v>
      </c>
      <c r="BB252">
        <v>46.352622985839837</v>
      </c>
      <c r="BC252">
        <v>41.362045288085938</v>
      </c>
      <c r="BD252">
        <v>19.55587005615234</v>
      </c>
      <c r="BE252">
        <v>43.353004455566413</v>
      </c>
      <c r="BF252">
        <v>62.723007202148438</v>
      </c>
      <c r="BG252">
        <v>40.041183471679688</v>
      </c>
      <c r="BH252">
        <v>74.991310119628906</v>
      </c>
      <c r="BI252">
        <v>38.669998168945313</v>
      </c>
      <c r="BJ252">
        <v>97.729759216308594</v>
      </c>
      <c r="BK252">
        <v>53.130386352539063</v>
      </c>
      <c r="BL252">
        <v>57.742839813232422</v>
      </c>
      <c r="BM252">
        <v>34.411434173583977</v>
      </c>
      <c r="BN252">
        <v>29.948480606079102</v>
      </c>
      <c r="BO252">
        <v>423.25286865234381</v>
      </c>
      <c r="BP252">
        <v>83.3741455078125</v>
      </c>
      <c r="BQ252">
        <v>155.5947265625</v>
      </c>
      <c r="BR252">
        <v>53.460094451904297</v>
      </c>
      <c r="BS252">
        <v>156.79229736328119</v>
      </c>
      <c r="BT252">
        <v>78.029022216796875</v>
      </c>
      <c r="BU252">
        <v>30.344217300415039</v>
      </c>
      <c r="BV252">
        <v>90.760002136230483</v>
      </c>
      <c r="BW252">
        <v>68.02642822265625</v>
      </c>
      <c r="BX252">
        <v>211.46275329589841</v>
      </c>
      <c r="BY252">
        <v>38.067489624023438</v>
      </c>
      <c r="BZ252">
        <v>80.142005920410156</v>
      </c>
      <c r="CA252">
        <v>61.698745727539063</v>
      </c>
      <c r="CB252">
        <v>494.25930786132813</v>
      </c>
      <c r="CC252">
        <v>39.902725219726563</v>
      </c>
      <c r="CD252">
        <v>85.702674865722656</v>
      </c>
      <c r="CE252">
        <v>28.21101188659668</v>
      </c>
      <c r="CF252">
        <v>78.637931823730469</v>
      </c>
      <c r="CG252">
        <v>78.910003662109375</v>
      </c>
      <c r="CH252">
        <v>27.59467887878418</v>
      </c>
      <c r="CI252">
        <v>70.668212890625</v>
      </c>
      <c r="CJ252">
        <v>75.483123779296875</v>
      </c>
      <c r="CK252">
        <v>111.3832092285156</v>
      </c>
      <c r="CL252">
        <v>100.04005432128911</v>
      </c>
      <c r="CM252">
        <v>81.880752563476563</v>
      </c>
      <c r="CN252">
        <v>87.31072998046875</v>
      </c>
      <c r="CO252">
        <v>79.067649841308594</v>
      </c>
      <c r="CP252">
        <v>91.133972167968764</v>
      </c>
      <c r="CQ252">
        <v>39.081378936767578</v>
      </c>
      <c r="CR252">
        <v>119.3358688354492</v>
      </c>
      <c r="CS252">
        <v>197.4750061035156</v>
      </c>
      <c r="CT252">
        <v>71.520751953125</v>
      </c>
      <c r="CU252">
        <v>34.52972412109375</v>
      </c>
      <c r="CV252">
        <v>62.179489135742188</v>
      </c>
      <c r="CW252">
        <v>136.24092102050781</v>
      </c>
      <c r="CX252">
        <v>170.81121826171881</v>
      </c>
      <c r="CY252">
        <v>60.919845581054688</v>
      </c>
      <c r="CZ252">
        <v>149.2829895019531</v>
      </c>
      <c r="DA252">
        <v>69.526985168457031</v>
      </c>
      <c r="DB252">
        <v>15683.3701171875</v>
      </c>
      <c r="DC252">
        <v>18.20999908447266</v>
      </c>
      <c r="DD252">
        <v>0.46909831734614593</v>
      </c>
      <c r="DE252">
        <v>0.7888275739456011</v>
      </c>
      <c r="DF252">
        <v>1.9411364039589591</v>
      </c>
      <c r="DG252">
        <v>1.714700023697399</v>
      </c>
      <c r="DH252">
        <v>1.2989243942545659</v>
      </c>
      <c r="DI252">
        <v>8.7039332944304576E-2</v>
      </c>
      <c r="DJ252">
        <v>2.3882749215733803</v>
      </c>
      <c r="DK252">
        <v>2.7610868273999909</v>
      </c>
      <c r="DL252">
        <v>0.38605691851802643</v>
      </c>
      <c r="DM252">
        <v>2.4761439469384339</v>
      </c>
      <c r="DN252">
        <v>0.12382167215039906</v>
      </c>
      <c r="DO252">
        <v>269.941162109375</v>
      </c>
      <c r="DP252">
        <v>614.01420211791992</v>
      </c>
    </row>
    <row r="253" spans="1:120" x14ac:dyDescent="0.25">
      <c r="A253" s="1">
        <v>45398</v>
      </c>
      <c r="B253">
        <v>32.741153717041023</v>
      </c>
      <c r="C253">
        <v>43.650001525878913</v>
      </c>
      <c r="D253">
        <v>39.596591949462891</v>
      </c>
      <c r="E253">
        <v>29.284791946411129</v>
      </c>
      <c r="F253">
        <v>53.345813751220703</v>
      </c>
      <c r="G253">
        <v>14.670000076293951</v>
      </c>
      <c r="H253">
        <v>44.385398864746087</v>
      </c>
      <c r="I253">
        <v>26.909999847412109</v>
      </c>
      <c r="J253">
        <v>22.50834846496582</v>
      </c>
      <c r="K253">
        <v>373.04574584960938</v>
      </c>
      <c r="L253">
        <v>58.755344390869141</v>
      </c>
      <c r="M253">
        <v>32.237998962402337</v>
      </c>
      <c r="N253">
        <v>26.39774322509766</v>
      </c>
      <c r="O253">
        <v>32.646724700927727</v>
      </c>
      <c r="P253">
        <v>49.774250030517578</v>
      </c>
      <c r="Q253">
        <v>221.2200012207031</v>
      </c>
      <c r="R253">
        <v>108.95774078369141</v>
      </c>
      <c r="S253">
        <v>108.5448837280273</v>
      </c>
      <c r="T253">
        <v>126.6250076293945</v>
      </c>
      <c r="U253">
        <v>28.201042175292969</v>
      </c>
      <c r="V253">
        <v>88.074455261230469</v>
      </c>
      <c r="W253">
        <v>80.699996948242188</v>
      </c>
      <c r="X253">
        <v>50.524658203125</v>
      </c>
      <c r="Y253">
        <v>55.332862854003913</v>
      </c>
      <c r="Z253">
        <v>56.250858306884773</v>
      </c>
      <c r="AA253">
        <v>108.11314392089839</v>
      </c>
      <c r="AB253">
        <v>85.448738098144531</v>
      </c>
      <c r="AC253">
        <v>100.903694152832</v>
      </c>
      <c r="AD253">
        <v>37.424121856689453</v>
      </c>
      <c r="AE253">
        <v>102.57110595703119</v>
      </c>
      <c r="AF253">
        <v>173.24485778808591</v>
      </c>
      <c r="AG253">
        <v>81.999954223632813</v>
      </c>
      <c r="AH253">
        <v>166.54023742675781</v>
      </c>
      <c r="AI253">
        <v>325.47271728515619</v>
      </c>
      <c r="AJ253">
        <v>192.84889221191409</v>
      </c>
      <c r="AK253">
        <v>144.70890808105469</v>
      </c>
      <c r="AL253">
        <v>249.18666076660159</v>
      </c>
      <c r="AM253">
        <v>65.87847900390625</v>
      </c>
      <c r="AN253">
        <v>19.370000839233398</v>
      </c>
      <c r="AO253">
        <v>48.268257141113281</v>
      </c>
      <c r="AP253">
        <v>100.2456893920898</v>
      </c>
      <c r="AQ253">
        <v>45.327033996582031</v>
      </c>
      <c r="AR253">
        <v>47.271171569824219</v>
      </c>
      <c r="AS253">
        <v>44.467250823974609</v>
      </c>
      <c r="AT253">
        <v>277.74569702148438</v>
      </c>
      <c r="AU253">
        <v>111.34375</v>
      </c>
      <c r="AV253">
        <v>180.00628662109381</v>
      </c>
      <c r="AW253">
        <v>73.923507690429688</v>
      </c>
      <c r="AX253">
        <v>236.98826599121091</v>
      </c>
      <c r="AY253">
        <v>318.60980224609381</v>
      </c>
      <c r="AZ253">
        <v>12.852537155151371</v>
      </c>
      <c r="BA253">
        <v>60.701377868652337</v>
      </c>
      <c r="BB253">
        <v>46.4906005859375</v>
      </c>
      <c r="BC253">
        <v>41.98968505859375</v>
      </c>
      <c r="BD253">
        <v>19.7027587890625</v>
      </c>
      <c r="BE253">
        <v>43.552745819091797</v>
      </c>
      <c r="BF253">
        <v>63.160793304443359</v>
      </c>
      <c r="BG253">
        <v>40.051097869873047</v>
      </c>
      <c r="BH253">
        <v>75.149589538574219</v>
      </c>
      <c r="BI253">
        <v>38.889999389648438</v>
      </c>
      <c r="BJ253">
        <v>98.1573486328125</v>
      </c>
      <c r="BK253">
        <v>54.917705535888672</v>
      </c>
      <c r="BL253">
        <v>57.85308837890625</v>
      </c>
      <c r="BM253">
        <v>34.713459014892578</v>
      </c>
      <c r="BN253">
        <v>30.24844932556152</v>
      </c>
      <c r="BO253">
        <v>428.48095703125</v>
      </c>
      <c r="BP253">
        <v>84.327316284179688</v>
      </c>
      <c r="BQ253">
        <v>156.69334411621091</v>
      </c>
      <c r="BR253">
        <v>53.877826690673828</v>
      </c>
      <c r="BS253">
        <v>157.1169738769531</v>
      </c>
      <c r="BT253">
        <v>77.971336364746094</v>
      </c>
      <c r="BU253">
        <v>29.94366455078125</v>
      </c>
      <c r="BV253">
        <v>91.550003051757798</v>
      </c>
      <c r="BW253">
        <v>67.929840087890625</v>
      </c>
      <c r="BX253">
        <v>218.19293212890619</v>
      </c>
      <c r="BY253">
        <v>38.267005920410163</v>
      </c>
      <c r="BZ253">
        <v>80.648468017578125</v>
      </c>
      <c r="CA253">
        <v>61.482704162597663</v>
      </c>
      <c r="CB253">
        <v>497.20187377929688</v>
      </c>
      <c r="CC253">
        <v>39.544498443603523</v>
      </c>
      <c r="CD253">
        <v>84.761962890625</v>
      </c>
      <c r="CE253">
        <v>28.104001998901371</v>
      </c>
      <c r="CF253">
        <v>78.637931823730469</v>
      </c>
      <c r="CG253">
        <v>81.330001831054688</v>
      </c>
      <c r="CH253">
        <v>27.680793762207031</v>
      </c>
      <c r="CI253">
        <v>70.098243713378906</v>
      </c>
      <c r="CJ253">
        <v>76.040061950683594</v>
      </c>
      <c r="CK253">
        <v>111.57740783691411</v>
      </c>
      <c r="CL253">
        <v>100.814323425293</v>
      </c>
      <c r="CM253">
        <v>82.660469055175781</v>
      </c>
      <c r="CN253">
        <v>87.114540100097656</v>
      </c>
      <c r="CO253">
        <v>79.136863708496094</v>
      </c>
      <c r="CP253">
        <v>91.3953857421875</v>
      </c>
      <c r="CQ253">
        <v>38.982917785644531</v>
      </c>
      <c r="CR253">
        <v>119.9566345214844</v>
      </c>
      <c r="CS253">
        <v>200.3648681640625</v>
      </c>
      <c r="CT253">
        <v>71.257606506347656</v>
      </c>
      <c r="CU253">
        <v>34.819644927978523</v>
      </c>
      <c r="CV253">
        <v>60.908340454101563</v>
      </c>
      <c r="CW253">
        <v>136.4770812988281</v>
      </c>
      <c r="CX253">
        <v>171.64381408691409</v>
      </c>
      <c r="CY253">
        <v>61.009330749511719</v>
      </c>
      <c r="CZ253">
        <v>150.43464660644531</v>
      </c>
      <c r="DA253">
        <v>69.832008361816406</v>
      </c>
      <c r="DB253">
        <v>15865.25</v>
      </c>
      <c r="DC253">
        <v>18.39999961853027</v>
      </c>
      <c r="DD253">
        <v>0.47331825758393142</v>
      </c>
      <c r="DE253">
        <v>0.79036401124976619</v>
      </c>
      <c r="DF253">
        <v>1.9543188019549615</v>
      </c>
      <c r="DG253">
        <v>1.7219856335798387</v>
      </c>
      <c r="DH253">
        <v>1.311726104373915</v>
      </c>
      <c r="DI253">
        <v>8.7791305358705732E-2</v>
      </c>
      <c r="DJ253">
        <v>2.4087788308132971</v>
      </c>
      <c r="DK253">
        <v>2.8118383143589578</v>
      </c>
      <c r="DL253">
        <v>0.3878683938699673</v>
      </c>
      <c r="DM253">
        <v>2.494488438026242</v>
      </c>
      <c r="DN253">
        <v>0.12164361133225467</v>
      </c>
      <c r="DO253">
        <v>268.64302825927734</v>
      </c>
      <c r="DP253">
        <v>618.06277465820313</v>
      </c>
    </row>
    <row r="254" spans="1:120" x14ac:dyDescent="0.25">
      <c r="A254" s="1">
        <v>45397</v>
      </c>
      <c r="B254">
        <v>32.761123657226563</v>
      </c>
      <c r="C254">
        <v>44.380001068115227</v>
      </c>
      <c r="D254">
        <v>40.160587310791023</v>
      </c>
      <c r="E254">
        <v>29.606084823608398</v>
      </c>
      <c r="F254">
        <v>53.375736236572273</v>
      </c>
      <c r="G254">
        <v>15.010000228881839</v>
      </c>
      <c r="H254">
        <v>45.034221649169922</v>
      </c>
      <c r="I254">
        <v>27.35000038146973</v>
      </c>
      <c r="J254">
        <v>22.546321868896481</v>
      </c>
      <c r="K254">
        <v>372.38455200195313</v>
      </c>
      <c r="L254">
        <v>58.675693511962891</v>
      </c>
      <c r="M254">
        <v>32.333999633789063</v>
      </c>
      <c r="N254">
        <v>26.61086273193359</v>
      </c>
      <c r="O254">
        <v>33.140922546386719</v>
      </c>
      <c r="P254">
        <v>50.296863555908203</v>
      </c>
      <c r="Q254">
        <v>220.94999694824219</v>
      </c>
      <c r="R254">
        <v>109.86778259277339</v>
      </c>
      <c r="S254">
        <v>108.37693023681641</v>
      </c>
      <c r="T254">
        <v>127.4926452636719</v>
      </c>
      <c r="U254">
        <v>28.659040451049801</v>
      </c>
      <c r="V254">
        <v>88.4215087890625</v>
      </c>
      <c r="W254">
        <v>80.480003356933594</v>
      </c>
      <c r="X254">
        <v>50.127761840820313</v>
      </c>
      <c r="Y254">
        <v>55.422492980957031</v>
      </c>
      <c r="Z254">
        <v>56.497528076171882</v>
      </c>
      <c r="AA254">
        <v>108.485954284668</v>
      </c>
      <c r="AB254">
        <v>85.806015014648438</v>
      </c>
      <c r="AC254">
        <v>101.45240783691411</v>
      </c>
      <c r="AD254">
        <v>37.513843536376953</v>
      </c>
      <c r="AE254">
        <v>104.46250152587891</v>
      </c>
      <c r="AF254">
        <v>174.10765075683591</v>
      </c>
      <c r="AG254">
        <v>81.980049133300781</v>
      </c>
      <c r="AH254">
        <v>167.44309997558591</v>
      </c>
      <c r="AI254">
        <v>325.46273803710938</v>
      </c>
      <c r="AJ254">
        <v>193.56072998046881</v>
      </c>
      <c r="AK254">
        <v>145.98603820800781</v>
      </c>
      <c r="AL254">
        <v>248.98829650878909</v>
      </c>
      <c r="AM254">
        <v>66.254196166992188</v>
      </c>
      <c r="AN254">
        <v>19.379999160766602</v>
      </c>
      <c r="AO254">
        <v>49.056827545166023</v>
      </c>
      <c r="AP254">
        <v>99.744804382324219</v>
      </c>
      <c r="AQ254">
        <v>45.919609069824219</v>
      </c>
      <c r="AR254">
        <v>47.143329620361328</v>
      </c>
      <c r="AS254">
        <v>45.040706634521477</v>
      </c>
      <c r="AT254">
        <v>277.725830078125</v>
      </c>
      <c r="AU254">
        <v>111.63694000244141</v>
      </c>
      <c r="AV254">
        <v>179.11456298828119</v>
      </c>
      <c r="AW254">
        <v>74.514266967773438</v>
      </c>
      <c r="AX254">
        <v>237.46343994140619</v>
      </c>
      <c r="AY254">
        <v>322.73333740234381</v>
      </c>
      <c r="AZ254">
        <v>13.077164649963381</v>
      </c>
      <c r="BA254">
        <v>60.691379547119141</v>
      </c>
      <c r="BB254">
        <v>46.431468963623047</v>
      </c>
      <c r="BC254">
        <v>42.004661560058587</v>
      </c>
      <c r="BD254">
        <v>20.06508636474609</v>
      </c>
      <c r="BE254">
        <v>43.932243347167969</v>
      </c>
      <c r="BF254">
        <v>63.250343322753913</v>
      </c>
      <c r="BG254">
        <v>40.328678131103523</v>
      </c>
      <c r="BH254">
        <v>75.218849182128906</v>
      </c>
      <c r="BI254">
        <v>38.869998931884773</v>
      </c>
      <c r="BJ254">
        <v>97.799362182617202</v>
      </c>
      <c r="BK254">
        <v>54.318603515625</v>
      </c>
      <c r="BL254">
        <v>58.156269073486328</v>
      </c>
      <c r="BM254">
        <v>35.03497314453125</v>
      </c>
      <c r="BN254">
        <v>30.5580940246582</v>
      </c>
      <c r="BO254">
        <v>428.44119262695313</v>
      </c>
      <c r="BP254">
        <v>84.287612915039063</v>
      </c>
      <c r="BQ254">
        <v>156.54487609863281</v>
      </c>
      <c r="BR254">
        <v>54.385078430175781</v>
      </c>
      <c r="BS254">
        <v>157.9926452636719</v>
      </c>
      <c r="BT254">
        <v>78.019393920898438</v>
      </c>
      <c r="BU254">
        <v>30.43214225769043</v>
      </c>
      <c r="BV254">
        <v>91.440002441406236</v>
      </c>
      <c r="BW254">
        <v>68.663902282714844</v>
      </c>
      <c r="BX254">
        <v>216.40086364746091</v>
      </c>
      <c r="BY254">
        <v>38.286960601806641</v>
      </c>
      <c r="BZ254">
        <v>81.214530944824219</v>
      </c>
      <c r="CA254">
        <v>61.620189666748047</v>
      </c>
      <c r="CB254">
        <v>498.11032104492188</v>
      </c>
      <c r="CC254">
        <v>40.400264739990227</v>
      </c>
      <c r="CD254">
        <v>85.328300476074219</v>
      </c>
      <c r="CE254">
        <v>28.64876747131348</v>
      </c>
      <c r="CF254">
        <v>78.696968078613281</v>
      </c>
      <c r="CG254">
        <v>81.650001525878906</v>
      </c>
      <c r="CH254">
        <v>27.642518997192379</v>
      </c>
      <c r="CI254">
        <v>70.383209228515625</v>
      </c>
      <c r="CJ254">
        <v>77.125114440917969</v>
      </c>
      <c r="CK254">
        <v>112.17942810058589</v>
      </c>
      <c r="CL254">
        <v>102.124641418457</v>
      </c>
      <c r="CM254">
        <v>82.680465698242188</v>
      </c>
      <c r="CN254">
        <v>87.791427612304688</v>
      </c>
      <c r="CO254">
        <v>79.40386962890625</v>
      </c>
      <c r="CP254">
        <v>92.198966979980483</v>
      </c>
      <c r="CQ254">
        <v>39.248779296875</v>
      </c>
      <c r="CR254">
        <v>120.23252868652339</v>
      </c>
      <c r="CS254">
        <v>200.12652587890619</v>
      </c>
      <c r="CT254">
        <v>71.228355407714844</v>
      </c>
      <c r="CU254">
        <v>35.360832214355469</v>
      </c>
      <c r="CV254">
        <v>61.723426818847663</v>
      </c>
      <c r="CW254">
        <v>136.4278869628906</v>
      </c>
      <c r="CX254">
        <v>172.6250915527344</v>
      </c>
      <c r="CY254">
        <v>60.89996337890625</v>
      </c>
      <c r="CZ254">
        <v>151.71311950683591</v>
      </c>
      <c r="DA254">
        <v>69.792640686035156</v>
      </c>
      <c r="DB254">
        <v>15885.01953125</v>
      </c>
      <c r="DC254">
        <v>19.229999542236332</v>
      </c>
      <c r="DD254">
        <v>0.47085839580821542</v>
      </c>
      <c r="DE254">
        <v>0.79094123825000218</v>
      </c>
      <c r="DF254">
        <v>1.9437214079562763</v>
      </c>
      <c r="DG254">
        <v>1.7055623918913314</v>
      </c>
      <c r="DH254">
        <v>1.3179857346114243</v>
      </c>
      <c r="DI254">
        <v>8.9096730569678026E-2</v>
      </c>
      <c r="DJ254">
        <v>2.4235445359452612</v>
      </c>
      <c r="DK254">
        <v>2.8096468707352775</v>
      </c>
      <c r="DL254">
        <v>0.38859008095721148</v>
      </c>
      <c r="DM254">
        <v>2.4877592495105239</v>
      </c>
      <c r="DN254">
        <v>0.12378366489806515</v>
      </c>
      <c r="DO254">
        <v>269.37966918945313</v>
      </c>
      <c r="DP254">
        <v>620.02435302734375</v>
      </c>
    </row>
    <row r="255" spans="1:120" x14ac:dyDescent="0.25">
      <c r="A255" s="1">
        <v>45394</v>
      </c>
      <c r="B255">
        <v>33.310302734375</v>
      </c>
      <c r="C255">
        <v>46.509998321533203</v>
      </c>
      <c r="D255">
        <v>40.014728546142578</v>
      </c>
      <c r="E255">
        <v>30.815652847290039</v>
      </c>
      <c r="F255">
        <v>54.702144622802727</v>
      </c>
      <c r="G255">
        <v>15.64000034332275</v>
      </c>
      <c r="H255">
        <v>44.709804534912109</v>
      </c>
      <c r="I255">
        <v>26.70999908447266</v>
      </c>
      <c r="J255">
        <v>22.517841339111332</v>
      </c>
      <c r="K255">
        <v>374.91110229492188</v>
      </c>
      <c r="L255">
        <v>59.671375274658203</v>
      </c>
      <c r="M255">
        <v>32.462001800537109</v>
      </c>
      <c r="N255">
        <v>26.988666534423832</v>
      </c>
      <c r="O255">
        <v>33.368255615234382</v>
      </c>
      <c r="P255">
        <v>50.790443420410163</v>
      </c>
      <c r="Q255">
        <v>216.88999938964841</v>
      </c>
      <c r="R255">
        <v>110.8074951171875</v>
      </c>
      <c r="S255">
        <v>109.49330902099609</v>
      </c>
      <c r="T255">
        <v>129.2279052734375</v>
      </c>
      <c r="U255">
        <v>29.25346565246582</v>
      </c>
      <c r="V255">
        <v>88.990287780761719</v>
      </c>
      <c r="W255">
        <v>82.760002136230469</v>
      </c>
      <c r="X255">
        <v>50.147617340087891</v>
      </c>
      <c r="Y255">
        <v>55.870651245117188</v>
      </c>
      <c r="Z255">
        <v>57.119140625</v>
      </c>
      <c r="AA255">
        <v>109.86924743652339</v>
      </c>
      <c r="AB255">
        <v>86.818290710449219</v>
      </c>
      <c r="AC255">
        <v>102.40284729003911</v>
      </c>
      <c r="AD255">
        <v>38.899547576904297</v>
      </c>
      <c r="AE255">
        <v>106.2152633666992</v>
      </c>
      <c r="AF255">
        <v>175.02928161621091</v>
      </c>
      <c r="AG255">
        <v>83.472938537597656</v>
      </c>
      <c r="AH255">
        <v>168.6305847167969</v>
      </c>
      <c r="AI255">
        <v>331.04620361328119</v>
      </c>
      <c r="AJ255">
        <v>196.437744140625</v>
      </c>
      <c r="AK255">
        <v>147.73472595214841</v>
      </c>
      <c r="AL255">
        <v>253.2729797363281</v>
      </c>
      <c r="AM255">
        <v>66.847427368164063</v>
      </c>
      <c r="AN255">
        <v>19.54000091552734</v>
      </c>
      <c r="AO255">
        <v>48.930267333984382</v>
      </c>
      <c r="AP255">
        <v>100.2358703613281</v>
      </c>
      <c r="AQ255">
        <v>45.958461761474609</v>
      </c>
      <c r="AR255">
        <v>47.517017364501953</v>
      </c>
      <c r="AS255">
        <v>45.215663909912109</v>
      </c>
      <c r="AT255">
        <v>283.15072631835938</v>
      </c>
      <c r="AU255">
        <v>112.154914855957</v>
      </c>
      <c r="AV255">
        <v>182.20582580566409</v>
      </c>
      <c r="AW255">
        <v>75.341323852539063</v>
      </c>
      <c r="AX255">
        <v>240.6905822753906</v>
      </c>
      <c r="AY255">
        <v>327.30746459960938</v>
      </c>
      <c r="AZ255">
        <v>13.37015438079834</v>
      </c>
      <c r="BA255">
        <v>61.291000366210938</v>
      </c>
      <c r="BB255">
        <v>46.865131378173828</v>
      </c>
      <c r="BC255">
        <v>42.960948944091797</v>
      </c>
      <c r="BD255">
        <v>20.613471984863281</v>
      </c>
      <c r="BE255">
        <v>44.451557159423828</v>
      </c>
      <c r="BF255">
        <v>63.638381958007813</v>
      </c>
      <c r="BG255">
        <v>40.606254577636719</v>
      </c>
      <c r="BH255">
        <v>75.723403930664063</v>
      </c>
      <c r="BI255">
        <v>39.759998321533203</v>
      </c>
      <c r="BJ255">
        <v>98.52529144287108</v>
      </c>
      <c r="BK255">
        <v>55.127388000488281</v>
      </c>
      <c r="BL255">
        <v>58.70751953125</v>
      </c>
      <c r="BM255">
        <v>35.561080932617188</v>
      </c>
      <c r="BN255">
        <v>30.916122436523441</v>
      </c>
      <c r="BO255">
        <v>435.60739135742188</v>
      </c>
      <c r="BP255">
        <v>85.508880615234375</v>
      </c>
      <c r="BQ255">
        <v>158.50453186035159</v>
      </c>
      <c r="BR255">
        <v>55.041515350341797</v>
      </c>
      <c r="BS255">
        <v>159.37005615234381</v>
      </c>
      <c r="BT255">
        <v>78.048233032226563</v>
      </c>
      <c r="BU255">
        <v>30.73499870300293</v>
      </c>
      <c r="BV255">
        <v>93.680000305175781</v>
      </c>
      <c r="BW255">
        <v>68.760490417480469</v>
      </c>
      <c r="BX255">
        <v>219.7062072753906</v>
      </c>
      <c r="BY255">
        <v>39.025161743164063</v>
      </c>
      <c r="BZ255">
        <v>82.356582641601563</v>
      </c>
      <c r="CA255">
        <v>61.924610137939453</v>
      </c>
      <c r="CB255">
        <v>504.42987060546881</v>
      </c>
      <c r="CC255">
        <v>41.783432006835938</v>
      </c>
      <c r="CD255">
        <v>86.672218322753906</v>
      </c>
      <c r="CE255">
        <v>29.397817611694339</v>
      </c>
      <c r="CF255">
        <v>79.169265747070313</v>
      </c>
      <c r="CG255">
        <v>81.529998779296875</v>
      </c>
      <c r="CH255">
        <v>27.59467887878418</v>
      </c>
      <c r="CI255">
        <v>71.599189758300781</v>
      </c>
      <c r="CJ255">
        <v>78.459823608398438</v>
      </c>
      <c r="CK255">
        <v>112.73289489746089</v>
      </c>
      <c r="CL255">
        <v>103.4746551513672</v>
      </c>
      <c r="CM255">
        <v>83.860038757324219</v>
      </c>
      <c r="CN255">
        <v>88.213264465332031</v>
      </c>
      <c r="CO255">
        <v>80.422378540039063</v>
      </c>
      <c r="CP255">
        <v>93.070320129394517</v>
      </c>
      <c r="CQ255">
        <v>39.445705413818359</v>
      </c>
      <c r="CR255">
        <v>121.0996475219727</v>
      </c>
      <c r="CS255">
        <v>203.99957275390619</v>
      </c>
      <c r="CT255">
        <v>71.520751953125</v>
      </c>
      <c r="CU255">
        <v>35.989002227783203</v>
      </c>
      <c r="CV255">
        <v>62.295925140380859</v>
      </c>
      <c r="CW255">
        <v>136.70344543457031</v>
      </c>
      <c r="CX255">
        <v>175.5491027832031</v>
      </c>
      <c r="CY255">
        <v>61.049106597900391</v>
      </c>
      <c r="CZ255">
        <v>154.18231201171881</v>
      </c>
      <c r="DA255">
        <v>70.727424621582031</v>
      </c>
      <c r="DB255">
        <v>16175.08984375</v>
      </c>
      <c r="DC255">
        <v>17.309999465942379</v>
      </c>
      <c r="DD255">
        <v>0.47690842221834578</v>
      </c>
      <c r="DE255">
        <v>0.79019646294208223</v>
      </c>
      <c r="DF255">
        <v>1.9631444922595138</v>
      </c>
      <c r="DG255">
        <v>1.7143767526828035</v>
      </c>
      <c r="DH255">
        <v>1.329949150396734</v>
      </c>
      <c r="DI255">
        <v>9.2203101029102619E-2</v>
      </c>
      <c r="DJ255">
        <v>2.4545198140290627</v>
      </c>
      <c r="DK255">
        <v>2.8523130305957682</v>
      </c>
      <c r="DL255">
        <v>0.38942528106997337</v>
      </c>
      <c r="DM255">
        <v>2.5246394835394956</v>
      </c>
      <c r="DN255">
        <v>0.12314997998818501</v>
      </c>
      <c r="DO255">
        <v>270.52012252807617</v>
      </c>
      <c r="DP255">
        <v>628.30729293823231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B16B5-EB08-44DB-9544-6F5921142FA7}">
  <dimension ref="A1:AF507"/>
  <sheetViews>
    <sheetView workbookViewId="0">
      <selection activeCell="L43" sqref="L43"/>
    </sheetView>
  </sheetViews>
  <sheetFormatPr defaultRowHeight="13.15" x14ac:dyDescent="0.25"/>
  <cols>
    <col min="1" max="17" width="10.21875" customWidth="1"/>
    <col min="18" max="18" width="8.77734375" customWidth="1"/>
    <col min="19" max="29" width="10.44140625" customWidth="1"/>
    <col min="30" max="30" width="13.6640625" customWidth="1"/>
    <col min="31" max="31" width="15.109375" bestFit="1" customWidth="1"/>
  </cols>
  <sheetData>
    <row r="1" spans="1:32" x14ac:dyDescent="0.25">
      <c r="A1" t="s">
        <v>194</v>
      </c>
      <c r="C1" t="s">
        <v>195</v>
      </c>
      <c r="E1" t="s">
        <v>196</v>
      </c>
      <c r="G1" t="s">
        <v>197</v>
      </c>
      <c r="I1" t="s">
        <v>198</v>
      </c>
      <c r="K1" t="s">
        <v>199</v>
      </c>
      <c r="M1" t="s">
        <v>200</v>
      </c>
      <c r="O1" t="s">
        <v>201</v>
      </c>
      <c r="Q1" t="s">
        <v>202</v>
      </c>
      <c r="S1" t="s">
        <v>238</v>
      </c>
      <c r="U1" t="s">
        <v>239</v>
      </c>
      <c r="W1" t="s">
        <v>240</v>
      </c>
      <c r="Y1" t="s">
        <v>241</v>
      </c>
      <c r="AA1" t="s">
        <v>242</v>
      </c>
      <c r="AC1" t="s">
        <v>243</v>
      </c>
      <c r="AE1" t="s">
        <v>263</v>
      </c>
    </row>
    <row r="2" spans="1:32" x14ac:dyDescent="0.25">
      <c r="A2" t="s">
        <v>203</v>
      </c>
      <c r="B2" t="s">
        <v>204</v>
      </c>
      <c r="C2" t="s">
        <v>203</v>
      </c>
      <c r="D2" t="s">
        <v>205</v>
      </c>
      <c r="E2" t="s">
        <v>203</v>
      </c>
      <c r="F2" t="s">
        <v>206</v>
      </c>
      <c r="G2" t="s">
        <v>203</v>
      </c>
      <c r="H2" t="s">
        <v>206</v>
      </c>
      <c r="I2" t="s">
        <v>203</v>
      </c>
      <c r="J2" t="s">
        <v>206</v>
      </c>
      <c r="K2" t="s">
        <v>203</v>
      </c>
      <c r="L2" t="s">
        <v>207</v>
      </c>
      <c r="M2" t="s">
        <v>203</v>
      </c>
      <c r="N2" t="s">
        <v>207</v>
      </c>
      <c r="O2" t="s">
        <v>203</v>
      </c>
      <c r="P2" t="s">
        <v>208</v>
      </c>
      <c r="Q2" t="s">
        <v>203</v>
      </c>
      <c r="R2" t="s">
        <v>209</v>
      </c>
      <c r="S2" t="s">
        <v>244</v>
      </c>
      <c r="T2" t="s">
        <v>245</v>
      </c>
      <c r="U2" t="s">
        <v>203</v>
      </c>
      <c r="V2" t="s">
        <v>246</v>
      </c>
      <c r="W2" t="s">
        <v>203</v>
      </c>
      <c r="X2" t="s">
        <v>247</v>
      </c>
      <c r="Y2" t="s">
        <v>203</v>
      </c>
      <c r="Z2" t="s">
        <v>248</v>
      </c>
      <c r="AA2" t="s">
        <v>203</v>
      </c>
      <c r="AB2" t="s">
        <v>206</v>
      </c>
      <c r="AC2" t="s">
        <v>203</v>
      </c>
      <c r="AD2" t="s">
        <v>249</v>
      </c>
      <c r="AE2" t="s">
        <v>203</v>
      </c>
      <c r="AF2" t="s">
        <v>260</v>
      </c>
    </row>
    <row r="3" spans="1:32" x14ac:dyDescent="0.25">
      <c r="A3" s="1" t="s">
        <v>210</v>
      </c>
      <c r="B3" t="s">
        <v>211</v>
      </c>
      <c r="C3" s="1" t="s">
        <v>210</v>
      </c>
      <c r="D3" t="s">
        <v>211</v>
      </c>
      <c r="E3" s="1" t="s">
        <v>210</v>
      </c>
      <c r="F3" t="s">
        <v>211</v>
      </c>
      <c r="G3" s="1" t="s">
        <v>210</v>
      </c>
      <c r="H3" t="s">
        <v>211</v>
      </c>
      <c r="I3" s="1" t="s">
        <v>210</v>
      </c>
      <c r="J3" t="s">
        <v>211</v>
      </c>
      <c r="K3" s="1" t="s">
        <v>212</v>
      </c>
      <c r="L3" t="s">
        <v>213</v>
      </c>
      <c r="M3" s="1" t="s">
        <v>212</v>
      </c>
      <c r="N3" t="s">
        <v>213</v>
      </c>
      <c r="O3" s="1" t="s">
        <v>210</v>
      </c>
      <c r="P3" t="s">
        <v>211</v>
      </c>
      <c r="Q3" s="1" t="s">
        <v>212</v>
      </c>
      <c r="R3" t="s">
        <v>214</v>
      </c>
      <c r="S3" s="1" t="s">
        <v>210</v>
      </c>
      <c r="T3" t="s">
        <v>211</v>
      </c>
      <c r="U3" s="1" t="s">
        <v>210</v>
      </c>
      <c r="V3" t="s">
        <v>211</v>
      </c>
      <c r="W3" s="1" t="s">
        <v>210</v>
      </c>
      <c r="X3" t="s">
        <v>211</v>
      </c>
      <c r="Y3" t="s">
        <v>210</v>
      </c>
      <c r="Z3" t="s">
        <v>211</v>
      </c>
      <c r="AA3" t="s">
        <v>210</v>
      </c>
      <c r="AB3" t="s">
        <v>211</v>
      </c>
      <c r="AC3" t="s">
        <v>210</v>
      </c>
      <c r="AD3" t="s">
        <v>211</v>
      </c>
      <c r="AE3" t="s">
        <v>261</v>
      </c>
      <c r="AF3" t="s">
        <v>264</v>
      </c>
    </row>
    <row r="4" spans="1:32" x14ac:dyDescent="0.25">
      <c r="A4" s="1" t="s">
        <v>215</v>
      </c>
      <c r="B4" t="s">
        <v>217</v>
      </c>
      <c r="C4" s="1" t="s">
        <v>215</v>
      </c>
      <c r="D4" t="s">
        <v>217</v>
      </c>
      <c r="E4" s="1" t="s">
        <v>215</v>
      </c>
      <c r="F4" t="s">
        <v>216</v>
      </c>
      <c r="G4" s="1" t="s">
        <v>215</v>
      </c>
      <c r="H4" t="s">
        <v>216</v>
      </c>
      <c r="I4" s="1" t="s">
        <v>215</v>
      </c>
      <c r="J4" t="s">
        <v>216</v>
      </c>
      <c r="K4" s="1" t="s">
        <v>218</v>
      </c>
      <c r="L4" t="s">
        <v>219</v>
      </c>
      <c r="M4" s="1" t="s">
        <v>218</v>
      </c>
      <c r="N4" t="s">
        <v>219</v>
      </c>
      <c r="O4" s="1" t="s">
        <v>218</v>
      </c>
      <c r="P4" t="s">
        <v>220</v>
      </c>
      <c r="Q4" s="1" t="s">
        <v>218</v>
      </c>
      <c r="R4" t="s">
        <v>295</v>
      </c>
      <c r="S4" s="1" t="s">
        <v>215</v>
      </c>
      <c r="T4" t="s">
        <v>217</v>
      </c>
      <c r="U4" s="1" t="s">
        <v>215</v>
      </c>
      <c r="V4" t="s">
        <v>216</v>
      </c>
      <c r="W4" s="1" t="s">
        <v>215</v>
      </c>
      <c r="X4" t="s">
        <v>217</v>
      </c>
      <c r="Y4" t="s">
        <v>215</v>
      </c>
      <c r="Z4" t="s">
        <v>250</v>
      </c>
      <c r="AA4" t="s">
        <v>215</v>
      </c>
      <c r="AB4" t="s">
        <v>216</v>
      </c>
      <c r="AC4" t="s">
        <v>215</v>
      </c>
      <c r="AD4" t="s">
        <v>216</v>
      </c>
      <c r="AE4" t="s">
        <v>262</v>
      </c>
      <c r="AF4" t="s">
        <v>296</v>
      </c>
    </row>
    <row r="5" spans="1:32" x14ac:dyDescent="0.25">
      <c r="A5" s="1" t="s">
        <v>221</v>
      </c>
      <c r="C5" t="s">
        <v>222</v>
      </c>
      <c r="E5" t="s">
        <v>223</v>
      </c>
      <c r="G5" t="s">
        <v>224</v>
      </c>
      <c r="I5" t="s">
        <v>225</v>
      </c>
      <c r="K5" t="s">
        <v>226</v>
      </c>
      <c r="M5" t="s">
        <v>227</v>
      </c>
      <c r="O5" t="s">
        <v>228</v>
      </c>
      <c r="Q5" t="s">
        <v>229</v>
      </c>
      <c r="S5" t="s">
        <v>251</v>
      </c>
      <c r="U5" t="s">
        <v>252</v>
      </c>
      <c r="W5" t="s">
        <v>253</v>
      </c>
      <c r="Y5" t="s">
        <v>254</v>
      </c>
      <c r="AA5" t="s">
        <v>255</v>
      </c>
      <c r="AC5" t="s">
        <v>256</v>
      </c>
      <c r="AE5" t="s">
        <v>265</v>
      </c>
    </row>
    <row r="6" spans="1:32" x14ac:dyDescent="0.25">
      <c r="A6" t="s">
        <v>230</v>
      </c>
      <c r="C6" t="s">
        <v>231</v>
      </c>
      <c r="E6" t="s">
        <v>232</v>
      </c>
      <c r="G6" t="s">
        <v>232</v>
      </c>
      <c r="I6" t="s">
        <v>232</v>
      </c>
      <c r="K6" t="s">
        <v>233</v>
      </c>
      <c r="M6" t="s">
        <v>233</v>
      </c>
      <c r="O6" t="s">
        <v>234</v>
      </c>
      <c r="Q6" t="s">
        <v>235</v>
      </c>
      <c r="S6" t="s">
        <v>231</v>
      </c>
      <c r="U6" t="s">
        <v>257</v>
      </c>
      <c r="W6" t="s">
        <v>258</v>
      </c>
      <c r="Y6" t="s">
        <v>259</v>
      </c>
      <c r="AA6" t="s">
        <v>232</v>
      </c>
      <c r="AC6" t="s">
        <v>257</v>
      </c>
      <c r="AE6" t="s">
        <v>266</v>
      </c>
    </row>
    <row r="7" spans="1:32" x14ac:dyDescent="0.25">
      <c r="A7" s="1" t="s">
        <v>236</v>
      </c>
      <c r="B7" t="s">
        <v>237</v>
      </c>
      <c r="C7" t="s">
        <v>236</v>
      </c>
      <c r="D7" t="s">
        <v>237</v>
      </c>
      <c r="E7" t="s">
        <v>236</v>
      </c>
      <c r="F7" t="s">
        <v>237</v>
      </c>
      <c r="G7" t="s">
        <v>236</v>
      </c>
      <c r="H7" t="s">
        <v>237</v>
      </c>
      <c r="I7" t="s">
        <v>236</v>
      </c>
      <c r="J7" t="s">
        <v>237</v>
      </c>
      <c r="K7" t="s">
        <v>236</v>
      </c>
      <c r="L7" t="s">
        <v>237</v>
      </c>
      <c r="M7" t="s">
        <v>236</v>
      </c>
      <c r="N7" t="s">
        <v>237</v>
      </c>
      <c r="O7" t="s">
        <v>236</v>
      </c>
      <c r="P7" t="s">
        <v>237</v>
      </c>
      <c r="Q7" t="s">
        <v>236</v>
      </c>
      <c r="R7" t="s">
        <v>237</v>
      </c>
      <c r="S7" t="s">
        <v>236</v>
      </c>
      <c r="T7" t="s">
        <v>237</v>
      </c>
      <c r="U7" t="s">
        <v>236</v>
      </c>
      <c r="V7" t="s">
        <v>237</v>
      </c>
      <c r="W7" t="s">
        <v>236</v>
      </c>
      <c r="X7" t="s">
        <v>237</v>
      </c>
      <c r="Y7" t="s">
        <v>236</v>
      </c>
      <c r="Z7" t="s">
        <v>237</v>
      </c>
      <c r="AA7" t="s">
        <v>236</v>
      </c>
      <c r="AB7" t="s">
        <v>237</v>
      </c>
      <c r="AC7" t="s">
        <v>236</v>
      </c>
      <c r="AD7" t="s">
        <v>237</v>
      </c>
      <c r="AE7" t="s">
        <v>236</v>
      </c>
      <c r="AF7" t="s">
        <v>237</v>
      </c>
    </row>
    <row r="8" spans="1:32" x14ac:dyDescent="0.25">
      <c r="A8" s="1">
        <v>43952</v>
      </c>
      <c r="B8">
        <v>1253</v>
      </c>
      <c r="C8" s="1">
        <v>43952</v>
      </c>
      <c r="D8">
        <v>39.4</v>
      </c>
      <c r="E8" s="1">
        <v>43922</v>
      </c>
      <c r="F8">
        <v>55156</v>
      </c>
      <c r="G8" s="1">
        <v>43922</v>
      </c>
      <c r="H8">
        <v>13879</v>
      </c>
      <c r="I8" s="1">
        <v>43922</v>
      </c>
      <c r="J8">
        <v>42681</v>
      </c>
      <c r="K8" s="1">
        <v>44688</v>
      </c>
      <c r="L8">
        <v>210000</v>
      </c>
      <c r="M8" s="1">
        <v>44688</v>
      </c>
      <c r="N8">
        <v>213000</v>
      </c>
      <c r="O8" s="1">
        <v>43405</v>
      </c>
      <c r="P8">
        <v>97.5</v>
      </c>
      <c r="Q8" s="1">
        <v>44694</v>
      </c>
      <c r="R8">
        <v>5.3629999999999997E-2</v>
      </c>
      <c r="S8" s="1">
        <v>43952</v>
      </c>
      <c r="T8">
        <v>2625</v>
      </c>
      <c r="U8" s="1">
        <v>43922</v>
      </c>
      <c r="V8">
        <v>19095.473999999998</v>
      </c>
      <c r="W8" s="1">
        <v>43952</v>
      </c>
      <c r="X8">
        <v>85.973200000000006</v>
      </c>
      <c r="Y8" s="1">
        <v>43891</v>
      </c>
      <c r="Z8">
        <v>1428936</v>
      </c>
      <c r="AA8" s="1">
        <v>43922</v>
      </c>
      <c r="AB8">
        <v>311815</v>
      </c>
      <c r="AC8" s="1">
        <v>43922</v>
      </c>
      <c r="AD8">
        <v>33.799999999999997</v>
      </c>
      <c r="AE8" s="1">
        <v>44371</v>
      </c>
      <c r="AF8">
        <v>3.08</v>
      </c>
    </row>
    <row r="9" spans="1:32" x14ac:dyDescent="0.25">
      <c r="A9" s="1">
        <v>43983</v>
      </c>
      <c r="B9">
        <v>1329</v>
      </c>
      <c r="C9" s="1">
        <v>43983</v>
      </c>
      <c r="D9">
        <v>39.9</v>
      </c>
      <c r="E9" s="1">
        <v>43952</v>
      </c>
      <c r="F9">
        <v>56113</v>
      </c>
      <c r="G9" s="1">
        <v>43952</v>
      </c>
      <c r="H9">
        <v>18163</v>
      </c>
      <c r="I9" s="1">
        <v>43952</v>
      </c>
      <c r="J9">
        <v>45365</v>
      </c>
      <c r="K9" s="1">
        <v>44695</v>
      </c>
      <c r="L9">
        <v>222000</v>
      </c>
      <c r="M9" s="1">
        <v>44695</v>
      </c>
      <c r="N9">
        <v>214250</v>
      </c>
      <c r="O9" s="1">
        <v>43435</v>
      </c>
      <c r="P9">
        <v>98.3</v>
      </c>
      <c r="Q9" s="1">
        <v>44701</v>
      </c>
      <c r="R9">
        <v>6.7960000000000007E-2</v>
      </c>
      <c r="S9" s="1">
        <v>43983</v>
      </c>
      <c r="T9">
        <v>4565</v>
      </c>
      <c r="U9" s="1">
        <v>43952</v>
      </c>
      <c r="V9">
        <v>18319.953000000001</v>
      </c>
      <c r="W9" s="1">
        <v>43983</v>
      </c>
      <c r="X9">
        <v>91.5625</v>
      </c>
      <c r="Y9" s="1">
        <v>43922</v>
      </c>
      <c r="Z9">
        <v>1256135</v>
      </c>
      <c r="AA9" s="1">
        <v>43952</v>
      </c>
      <c r="AB9">
        <v>346045</v>
      </c>
      <c r="AC9" s="1">
        <v>43952</v>
      </c>
      <c r="AD9">
        <v>24.9</v>
      </c>
      <c r="AE9" s="1">
        <v>44372</v>
      </c>
      <c r="AF9">
        <v>3.04</v>
      </c>
    </row>
    <row r="10" spans="1:32" x14ac:dyDescent="0.25">
      <c r="A10" s="1">
        <v>44013</v>
      </c>
      <c r="B10">
        <v>1526</v>
      </c>
      <c r="C10" s="1">
        <v>44013</v>
      </c>
      <c r="D10">
        <v>40.700000000000003</v>
      </c>
      <c r="E10" s="1">
        <v>43983</v>
      </c>
      <c r="F10">
        <v>58096</v>
      </c>
      <c r="G10" s="1">
        <v>43983</v>
      </c>
      <c r="H10">
        <v>36804</v>
      </c>
      <c r="I10" s="1">
        <v>43983</v>
      </c>
      <c r="J10">
        <v>49183</v>
      </c>
      <c r="K10" s="1">
        <v>44702</v>
      </c>
      <c r="L10">
        <v>215000</v>
      </c>
      <c r="M10" s="1">
        <v>44702</v>
      </c>
      <c r="N10">
        <v>216250</v>
      </c>
      <c r="O10" s="1">
        <v>43466</v>
      </c>
      <c r="P10">
        <v>91.2</v>
      </c>
      <c r="Q10" s="1">
        <v>44708</v>
      </c>
      <c r="R10">
        <v>8.3559999999999995E-2</v>
      </c>
      <c r="S10" s="1">
        <v>44013</v>
      </c>
      <c r="T10">
        <v>1444</v>
      </c>
      <c r="U10" s="1">
        <v>43983</v>
      </c>
      <c r="V10">
        <v>18214.019</v>
      </c>
      <c r="W10" s="1">
        <v>44013</v>
      </c>
      <c r="X10">
        <v>95.014399999999995</v>
      </c>
      <c r="Y10" s="1">
        <v>43952</v>
      </c>
      <c r="Z10">
        <v>1357116</v>
      </c>
      <c r="AA10" s="1">
        <v>43983</v>
      </c>
      <c r="AB10">
        <v>367535</v>
      </c>
      <c r="AC10" s="1">
        <v>43983</v>
      </c>
      <c r="AD10">
        <v>20.100000000000001</v>
      </c>
      <c r="AE10" s="1">
        <v>44375</v>
      </c>
      <c r="AF10">
        <v>3.05</v>
      </c>
    </row>
    <row r="11" spans="1:32" x14ac:dyDescent="0.25">
      <c r="A11" s="1">
        <v>44044</v>
      </c>
      <c r="B11">
        <v>1564</v>
      </c>
      <c r="C11" s="1">
        <v>44044</v>
      </c>
      <c r="D11">
        <v>41.1</v>
      </c>
      <c r="E11" s="1">
        <v>44013</v>
      </c>
      <c r="F11">
        <v>59442</v>
      </c>
      <c r="G11" s="1">
        <v>44013</v>
      </c>
      <c r="H11">
        <v>45044</v>
      </c>
      <c r="I11" s="1">
        <v>44013</v>
      </c>
      <c r="J11">
        <v>50610</v>
      </c>
      <c r="K11" s="1">
        <v>44709</v>
      </c>
      <c r="L11">
        <v>202000</v>
      </c>
      <c r="M11" s="1">
        <v>44709</v>
      </c>
      <c r="N11">
        <v>212250</v>
      </c>
      <c r="O11" s="1">
        <v>43497</v>
      </c>
      <c r="P11">
        <v>93.8</v>
      </c>
      <c r="Q11" s="1">
        <v>44715</v>
      </c>
      <c r="R11">
        <v>0.10043000000000001</v>
      </c>
      <c r="S11" s="1">
        <v>44044</v>
      </c>
      <c r="T11">
        <v>1735</v>
      </c>
      <c r="U11" s="1">
        <v>44013</v>
      </c>
      <c r="V11">
        <v>18347.828000000001</v>
      </c>
      <c r="W11" s="1">
        <v>44044</v>
      </c>
      <c r="X11">
        <v>95.888099999999994</v>
      </c>
      <c r="Y11" s="1">
        <v>43983</v>
      </c>
      <c r="Z11">
        <v>1465484</v>
      </c>
      <c r="AA11" s="1">
        <v>44013</v>
      </c>
      <c r="AB11">
        <v>374221</v>
      </c>
      <c r="AC11" s="1">
        <v>44013</v>
      </c>
      <c r="AD11">
        <v>19.2</v>
      </c>
      <c r="AE11" s="1">
        <v>44376</v>
      </c>
      <c r="AF11">
        <v>3.03</v>
      </c>
    </row>
    <row r="12" spans="1:32" x14ac:dyDescent="0.25">
      <c r="A12" s="1">
        <v>44075</v>
      </c>
      <c r="B12">
        <v>1643</v>
      </c>
      <c r="C12" s="1">
        <v>44075</v>
      </c>
      <c r="D12">
        <v>41.2</v>
      </c>
      <c r="E12" s="1">
        <v>44044</v>
      </c>
      <c r="F12">
        <v>59972</v>
      </c>
      <c r="G12" s="1">
        <v>44044</v>
      </c>
      <c r="H12">
        <v>43426</v>
      </c>
      <c r="I12" s="1">
        <v>44044</v>
      </c>
      <c r="J12">
        <v>51506</v>
      </c>
      <c r="K12" s="1">
        <v>44716</v>
      </c>
      <c r="L12">
        <v>221000</v>
      </c>
      <c r="M12" s="1">
        <v>44716</v>
      </c>
      <c r="N12">
        <v>215000</v>
      </c>
      <c r="O12" s="1">
        <v>43525</v>
      </c>
      <c r="P12">
        <v>98.4</v>
      </c>
      <c r="Q12" s="1">
        <v>44722</v>
      </c>
      <c r="R12">
        <v>0.11745</v>
      </c>
      <c r="S12" s="1">
        <v>44075</v>
      </c>
      <c r="T12">
        <v>961</v>
      </c>
      <c r="U12" s="1">
        <v>44044</v>
      </c>
      <c r="V12">
        <v>17747.976999999999</v>
      </c>
      <c r="W12" s="1">
        <v>44075</v>
      </c>
      <c r="X12">
        <v>95.844399999999993</v>
      </c>
      <c r="Y12" s="1">
        <v>44013</v>
      </c>
      <c r="Z12">
        <v>1504500</v>
      </c>
      <c r="AA12" s="1">
        <v>44044</v>
      </c>
      <c r="AB12">
        <v>375811</v>
      </c>
      <c r="AC12" s="1">
        <v>44044</v>
      </c>
      <c r="AD12">
        <v>15.5</v>
      </c>
      <c r="AE12" s="1">
        <v>44377</v>
      </c>
      <c r="AF12">
        <v>3.04</v>
      </c>
    </row>
    <row r="13" spans="1:32" x14ac:dyDescent="0.25">
      <c r="A13" s="1">
        <v>44105</v>
      </c>
      <c r="B13">
        <v>1622</v>
      </c>
      <c r="C13" s="1">
        <v>44105</v>
      </c>
      <c r="D13">
        <v>41.3</v>
      </c>
      <c r="E13" s="1">
        <v>44075</v>
      </c>
      <c r="F13">
        <v>61416</v>
      </c>
      <c r="G13" s="1">
        <v>44075</v>
      </c>
      <c r="H13">
        <v>43716</v>
      </c>
      <c r="I13" s="1">
        <v>44075</v>
      </c>
      <c r="J13">
        <v>52349</v>
      </c>
      <c r="K13" s="1">
        <v>44723</v>
      </c>
      <c r="L13">
        <v>217000</v>
      </c>
      <c r="M13" s="1">
        <v>44723</v>
      </c>
      <c r="N13">
        <v>213750</v>
      </c>
      <c r="O13" s="1">
        <v>43556</v>
      </c>
      <c r="P13">
        <v>97.2</v>
      </c>
      <c r="Q13" s="1">
        <v>44729</v>
      </c>
      <c r="R13">
        <v>0.13328999999999999</v>
      </c>
      <c r="S13" s="1">
        <v>44105</v>
      </c>
      <c r="T13">
        <v>719</v>
      </c>
      <c r="U13" s="1">
        <v>44075</v>
      </c>
      <c r="V13">
        <v>17834.11</v>
      </c>
      <c r="W13" s="1">
        <v>44105</v>
      </c>
      <c r="X13">
        <v>96.429199999999994</v>
      </c>
      <c r="Y13" s="1">
        <v>44044</v>
      </c>
      <c r="Z13">
        <v>1509447</v>
      </c>
      <c r="AA13" s="1">
        <v>44075</v>
      </c>
      <c r="AB13">
        <v>381266</v>
      </c>
      <c r="AC13" s="1">
        <v>44075</v>
      </c>
      <c r="AD13">
        <v>14.6</v>
      </c>
      <c r="AE13" s="1">
        <v>44378</v>
      </c>
      <c r="AF13">
        <v>3.02</v>
      </c>
    </row>
    <row r="14" spans="1:32" x14ac:dyDescent="0.25">
      <c r="A14" s="1">
        <v>44136</v>
      </c>
      <c r="B14">
        <v>1713</v>
      </c>
      <c r="C14" s="1">
        <v>44136</v>
      </c>
      <c r="D14">
        <v>41.3</v>
      </c>
      <c r="E14" s="1">
        <v>44105</v>
      </c>
      <c r="F14">
        <v>62292</v>
      </c>
      <c r="G14" s="1">
        <v>44105</v>
      </c>
      <c r="H14">
        <v>42591</v>
      </c>
      <c r="I14" s="1">
        <v>44105</v>
      </c>
      <c r="J14">
        <v>53111</v>
      </c>
      <c r="K14" s="1">
        <v>44730</v>
      </c>
      <c r="L14">
        <v>216000</v>
      </c>
      <c r="M14" s="1">
        <v>44730</v>
      </c>
      <c r="N14">
        <v>214000</v>
      </c>
      <c r="O14" s="1">
        <v>43586</v>
      </c>
      <c r="P14">
        <v>100</v>
      </c>
      <c r="Q14" s="1">
        <v>44736</v>
      </c>
      <c r="R14">
        <v>0.14510999999999999</v>
      </c>
      <c r="S14" s="1">
        <v>44136</v>
      </c>
      <c r="T14">
        <v>264</v>
      </c>
      <c r="U14" s="1">
        <v>44105</v>
      </c>
      <c r="V14">
        <v>17805.007000000001</v>
      </c>
      <c r="W14" s="1">
        <v>44136</v>
      </c>
      <c r="X14">
        <v>96.856399999999994</v>
      </c>
      <c r="Y14" s="1">
        <v>44075</v>
      </c>
      <c r="Z14">
        <v>1518387</v>
      </c>
      <c r="AA14" s="1">
        <v>44105</v>
      </c>
      <c r="AB14">
        <v>379978</v>
      </c>
      <c r="AC14" s="1">
        <v>44105</v>
      </c>
      <c r="AD14">
        <v>14</v>
      </c>
      <c r="AE14" s="1">
        <v>44379</v>
      </c>
      <c r="AF14">
        <v>3.04</v>
      </c>
    </row>
    <row r="15" spans="1:32" x14ac:dyDescent="0.25">
      <c r="A15" s="1">
        <v>44166</v>
      </c>
      <c r="B15">
        <v>1760</v>
      </c>
      <c r="C15" s="1">
        <v>44166</v>
      </c>
      <c r="D15">
        <v>41.4</v>
      </c>
      <c r="E15" s="1">
        <v>44136</v>
      </c>
      <c r="F15">
        <v>62330</v>
      </c>
      <c r="G15" s="1">
        <v>44136</v>
      </c>
      <c r="H15">
        <v>42972</v>
      </c>
      <c r="I15" s="1">
        <v>44136</v>
      </c>
      <c r="J15">
        <v>53552</v>
      </c>
      <c r="K15" s="1">
        <v>44737</v>
      </c>
      <c r="L15">
        <v>213000</v>
      </c>
      <c r="M15" s="1">
        <v>44737</v>
      </c>
      <c r="N15">
        <v>216750</v>
      </c>
      <c r="O15" s="1">
        <v>43617</v>
      </c>
      <c r="P15">
        <v>98.2</v>
      </c>
      <c r="Q15" s="1">
        <v>44743</v>
      </c>
      <c r="R15">
        <v>0.15218000000000001</v>
      </c>
      <c r="S15" s="1">
        <v>44166</v>
      </c>
      <c r="T15">
        <v>-268</v>
      </c>
      <c r="U15" s="1">
        <v>44136</v>
      </c>
      <c r="V15">
        <v>17634.898000000001</v>
      </c>
      <c r="W15" s="1">
        <v>44166</v>
      </c>
      <c r="X15">
        <v>97.975399999999993</v>
      </c>
      <c r="Y15" s="1">
        <v>44105</v>
      </c>
      <c r="Z15">
        <v>1526985</v>
      </c>
      <c r="AA15" s="1">
        <v>44136</v>
      </c>
      <c r="AB15">
        <v>378291</v>
      </c>
      <c r="AC15" s="1">
        <v>44136</v>
      </c>
      <c r="AD15">
        <v>13.3</v>
      </c>
      <c r="AE15" s="1">
        <v>44382</v>
      </c>
      <c r="AF15">
        <v>3.03</v>
      </c>
    </row>
    <row r="16" spans="1:32" x14ac:dyDescent="0.25">
      <c r="A16" s="1">
        <v>44197</v>
      </c>
      <c r="B16">
        <v>1866</v>
      </c>
      <c r="C16" s="1">
        <v>44197</v>
      </c>
      <c r="D16">
        <v>41.6</v>
      </c>
      <c r="E16" s="1">
        <v>44166</v>
      </c>
      <c r="F16">
        <v>63719</v>
      </c>
      <c r="G16" s="1">
        <v>44166</v>
      </c>
      <c r="H16">
        <v>43182</v>
      </c>
      <c r="I16" s="1">
        <v>44166</v>
      </c>
      <c r="J16">
        <v>55201</v>
      </c>
      <c r="K16" s="1">
        <v>44744</v>
      </c>
      <c r="L16">
        <v>212000</v>
      </c>
      <c r="M16" s="1">
        <v>44744</v>
      </c>
      <c r="N16">
        <v>214500</v>
      </c>
      <c r="O16" s="1">
        <v>43647</v>
      </c>
      <c r="P16">
        <v>98.4</v>
      </c>
      <c r="Q16" s="1">
        <v>44750</v>
      </c>
      <c r="R16">
        <v>0.15343999999999999</v>
      </c>
      <c r="S16" s="1">
        <v>44197</v>
      </c>
      <c r="T16">
        <v>494</v>
      </c>
      <c r="U16" s="1">
        <v>44166</v>
      </c>
      <c r="V16">
        <v>17672.487000000001</v>
      </c>
      <c r="W16" s="1">
        <v>44197</v>
      </c>
      <c r="X16">
        <v>98.783600000000007</v>
      </c>
      <c r="Y16" s="1">
        <v>44136</v>
      </c>
      <c r="Z16">
        <v>1523747</v>
      </c>
      <c r="AA16" s="1">
        <v>44166</v>
      </c>
      <c r="AB16">
        <v>384062</v>
      </c>
      <c r="AC16" s="1">
        <v>44166</v>
      </c>
      <c r="AD16">
        <v>13.8</v>
      </c>
      <c r="AE16" s="1">
        <v>44383</v>
      </c>
      <c r="AF16">
        <v>3.05</v>
      </c>
    </row>
    <row r="17" spans="1:32" x14ac:dyDescent="0.25">
      <c r="A17" s="1">
        <v>44228</v>
      </c>
      <c r="B17">
        <v>1700</v>
      </c>
      <c r="C17" s="1">
        <v>44228</v>
      </c>
      <c r="D17">
        <v>41.4</v>
      </c>
      <c r="E17" s="1">
        <v>44197</v>
      </c>
      <c r="F17">
        <v>64783</v>
      </c>
      <c r="G17" s="1">
        <v>44197</v>
      </c>
      <c r="H17">
        <v>42809</v>
      </c>
      <c r="I17" s="1">
        <v>44197</v>
      </c>
      <c r="J17">
        <v>56997</v>
      </c>
      <c r="K17" s="1">
        <v>44751</v>
      </c>
      <c r="L17">
        <v>221000</v>
      </c>
      <c r="M17" s="1">
        <v>44751</v>
      </c>
      <c r="N17">
        <v>215500</v>
      </c>
      <c r="O17" s="1">
        <v>43678</v>
      </c>
      <c r="P17">
        <v>89.8</v>
      </c>
      <c r="Q17" s="1">
        <v>44757</v>
      </c>
      <c r="R17">
        <v>0.14865999999999999</v>
      </c>
      <c r="S17" s="1">
        <v>44228</v>
      </c>
      <c r="T17">
        <v>575</v>
      </c>
      <c r="U17" s="1">
        <v>44197</v>
      </c>
      <c r="V17">
        <v>19297.188999999998</v>
      </c>
      <c r="W17" s="1">
        <v>44228</v>
      </c>
      <c r="X17">
        <v>95.374399999999994</v>
      </c>
      <c r="Y17" s="1">
        <v>44166</v>
      </c>
      <c r="Z17">
        <v>1529685</v>
      </c>
      <c r="AA17" s="1">
        <v>44197</v>
      </c>
      <c r="AB17">
        <v>396559</v>
      </c>
      <c r="AC17" s="1">
        <v>44197</v>
      </c>
      <c r="AD17">
        <v>20</v>
      </c>
      <c r="AE17" s="1">
        <v>44384</v>
      </c>
      <c r="AF17">
        <v>3.05</v>
      </c>
    </row>
    <row r="18" spans="1:32" x14ac:dyDescent="0.25">
      <c r="A18" s="1">
        <v>44256</v>
      </c>
      <c r="B18">
        <v>1731</v>
      </c>
      <c r="C18" s="1">
        <v>44256</v>
      </c>
      <c r="D18">
        <v>41.6</v>
      </c>
      <c r="E18" s="1">
        <v>44228</v>
      </c>
      <c r="F18">
        <v>65028</v>
      </c>
      <c r="G18" s="1">
        <v>44228</v>
      </c>
      <c r="H18">
        <v>40147</v>
      </c>
      <c r="I18" s="1">
        <v>44228</v>
      </c>
      <c r="J18">
        <v>57319</v>
      </c>
      <c r="K18" s="1">
        <v>44758</v>
      </c>
      <c r="L18">
        <v>213000</v>
      </c>
      <c r="M18" s="1">
        <v>44758</v>
      </c>
      <c r="N18">
        <v>214750</v>
      </c>
      <c r="O18" s="1">
        <v>43709</v>
      </c>
      <c r="P18">
        <v>93.2</v>
      </c>
      <c r="Q18" s="1">
        <v>44764</v>
      </c>
      <c r="R18">
        <v>0.13941000000000001</v>
      </c>
      <c r="S18" s="1">
        <v>44256</v>
      </c>
      <c r="T18">
        <v>784</v>
      </c>
      <c r="U18" s="1">
        <v>44228</v>
      </c>
      <c r="V18">
        <v>17872.892</v>
      </c>
      <c r="W18" s="1">
        <v>44256</v>
      </c>
      <c r="X18">
        <v>98.135099999999994</v>
      </c>
      <c r="Y18" s="1">
        <v>44197</v>
      </c>
      <c r="Z18">
        <v>1567734</v>
      </c>
      <c r="AA18" s="1">
        <v>44228</v>
      </c>
      <c r="AB18">
        <v>386848</v>
      </c>
      <c r="AC18" s="1">
        <v>44228</v>
      </c>
      <c r="AD18">
        <v>13.4</v>
      </c>
      <c r="AE18" s="1">
        <v>44385</v>
      </c>
      <c r="AF18">
        <v>3.14</v>
      </c>
    </row>
    <row r="19" spans="1:32" x14ac:dyDescent="0.25">
      <c r="A19" s="1">
        <v>44287</v>
      </c>
      <c r="B19">
        <v>1714</v>
      </c>
      <c r="C19" s="1">
        <v>44287</v>
      </c>
      <c r="D19">
        <v>41.6</v>
      </c>
      <c r="E19" s="1">
        <v>44256</v>
      </c>
      <c r="F19">
        <v>66317</v>
      </c>
      <c r="G19" s="1">
        <v>44256</v>
      </c>
      <c r="H19">
        <v>40238</v>
      </c>
      <c r="I19" s="1">
        <v>44256</v>
      </c>
      <c r="J19">
        <v>58435</v>
      </c>
      <c r="K19" s="1">
        <v>44765</v>
      </c>
      <c r="L19">
        <v>211000</v>
      </c>
      <c r="M19" s="1">
        <v>44765</v>
      </c>
      <c r="N19">
        <v>214250</v>
      </c>
      <c r="O19" s="1">
        <v>43739</v>
      </c>
      <c r="P19">
        <v>95.5</v>
      </c>
      <c r="Q19" s="1">
        <v>44771</v>
      </c>
      <c r="R19">
        <v>0.12842999999999999</v>
      </c>
      <c r="S19" s="1">
        <v>44287</v>
      </c>
      <c r="T19">
        <v>286</v>
      </c>
      <c r="U19" s="1">
        <v>44256</v>
      </c>
      <c r="V19">
        <v>21448.062999999998</v>
      </c>
      <c r="W19" s="1">
        <v>44287</v>
      </c>
      <c r="X19">
        <v>98.288600000000002</v>
      </c>
      <c r="Y19" s="1">
        <v>44228</v>
      </c>
      <c r="Z19">
        <v>1523644</v>
      </c>
      <c r="AA19" s="1">
        <v>44256</v>
      </c>
      <c r="AB19">
        <v>419655</v>
      </c>
      <c r="AC19" s="1">
        <v>44256</v>
      </c>
      <c r="AD19">
        <v>26.3</v>
      </c>
      <c r="AE19" s="1">
        <v>44386</v>
      </c>
      <c r="AF19">
        <v>3.07</v>
      </c>
    </row>
    <row r="20" spans="1:32" x14ac:dyDescent="0.25">
      <c r="A20" s="1">
        <v>44317</v>
      </c>
      <c r="B20">
        <v>1680</v>
      </c>
      <c r="C20" s="1">
        <v>44317</v>
      </c>
      <c r="D20">
        <v>41.6</v>
      </c>
      <c r="E20" s="1">
        <v>44287</v>
      </c>
      <c r="F20">
        <v>68209</v>
      </c>
      <c r="G20" s="1">
        <v>44287</v>
      </c>
      <c r="H20">
        <v>37514</v>
      </c>
      <c r="I20" s="1">
        <v>44287</v>
      </c>
      <c r="J20">
        <v>59546</v>
      </c>
      <c r="K20" s="1">
        <v>44772</v>
      </c>
      <c r="L20">
        <v>218000</v>
      </c>
      <c r="M20" s="1">
        <v>44772</v>
      </c>
      <c r="N20">
        <v>215750</v>
      </c>
      <c r="O20" s="1">
        <v>43770</v>
      </c>
      <c r="P20">
        <v>96.8</v>
      </c>
      <c r="Q20" s="1">
        <v>44778</v>
      </c>
      <c r="R20">
        <v>0.11862</v>
      </c>
      <c r="S20" s="1">
        <v>44317</v>
      </c>
      <c r="T20">
        <v>482</v>
      </c>
      <c r="U20" s="1">
        <v>44287</v>
      </c>
      <c r="V20">
        <v>18540.985000000001</v>
      </c>
      <c r="W20" s="1">
        <v>44317</v>
      </c>
      <c r="X20">
        <v>99.150800000000004</v>
      </c>
      <c r="Y20" s="1">
        <v>44256</v>
      </c>
      <c r="Z20">
        <v>1579651</v>
      </c>
      <c r="AA20" s="1">
        <v>44287</v>
      </c>
      <c r="AB20">
        <v>419103</v>
      </c>
      <c r="AC20" s="1">
        <v>44287</v>
      </c>
      <c r="AD20">
        <v>12.8</v>
      </c>
      <c r="AE20" s="1">
        <v>44389</v>
      </c>
      <c r="AF20">
        <v>3.05</v>
      </c>
    </row>
    <row r="21" spans="1:32" x14ac:dyDescent="0.25">
      <c r="A21" s="1">
        <v>44348</v>
      </c>
      <c r="B21">
        <v>1644</v>
      </c>
      <c r="C21" s="1">
        <v>44348</v>
      </c>
      <c r="D21">
        <v>41.4</v>
      </c>
      <c r="E21" s="1">
        <v>44317</v>
      </c>
      <c r="F21">
        <v>66660</v>
      </c>
      <c r="G21" s="1">
        <v>44317</v>
      </c>
      <c r="H21">
        <v>38483</v>
      </c>
      <c r="I21" s="1">
        <v>44317</v>
      </c>
      <c r="J21">
        <v>59484</v>
      </c>
      <c r="K21" s="1">
        <v>44779</v>
      </c>
      <c r="L21">
        <v>214000</v>
      </c>
      <c r="M21" s="1">
        <v>44779</v>
      </c>
      <c r="N21">
        <v>214000</v>
      </c>
      <c r="O21" s="1">
        <v>43800</v>
      </c>
      <c r="P21">
        <v>99.3</v>
      </c>
      <c r="Q21" s="1">
        <v>44785</v>
      </c>
      <c r="R21">
        <v>0.1114</v>
      </c>
      <c r="S21" s="1">
        <v>44348</v>
      </c>
      <c r="T21">
        <v>693</v>
      </c>
      <c r="U21" s="1">
        <v>44317</v>
      </c>
      <c r="V21">
        <v>18088.742999999999</v>
      </c>
      <c r="W21" s="1">
        <v>44348</v>
      </c>
      <c r="X21">
        <v>99.509600000000006</v>
      </c>
      <c r="Y21" s="1">
        <v>44287</v>
      </c>
      <c r="Z21">
        <v>1571789</v>
      </c>
      <c r="AA21" s="1">
        <v>44317</v>
      </c>
      <c r="AB21">
        <v>414141</v>
      </c>
      <c r="AC21" s="1">
        <v>44317</v>
      </c>
      <c r="AD21">
        <v>10.3</v>
      </c>
      <c r="AE21" s="1">
        <v>44390</v>
      </c>
      <c r="AF21">
        <v>3.04</v>
      </c>
    </row>
    <row r="22" spans="1:32" x14ac:dyDescent="0.25">
      <c r="A22" s="1">
        <v>44378</v>
      </c>
      <c r="B22">
        <v>1618</v>
      </c>
      <c r="C22" s="1">
        <v>44378</v>
      </c>
      <c r="D22">
        <v>41.5</v>
      </c>
      <c r="E22" s="1">
        <v>44348</v>
      </c>
      <c r="F22">
        <v>67612</v>
      </c>
      <c r="G22" s="1">
        <v>44348</v>
      </c>
      <c r="H22">
        <v>37707</v>
      </c>
      <c r="I22" s="1">
        <v>44348</v>
      </c>
      <c r="J22">
        <v>58924</v>
      </c>
      <c r="K22" s="1">
        <v>44786</v>
      </c>
      <c r="L22">
        <v>213000</v>
      </c>
      <c r="M22" s="1">
        <v>44786</v>
      </c>
      <c r="N22">
        <v>214000</v>
      </c>
      <c r="O22" s="1">
        <v>43831</v>
      </c>
      <c r="P22">
        <v>99.8</v>
      </c>
      <c r="Q22" s="1">
        <v>44792</v>
      </c>
      <c r="R22">
        <v>0.10979</v>
      </c>
      <c r="S22" s="1">
        <v>44378</v>
      </c>
      <c r="T22">
        <v>769</v>
      </c>
      <c r="U22" s="1">
        <v>44348</v>
      </c>
      <c r="V22">
        <v>18014.269</v>
      </c>
      <c r="W22" s="1">
        <v>44378</v>
      </c>
      <c r="X22">
        <v>100.12309999999999</v>
      </c>
      <c r="Y22" s="1">
        <v>44317</v>
      </c>
      <c r="Z22">
        <v>1545700</v>
      </c>
      <c r="AA22" s="1">
        <v>44348</v>
      </c>
      <c r="AB22">
        <v>421067</v>
      </c>
      <c r="AC22" s="1">
        <v>44348</v>
      </c>
      <c r="AD22">
        <v>9.3000000000000007</v>
      </c>
      <c r="AE22" s="1">
        <v>44391</v>
      </c>
      <c r="AF22">
        <v>3.1</v>
      </c>
    </row>
    <row r="23" spans="1:32" x14ac:dyDescent="0.25">
      <c r="A23" s="1">
        <v>44409</v>
      </c>
      <c r="B23">
        <v>1837</v>
      </c>
      <c r="C23" s="1">
        <v>44409</v>
      </c>
      <c r="D23">
        <v>41.4</v>
      </c>
      <c r="E23" s="1">
        <v>44378</v>
      </c>
      <c r="F23">
        <v>68094</v>
      </c>
      <c r="G23" s="1">
        <v>44378</v>
      </c>
      <c r="H23">
        <v>40964</v>
      </c>
      <c r="I23" s="1">
        <v>44378</v>
      </c>
      <c r="J23">
        <v>58462</v>
      </c>
      <c r="K23" s="1">
        <v>44793</v>
      </c>
      <c r="L23">
        <v>208000</v>
      </c>
      <c r="M23" s="1">
        <v>44793</v>
      </c>
      <c r="N23">
        <v>213250</v>
      </c>
      <c r="O23" s="1">
        <v>43862</v>
      </c>
      <c r="P23">
        <v>101</v>
      </c>
      <c r="Q23" s="1">
        <v>44799</v>
      </c>
      <c r="R23">
        <v>0.11443</v>
      </c>
      <c r="S23" s="1">
        <v>44409</v>
      </c>
      <c r="T23">
        <v>663</v>
      </c>
      <c r="U23" s="1">
        <v>44378</v>
      </c>
      <c r="V23">
        <v>18125.725999999999</v>
      </c>
      <c r="W23" s="1">
        <v>44409</v>
      </c>
      <c r="X23">
        <v>100.1255</v>
      </c>
      <c r="Y23" s="1">
        <v>44348</v>
      </c>
      <c r="Z23">
        <v>1550862</v>
      </c>
      <c r="AA23" s="1">
        <v>44378</v>
      </c>
      <c r="AB23">
        <v>415323</v>
      </c>
      <c r="AC23" s="1">
        <v>44378</v>
      </c>
      <c r="AD23">
        <v>9.9</v>
      </c>
      <c r="AE23" s="1">
        <v>44392</v>
      </c>
      <c r="AF23">
        <v>3.14</v>
      </c>
    </row>
    <row r="24" spans="1:32" x14ac:dyDescent="0.25">
      <c r="A24" s="1">
        <v>44440</v>
      </c>
      <c r="B24">
        <v>1636</v>
      </c>
      <c r="C24" s="1">
        <v>44440</v>
      </c>
      <c r="D24">
        <v>41.4</v>
      </c>
      <c r="E24" s="1">
        <v>44409</v>
      </c>
      <c r="F24">
        <v>68667</v>
      </c>
      <c r="G24" s="1">
        <v>44409</v>
      </c>
      <c r="H24">
        <v>39066</v>
      </c>
      <c r="I24" s="1">
        <v>44409</v>
      </c>
      <c r="J24">
        <v>59813</v>
      </c>
      <c r="K24" s="1">
        <v>44800</v>
      </c>
      <c r="L24">
        <v>206000</v>
      </c>
      <c r="M24" s="1">
        <v>44800</v>
      </c>
      <c r="N24">
        <v>210250</v>
      </c>
      <c r="O24" s="1">
        <v>43891</v>
      </c>
      <c r="P24">
        <v>89.1</v>
      </c>
      <c r="Q24" s="1">
        <v>44806</v>
      </c>
      <c r="R24">
        <v>0.12495000000000001</v>
      </c>
      <c r="S24" s="1">
        <v>44440</v>
      </c>
      <c r="T24">
        <v>557</v>
      </c>
      <c r="U24" s="1">
        <v>44409</v>
      </c>
      <c r="V24">
        <v>18105.455000000002</v>
      </c>
      <c r="W24" s="1">
        <v>44440</v>
      </c>
      <c r="X24">
        <v>99.061400000000006</v>
      </c>
      <c r="Y24" s="1">
        <v>44378</v>
      </c>
      <c r="Z24">
        <v>1556129</v>
      </c>
      <c r="AA24" s="1">
        <v>44409</v>
      </c>
      <c r="AB24">
        <v>423215</v>
      </c>
      <c r="AC24" s="1">
        <v>44409</v>
      </c>
      <c r="AD24">
        <v>9.5</v>
      </c>
      <c r="AE24" s="1">
        <v>44393</v>
      </c>
      <c r="AF24">
        <v>3.18</v>
      </c>
    </row>
    <row r="25" spans="1:32" x14ac:dyDescent="0.25">
      <c r="A25" s="1">
        <v>44470</v>
      </c>
      <c r="B25">
        <v>1727</v>
      </c>
      <c r="C25" s="1">
        <v>44470</v>
      </c>
      <c r="D25">
        <v>41.3</v>
      </c>
      <c r="E25" s="1">
        <v>44440</v>
      </c>
      <c r="F25">
        <v>68862</v>
      </c>
      <c r="G25" s="1">
        <v>44440</v>
      </c>
      <c r="H25">
        <v>37193</v>
      </c>
      <c r="I25" s="1">
        <v>44440</v>
      </c>
      <c r="J25">
        <v>59957</v>
      </c>
      <c r="K25" s="1">
        <v>44807</v>
      </c>
      <c r="L25">
        <v>197000</v>
      </c>
      <c r="M25" s="1">
        <v>44807</v>
      </c>
      <c r="N25">
        <v>206000</v>
      </c>
      <c r="O25" s="1">
        <v>43922</v>
      </c>
      <c r="P25">
        <v>71.8</v>
      </c>
      <c r="Q25" s="1">
        <v>44813</v>
      </c>
      <c r="R25">
        <v>0.13947000000000001</v>
      </c>
      <c r="S25" s="1">
        <v>44470</v>
      </c>
      <c r="T25">
        <v>781</v>
      </c>
      <c r="U25" s="1">
        <v>44440</v>
      </c>
      <c r="V25">
        <v>17900.928</v>
      </c>
      <c r="W25" s="1">
        <v>44470</v>
      </c>
      <c r="X25">
        <v>100.3045</v>
      </c>
      <c r="Y25" s="1">
        <v>44409</v>
      </c>
      <c r="Z25">
        <v>1550314</v>
      </c>
      <c r="AA25" s="1">
        <v>44440</v>
      </c>
      <c r="AB25">
        <v>426084</v>
      </c>
      <c r="AC25" s="1">
        <v>44440</v>
      </c>
      <c r="AD25">
        <v>7.9</v>
      </c>
      <c r="AE25" s="1">
        <v>44396</v>
      </c>
      <c r="AF25">
        <v>3.44</v>
      </c>
    </row>
    <row r="26" spans="1:32" x14ac:dyDescent="0.25">
      <c r="A26" s="1">
        <v>44501</v>
      </c>
      <c r="B26">
        <v>1775</v>
      </c>
      <c r="C26" s="1">
        <v>44501</v>
      </c>
      <c r="D26">
        <v>41.4</v>
      </c>
      <c r="E26" s="1">
        <v>44470</v>
      </c>
      <c r="F26">
        <v>70048</v>
      </c>
      <c r="G26" s="1">
        <v>44470</v>
      </c>
      <c r="H26">
        <v>39048</v>
      </c>
      <c r="I26" s="1">
        <v>44470</v>
      </c>
      <c r="J26">
        <v>60023</v>
      </c>
      <c r="K26" s="1">
        <v>44814</v>
      </c>
      <c r="L26">
        <v>192000</v>
      </c>
      <c r="M26" s="1">
        <v>44814</v>
      </c>
      <c r="N26">
        <v>200750</v>
      </c>
      <c r="O26" s="1">
        <v>43952</v>
      </c>
      <c r="P26">
        <v>72.3</v>
      </c>
      <c r="Q26" s="1">
        <v>44820</v>
      </c>
      <c r="R26">
        <v>0.15662999999999999</v>
      </c>
      <c r="S26" s="1">
        <v>44501</v>
      </c>
      <c r="T26">
        <v>614</v>
      </c>
      <c r="U26" s="1">
        <v>44470</v>
      </c>
      <c r="V26">
        <v>17937.673999999999</v>
      </c>
      <c r="W26" s="1">
        <v>44501</v>
      </c>
      <c r="X26">
        <v>101.19710000000001</v>
      </c>
      <c r="Y26" s="1">
        <v>44440</v>
      </c>
      <c r="Z26">
        <v>1557826</v>
      </c>
      <c r="AA26" s="1">
        <v>44470</v>
      </c>
      <c r="AB26">
        <v>434305</v>
      </c>
      <c r="AC26" s="1">
        <v>44470</v>
      </c>
      <c r="AD26">
        <v>7.3</v>
      </c>
      <c r="AE26" s="1">
        <v>44397</v>
      </c>
      <c r="AF26">
        <v>3.38</v>
      </c>
    </row>
    <row r="27" spans="1:32" x14ac:dyDescent="0.25">
      <c r="A27" s="1">
        <v>44531</v>
      </c>
      <c r="B27">
        <v>1948</v>
      </c>
      <c r="C27" s="1">
        <v>44531</v>
      </c>
      <c r="D27">
        <v>41.4</v>
      </c>
      <c r="E27" s="1">
        <v>44501</v>
      </c>
      <c r="F27">
        <v>70265</v>
      </c>
      <c r="G27" s="1">
        <v>44501</v>
      </c>
      <c r="H27">
        <v>40107</v>
      </c>
      <c r="I27" s="1">
        <v>44501</v>
      </c>
      <c r="J27">
        <v>61042</v>
      </c>
      <c r="K27" s="1">
        <v>44821</v>
      </c>
      <c r="L27">
        <v>191000</v>
      </c>
      <c r="M27" s="1">
        <v>44821</v>
      </c>
      <c r="N27">
        <v>196500</v>
      </c>
      <c r="O27" s="1">
        <v>43983</v>
      </c>
      <c r="P27">
        <v>78.099999999999994</v>
      </c>
      <c r="Q27" s="1">
        <v>44827</v>
      </c>
      <c r="R27">
        <v>0.17347000000000001</v>
      </c>
      <c r="S27" s="1">
        <v>44531</v>
      </c>
      <c r="T27">
        <v>569</v>
      </c>
      <c r="U27" s="1">
        <v>44501</v>
      </c>
      <c r="V27">
        <v>17915.905999999999</v>
      </c>
      <c r="W27" s="1">
        <v>44531</v>
      </c>
      <c r="X27">
        <v>100.886</v>
      </c>
      <c r="Y27" s="1">
        <v>44470</v>
      </c>
      <c r="Z27">
        <v>1561812</v>
      </c>
      <c r="AA27" s="1">
        <v>44501</v>
      </c>
      <c r="AB27">
        <v>438129</v>
      </c>
      <c r="AC27" s="1">
        <v>44501</v>
      </c>
      <c r="AD27">
        <v>7.1</v>
      </c>
      <c r="AE27" s="1">
        <v>44398</v>
      </c>
      <c r="AF27">
        <v>3.24</v>
      </c>
    </row>
    <row r="28" spans="1:32" x14ac:dyDescent="0.25">
      <c r="A28" s="1">
        <v>44562</v>
      </c>
      <c r="B28">
        <v>1898</v>
      </c>
      <c r="C28" s="1">
        <v>44562</v>
      </c>
      <c r="D28">
        <v>41.1</v>
      </c>
      <c r="E28" s="1">
        <v>44531</v>
      </c>
      <c r="F28">
        <v>71429</v>
      </c>
      <c r="G28" s="1">
        <v>44531</v>
      </c>
      <c r="H28">
        <v>40433</v>
      </c>
      <c r="I28" s="1">
        <v>44531</v>
      </c>
      <c r="J28">
        <v>62759</v>
      </c>
      <c r="K28" s="1">
        <v>44828</v>
      </c>
      <c r="L28">
        <v>182000</v>
      </c>
      <c r="M28" s="1">
        <v>44828</v>
      </c>
      <c r="N28">
        <v>190500</v>
      </c>
      <c r="O28" s="1">
        <v>44013</v>
      </c>
      <c r="P28">
        <v>72.5</v>
      </c>
      <c r="Q28" s="1">
        <v>44834</v>
      </c>
      <c r="R28">
        <v>0.18772</v>
      </c>
      <c r="S28" s="1">
        <v>44562</v>
      </c>
      <c r="T28">
        <v>364</v>
      </c>
      <c r="U28" s="1">
        <v>44531</v>
      </c>
      <c r="V28">
        <v>17869.886999999999</v>
      </c>
      <c r="W28" s="1">
        <v>44562</v>
      </c>
      <c r="X28">
        <v>101.0227</v>
      </c>
      <c r="Y28" s="1">
        <v>44501</v>
      </c>
      <c r="Z28">
        <v>1564342</v>
      </c>
      <c r="AA28" s="1">
        <v>44531</v>
      </c>
      <c r="AB28">
        <v>437725</v>
      </c>
      <c r="AC28" s="1">
        <v>44531</v>
      </c>
      <c r="AD28">
        <v>7.5</v>
      </c>
      <c r="AE28" s="1">
        <v>44399</v>
      </c>
      <c r="AF28">
        <v>3.24</v>
      </c>
    </row>
    <row r="29" spans="1:32" x14ac:dyDescent="0.25">
      <c r="A29" s="1">
        <v>44593</v>
      </c>
      <c r="B29">
        <v>1817</v>
      </c>
      <c r="C29" s="1">
        <v>44593</v>
      </c>
      <c r="D29">
        <v>41.5</v>
      </c>
      <c r="E29" s="1">
        <v>44562</v>
      </c>
      <c r="F29">
        <v>70596</v>
      </c>
      <c r="G29" s="1">
        <v>44562</v>
      </c>
      <c r="H29">
        <v>40260</v>
      </c>
      <c r="I29" s="1">
        <v>44562</v>
      </c>
      <c r="J29">
        <v>62279</v>
      </c>
      <c r="K29" s="1">
        <v>44835</v>
      </c>
      <c r="L29">
        <v>198000</v>
      </c>
      <c r="M29" s="1">
        <v>44835</v>
      </c>
      <c r="N29">
        <v>190750</v>
      </c>
      <c r="O29" s="1">
        <v>44044</v>
      </c>
      <c r="P29">
        <v>74.099999999999994</v>
      </c>
      <c r="Q29" s="1">
        <v>44841</v>
      </c>
      <c r="R29">
        <v>0.19631999999999999</v>
      </c>
      <c r="S29" s="1">
        <v>44593</v>
      </c>
      <c r="T29">
        <v>904</v>
      </c>
      <c r="U29" s="1">
        <v>44562</v>
      </c>
      <c r="V29">
        <v>17749.993999999999</v>
      </c>
      <c r="W29" s="1">
        <v>44593</v>
      </c>
      <c r="X29">
        <v>101.67659999999999</v>
      </c>
      <c r="Y29" s="1">
        <v>44531</v>
      </c>
      <c r="Z29">
        <v>1557340</v>
      </c>
      <c r="AA29" s="1">
        <v>44562</v>
      </c>
      <c r="AB29">
        <v>443828</v>
      </c>
      <c r="AC29" s="1">
        <v>44562</v>
      </c>
      <c r="AD29">
        <v>4.7</v>
      </c>
      <c r="AE29" s="1">
        <v>44400</v>
      </c>
      <c r="AF29">
        <v>3.22</v>
      </c>
    </row>
    <row r="30" spans="1:32" x14ac:dyDescent="0.25">
      <c r="A30" s="1">
        <v>44621</v>
      </c>
      <c r="B30">
        <v>1877</v>
      </c>
      <c r="C30" s="1">
        <v>44621</v>
      </c>
      <c r="D30">
        <v>41.5</v>
      </c>
      <c r="E30" s="1">
        <v>44593</v>
      </c>
      <c r="F30">
        <v>70905</v>
      </c>
      <c r="G30" s="1">
        <v>44593</v>
      </c>
      <c r="H30">
        <v>41391</v>
      </c>
      <c r="I30" s="1">
        <v>44593</v>
      </c>
      <c r="J30">
        <v>62546</v>
      </c>
      <c r="K30" s="1">
        <v>44842</v>
      </c>
      <c r="L30">
        <v>206000</v>
      </c>
      <c r="M30" s="1">
        <v>44842</v>
      </c>
      <c r="N30">
        <v>194250</v>
      </c>
      <c r="O30" s="1">
        <v>44075</v>
      </c>
      <c r="P30">
        <v>80.400000000000006</v>
      </c>
      <c r="Q30" s="1">
        <v>44848</v>
      </c>
      <c r="R30">
        <v>0.19886000000000001</v>
      </c>
      <c r="S30" s="1">
        <v>44621</v>
      </c>
      <c r="T30">
        <v>414</v>
      </c>
      <c r="U30" s="1">
        <v>44593</v>
      </c>
      <c r="V30">
        <v>17739.931</v>
      </c>
      <c r="W30" s="1">
        <v>44621</v>
      </c>
      <c r="X30">
        <v>102.47799999999999</v>
      </c>
      <c r="Y30" s="1">
        <v>44562</v>
      </c>
      <c r="Z30">
        <v>1585920</v>
      </c>
      <c r="AA30" s="1">
        <v>44593</v>
      </c>
      <c r="AB30">
        <v>447465</v>
      </c>
      <c r="AC30" s="1">
        <v>44593</v>
      </c>
      <c r="AD30">
        <v>4.5</v>
      </c>
      <c r="AE30" s="1">
        <v>44403</v>
      </c>
      <c r="AF30">
        <v>3.21</v>
      </c>
    </row>
    <row r="31" spans="1:32" x14ac:dyDescent="0.25">
      <c r="A31" s="1">
        <v>44652</v>
      </c>
      <c r="B31">
        <v>1795</v>
      </c>
      <c r="C31" s="1">
        <v>44652</v>
      </c>
      <c r="D31">
        <v>41.3</v>
      </c>
      <c r="E31" s="1">
        <v>44621</v>
      </c>
      <c r="F31">
        <v>71759</v>
      </c>
      <c r="G31" s="1">
        <v>44621</v>
      </c>
      <c r="H31">
        <v>42729</v>
      </c>
      <c r="I31" s="1">
        <v>44621</v>
      </c>
      <c r="J31">
        <v>62752</v>
      </c>
      <c r="K31" s="1">
        <v>44849</v>
      </c>
      <c r="L31">
        <v>198000</v>
      </c>
      <c r="M31" s="1">
        <v>44849</v>
      </c>
      <c r="N31">
        <v>196000</v>
      </c>
      <c r="O31" s="1">
        <v>44105</v>
      </c>
      <c r="P31">
        <v>81.8</v>
      </c>
      <c r="Q31" s="1">
        <v>44855</v>
      </c>
      <c r="R31">
        <v>0.19485</v>
      </c>
      <c r="S31" s="1">
        <v>44652</v>
      </c>
      <c r="T31">
        <v>254</v>
      </c>
      <c r="U31" s="1">
        <v>44621</v>
      </c>
      <c r="V31">
        <v>17667.419000000002</v>
      </c>
      <c r="W31" s="1">
        <v>44652</v>
      </c>
      <c r="X31">
        <v>102.7953</v>
      </c>
      <c r="Y31" s="1">
        <v>44593</v>
      </c>
      <c r="Z31">
        <v>1572587</v>
      </c>
      <c r="AA31" s="1">
        <v>44621</v>
      </c>
      <c r="AB31">
        <v>460473</v>
      </c>
      <c r="AC31" s="1">
        <v>44621</v>
      </c>
      <c r="AD31">
        <v>3.8</v>
      </c>
      <c r="AE31" s="1">
        <v>44404</v>
      </c>
      <c r="AF31">
        <v>3.27</v>
      </c>
    </row>
    <row r="32" spans="1:32" x14ac:dyDescent="0.25">
      <c r="A32" s="1">
        <v>44682</v>
      </c>
      <c r="B32">
        <v>1708</v>
      </c>
      <c r="C32" s="1">
        <v>44682</v>
      </c>
      <c r="D32">
        <v>41.2</v>
      </c>
      <c r="E32" s="1">
        <v>44652</v>
      </c>
      <c r="F32">
        <v>72177</v>
      </c>
      <c r="G32" s="1">
        <v>44652</v>
      </c>
      <c r="H32">
        <v>43369</v>
      </c>
      <c r="I32" s="1">
        <v>44652</v>
      </c>
      <c r="J32">
        <v>62760</v>
      </c>
      <c r="K32" s="1">
        <v>44856</v>
      </c>
      <c r="L32">
        <v>201000</v>
      </c>
      <c r="M32" s="1">
        <v>44856</v>
      </c>
      <c r="N32">
        <v>200750</v>
      </c>
      <c r="O32" s="1">
        <v>44136</v>
      </c>
      <c r="P32">
        <v>76.900000000000006</v>
      </c>
      <c r="Q32" s="1">
        <v>44862</v>
      </c>
      <c r="R32">
        <v>0.18587999999999999</v>
      </c>
      <c r="S32" s="1">
        <v>44682</v>
      </c>
      <c r="T32">
        <v>364</v>
      </c>
      <c r="U32" s="1">
        <v>44652</v>
      </c>
      <c r="V32">
        <v>17664.987000000001</v>
      </c>
      <c r="W32" s="1">
        <v>44682</v>
      </c>
      <c r="X32">
        <v>102.7769</v>
      </c>
      <c r="Y32" s="1">
        <v>44621</v>
      </c>
      <c r="Z32">
        <v>1554031</v>
      </c>
      <c r="AA32" s="1">
        <v>44652</v>
      </c>
      <c r="AB32">
        <v>464135</v>
      </c>
      <c r="AC32" s="1">
        <v>44652</v>
      </c>
      <c r="AD32">
        <v>3.6</v>
      </c>
      <c r="AE32" s="1">
        <v>44405</v>
      </c>
      <c r="AF32">
        <v>3.26</v>
      </c>
    </row>
    <row r="33" spans="1:32" x14ac:dyDescent="0.25">
      <c r="A33" s="1">
        <v>44713</v>
      </c>
      <c r="B33">
        <v>1701</v>
      </c>
      <c r="C33" s="1">
        <v>44713</v>
      </c>
      <c r="D33">
        <v>41</v>
      </c>
      <c r="E33" s="1">
        <v>44682</v>
      </c>
      <c r="F33">
        <v>72444</v>
      </c>
      <c r="G33" s="1">
        <v>44682</v>
      </c>
      <c r="H33">
        <v>43872</v>
      </c>
      <c r="I33" s="1">
        <v>44682</v>
      </c>
      <c r="J33">
        <v>62763</v>
      </c>
      <c r="K33" s="1">
        <v>44863</v>
      </c>
      <c r="L33">
        <v>204000</v>
      </c>
      <c r="M33" s="1">
        <v>44863</v>
      </c>
      <c r="N33">
        <v>202250</v>
      </c>
      <c r="O33" s="1">
        <v>44166</v>
      </c>
      <c r="P33">
        <v>80.7</v>
      </c>
      <c r="Q33" s="1">
        <v>44869</v>
      </c>
      <c r="R33">
        <v>0.17347000000000001</v>
      </c>
      <c r="S33" s="1">
        <v>44713</v>
      </c>
      <c r="T33">
        <v>370</v>
      </c>
      <c r="U33" s="1">
        <v>44682</v>
      </c>
      <c r="V33">
        <v>17639.925999999999</v>
      </c>
      <c r="W33" s="1">
        <v>44713</v>
      </c>
      <c r="X33">
        <v>102.6863</v>
      </c>
      <c r="Y33" s="1">
        <v>44652</v>
      </c>
      <c r="Z33">
        <v>1551827</v>
      </c>
      <c r="AA33" s="1">
        <v>44682</v>
      </c>
      <c r="AB33">
        <v>467331</v>
      </c>
      <c r="AC33" s="1">
        <v>44682</v>
      </c>
      <c r="AD33">
        <v>3.4</v>
      </c>
      <c r="AE33" s="1">
        <v>44406</v>
      </c>
      <c r="AF33">
        <v>3.23</v>
      </c>
    </row>
    <row r="34" spans="1:32" x14ac:dyDescent="0.25">
      <c r="A34" s="1">
        <v>44743</v>
      </c>
      <c r="B34">
        <v>1658</v>
      </c>
      <c r="C34" s="1">
        <v>44743</v>
      </c>
      <c r="D34">
        <v>41.1</v>
      </c>
      <c r="E34" s="1">
        <v>44713</v>
      </c>
      <c r="F34">
        <v>72732</v>
      </c>
      <c r="G34" s="1">
        <v>44713</v>
      </c>
      <c r="H34">
        <v>44380</v>
      </c>
      <c r="I34" s="1">
        <v>44713</v>
      </c>
      <c r="J34">
        <v>62392</v>
      </c>
      <c r="K34" s="1">
        <v>44870</v>
      </c>
      <c r="L34">
        <v>207000</v>
      </c>
      <c r="M34" s="1">
        <v>44870</v>
      </c>
      <c r="N34">
        <v>202500</v>
      </c>
      <c r="O34" s="1">
        <v>44197</v>
      </c>
      <c r="P34">
        <v>79</v>
      </c>
      <c r="Q34" s="1">
        <v>44876</v>
      </c>
      <c r="R34">
        <v>0.15994</v>
      </c>
      <c r="S34" s="1">
        <v>44743</v>
      </c>
      <c r="T34">
        <v>568</v>
      </c>
      <c r="U34" s="1">
        <v>44713</v>
      </c>
      <c r="V34">
        <v>17558.654999999999</v>
      </c>
      <c r="W34" s="1">
        <v>44743</v>
      </c>
      <c r="X34">
        <v>103.1328</v>
      </c>
      <c r="Y34" s="1">
        <v>44682</v>
      </c>
      <c r="Z34">
        <v>1541414</v>
      </c>
      <c r="AA34" s="1">
        <v>44713</v>
      </c>
      <c r="AB34">
        <v>470390</v>
      </c>
      <c r="AC34" s="1">
        <v>44713</v>
      </c>
      <c r="AD34">
        <v>2.7</v>
      </c>
      <c r="AE34" s="1">
        <v>44407</v>
      </c>
      <c r="AF34">
        <v>3.26</v>
      </c>
    </row>
    <row r="35" spans="1:32" x14ac:dyDescent="0.25">
      <c r="A35" s="1">
        <v>44774</v>
      </c>
      <c r="B35">
        <v>1586</v>
      </c>
      <c r="C35" s="1">
        <v>44774</v>
      </c>
      <c r="D35">
        <v>41</v>
      </c>
      <c r="E35" s="1">
        <v>44743</v>
      </c>
      <c r="F35">
        <v>72998</v>
      </c>
      <c r="G35" s="1">
        <v>44743</v>
      </c>
      <c r="H35">
        <v>43411</v>
      </c>
      <c r="I35" s="1">
        <v>44743</v>
      </c>
      <c r="J35">
        <v>62317</v>
      </c>
      <c r="K35" s="1">
        <v>44877</v>
      </c>
      <c r="L35">
        <v>211000</v>
      </c>
      <c r="M35" s="1">
        <v>44877</v>
      </c>
      <c r="N35">
        <v>205750</v>
      </c>
      <c r="O35" s="1">
        <v>44228</v>
      </c>
      <c r="P35">
        <v>76.8</v>
      </c>
      <c r="Q35" s="1">
        <v>44883</v>
      </c>
      <c r="R35">
        <v>0.14767</v>
      </c>
      <c r="S35" s="1">
        <v>44774</v>
      </c>
      <c r="T35">
        <v>352</v>
      </c>
      <c r="U35" s="1">
        <v>44743</v>
      </c>
      <c r="V35">
        <v>17708.931</v>
      </c>
      <c r="W35" s="1">
        <v>44774</v>
      </c>
      <c r="X35">
        <v>103.23439999999999</v>
      </c>
      <c r="Y35" s="1">
        <v>44713</v>
      </c>
      <c r="Z35">
        <v>1536205</v>
      </c>
      <c r="AA35" s="1">
        <v>44743</v>
      </c>
      <c r="AB35">
        <v>470066</v>
      </c>
      <c r="AC35" s="1">
        <v>44743</v>
      </c>
      <c r="AD35">
        <v>3.5</v>
      </c>
      <c r="AE35" s="1">
        <v>44408</v>
      </c>
      <c r="AF35">
        <v>3.32</v>
      </c>
    </row>
    <row r="36" spans="1:32" x14ac:dyDescent="0.25">
      <c r="A36" s="1">
        <v>44805</v>
      </c>
      <c r="B36">
        <v>1588</v>
      </c>
      <c r="C36" s="1">
        <v>44805</v>
      </c>
      <c r="D36">
        <v>41.1</v>
      </c>
      <c r="E36" s="1">
        <v>44774</v>
      </c>
      <c r="F36">
        <v>73674</v>
      </c>
      <c r="G36" s="1">
        <v>44774</v>
      </c>
      <c r="H36">
        <v>44032</v>
      </c>
      <c r="I36" s="1">
        <v>44774</v>
      </c>
      <c r="J36">
        <v>62750</v>
      </c>
      <c r="K36" s="1">
        <v>44884</v>
      </c>
      <c r="L36">
        <v>219000</v>
      </c>
      <c r="M36" s="1">
        <v>44884</v>
      </c>
      <c r="N36">
        <v>210250</v>
      </c>
      <c r="O36" s="1">
        <v>44256</v>
      </c>
      <c r="P36">
        <v>84.9</v>
      </c>
      <c r="Q36" s="1">
        <v>44890</v>
      </c>
      <c r="R36">
        <v>0.13786000000000001</v>
      </c>
      <c r="S36" s="1">
        <v>44805</v>
      </c>
      <c r="T36">
        <v>350</v>
      </c>
      <c r="U36" s="1">
        <v>44774</v>
      </c>
      <c r="V36">
        <v>17761.376</v>
      </c>
      <c r="W36" s="1">
        <v>44805</v>
      </c>
      <c r="X36">
        <v>103.5283</v>
      </c>
      <c r="Y36" s="1">
        <v>44743</v>
      </c>
      <c r="Z36">
        <v>1546060</v>
      </c>
      <c r="AA36" s="1">
        <v>44774</v>
      </c>
      <c r="AB36">
        <v>468903</v>
      </c>
      <c r="AC36" s="1">
        <v>44774</v>
      </c>
      <c r="AD36">
        <v>3.2</v>
      </c>
      <c r="AE36" s="1">
        <v>44410</v>
      </c>
      <c r="AF36">
        <v>3.36</v>
      </c>
    </row>
    <row r="37" spans="1:32" x14ac:dyDescent="0.25">
      <c r="A37" s="1">
        <v>44835</v>
      </c>
      <c r="B37">
        <v>1555</v>
      </c>
      <c r="C37" s="1">
        <v>44835</v>
      </c>
      <c r="D37">
        <v>41</v>
      </c>
      <c r="E37" s="1">
        <v>44805</v>
      </c>
      <c r="F37">
        <v>72742</v>
      </c>
      <c r="G37" s="1">
        <v>44805</v>
      </c>
      <c r="H37">
        <v>45729</v>
      </c>
      <c r="I37" s="1">
        <v>44805</v>
      </c>
      <c r="J37">
        <v>62661</v>
      </c>
      <c r="K37" s="1">
        <v>44891</v>
      </c>
      <c r="L37">
        <v>213000</v>
      </c>
      <c r="M37" s="1">
        <v>44891</v>
      </c>
      <c r="N37">
        <v>212500</v>
      </c>
      <c r="O37" s="1">
        <v>44287</v>
      </c>
      <c r="P37">
        <v>88.3</v>
      </c>
      <c r="Q37" s="1">
        <v>44897</v>
      </c>
      <c r="R37">
        <v>0.13113</v>
      </c>
      <c r="S37" s="1">
        <v>44835</v>
      </c>
      <c r="T37">
        <v>324</v>
      </c>
      <c r="U37" s="1">
        <v>44805</v>
      </c>
      <c r="V37">
        <v>17784.666000000001</v>
      </c>
      <c r="W37" s="1">
        <v>44835</v>
      </c>
      <c r="X37">
        <v>103.4114</v>
      </c>
      <c r="Y37" s="1">
        <v>44774</v>
      </c>
      <c r="Z37">
        <v>1571086</v>
      </c>
      <c r="AA37" s="1">
        <v>44805</v>
      </c>
      <c r="AB37">
        <v>468540</v>
      </c>
      <c r="AC37" s="1">
        <v>44805</v>
      </c>
      <c r="AD37">
        <v>3</v>
      </c>
      <c r="AE37" s="1">
        <v>44411</v>
      </c>
      <c r="AF37">
        <v>3.42</v>
      </c>
    </row>
    <row r="38" spans="1:32" x14ac:dyDescent="0.25">
      <c r="A38" s="1">
        <v>44866</v>
      </c>
      <c r="B38">
        <v>1402</v>
      </c>
      <c r="C38" s="1">
        <v>44866</v>
      </c>
      <c r="D38">
        <v>40.799999999999997</v>
      </c>
      <c r="E38" s="1">
        <v>44835</v>
      </c>
      <c r="F38">
        <v>73365</v>
      </c>
      <c r="G38" s="1">
        <v>44835</v>
      </c>
      <c r="H38">
        <v>45175</v>
      </c>
      <c r="I38" s="1">
        <v>44835</v>
      </c>
      <c r="J38">
        <v>62373</v>
      </c>
      <c r="K38" s="1">
        <v>44898</v>
      </c>
      <c r="L38">
        <v>216000</v>
      </c>
      <c r="M38" s="1">
        <v>44898</v>
      </c>
      <c r="N38">
        <v>214750</v>
      </c>
      <c r="O38" s="1">
        <v>44317</v>
      </c>
      <c r="P38">
        <v>82.9</v>
      </c>
      <c r="Q38" s="1">
        <v>44904</v>
      </c>
      <c r="R38">
        <v>0.12661</v>
      </c>
      <c r="S38" s="1">
        <v>44866</v>
      </c>
      <c r="T38">
        <v>290</v>
      </c>
      <c r="U38" s="1">
        <v>44835</v>
      </c>
      <c r="V38">
        <v>17872.733</v>
      </c>
      <c r="W38" s="1">
        <v>44866</v>
      </c>
      <c r="X38">
        <v>103.0707</v>
      </c>
      <c r="Y38" s="1">
        <v>44805</v>
      </c>
      <c r="Z38">
        <v>1571994</v>
      </c>
      <c r="AA38" s="1">
        <v>44835</v>
      </c>
      <c r="AB38">
        <v>472607</v>
      </c>
      <c r="AC38" s="1">
        <v>44835</v>
      </c>
      <c r="AD38">
        <v>3.4</v>
      </c>
      <c r="AE38" s="1">
        <v>44412</v>
      </c>
      <c r="AF38">
        <v>3.42</v>
      </c>
    </row>
    <row r="39" spans="1:32" x14ac:dyDescent="0.25">
      <c r="A39" s="1">
        <v>44896</v>
      </c>
      <c r="B39">
        <v>1409</v>
      </c>
      <c r="C39" s="1">
        <v>44896</v>
      </c>
      <c r="D39">
        <v>40.6</v>
      </c>
      <c r="E39" s="1">
        <v>44866</v>
      </c>
      <c r="F39">
        <v>72533</v>
      </c>
      <c r="G39" s="1">
        <v>44866</v>
      </c>
      <c r="H39">
        <v>45046</v>
      </c>
      <c r="I39" s="1">
        <v>44866</v>
      </c>
      <c r="J39">
        <v>62470</v>
      </c>
      <c r="K39" s="1">
        <v>44905</v>
      </c>
      <c r="L39">
        <v>206000</v>
      </c>
      <c r="M39" s="1">
        <v>44905</v>
      </c>
      <c r="N39">
        <v>213500</v>
      </c>
      <c r="O39" s="1">
        <v>44348</v>
      </c>
      <c r="P39">
        <v>85.5</v>
      </c>
      <c r="Q39" s="1">
        <v>44911</v>
      </c>
      <c r="R39">
        <v>0.12266000000000001</v>
      </c>
      <c r="S39" s="1">
        <v>44896</v>
      </c>
      <c r="T39">
        <v>239</v>
      </c>
      <c r="U39" s="1">
        <v>44866</v>
      </c>
      <c r="V39">
        <v>17916.642</v>
      </c>
      <c r="W39" s="1">
        <v>44896</v>
      </c>
      <c r="X39">
        <v>101.47410000000001</v>
      </c>
      <c r="Y39" s="1">
        <v>44835</v>
      </c>
      <c r="Z39">
        <v>1570326</v>
      </c>
      <c r="AA39" s="1">
        <v>44866</v>
      </c>
      <c r="AB39">
        <v>466546</v>
      </c>
      <c r="AC39" s="1">
        <v>44866</v>
      </c>
      <c r="AD39">
        <v>4.0999999999999996</v>
      </c>
      <c r="AE39" s="1">
        <v>44413</v>
      </c>
      <c r="AF39">
        <v>3.37</v>
      </c>
    </row>
    <row r="40" spans="1:32" x14ac:dyDescent="0.25">
      <c r="A40" s="1">
        <v>44927</v>
      </c>
      <c r="B40">
        <v>1354</v>
      </c>
      <c r="C40" s="1">
        <v>44927</v>
      </c>
      <c r="D40">
        <v>40.9</v>
      </c>
      <c r="E40" s="1">
        <v>44896</v>
      </c>
      <c r="F40">
        <v>72985</v>
      </c>
      <c r="G40" s="1">
        <v>44896</v>
      </c>
      <c r="H40">
        <v>45383</v>
      </c>
      <c r="I40" s="1">
        <v>44896</v>
      </c>
      <c r="J40">
        <v>62191</v>
      </c>
      <c r="K40" s="1">
        <v>44912</v>
      </c>
      <c r="L40">
        <v>212000</v>
      </c>
      <c r="M40" s="1">
        <v>44912</v>
      </c>
      <c r="N40">
        <v>211750</v>
      </c>
      <c r="O40" s="1">
        <v>44378</v>
      </c>
      <c r="P40">
        <v>81.2</v>
      </c>
      <c r="Q40" s="1">
        <v>44918</v>
      </c>
      <c r="R40">
        <v>0.11819</v>
      </c>
      <c r="S40" s="1">
        <v>44927</v>
      </c>
      <c r="T40">
        <v>472</v>
      </c>
      <c r="U40" s="1">
        <v>44896</v>
      </c>
      <c r="V40">
        <v>17936.624</v>
      </c>
      <c r="W40" s="1">
        <v>44927</v>
      </c>
      <c r="X40">
        <v>102.49630000000001</v>
      </c>
      <c r="Y40" s="1">
        <v>44866</v>
      </c>
      <c r="Z40">
        <v>1555521</v>
      </c>
      <c r="AA40" s="1">
        <v>44896</v>
      </c>
      <c r="AB40">
        <v>464147</v>
      </c>
      <c r="AC40" s="1">
        <v>44896</v>
      </c>
      <c r="AD40">
        <v>4.4000000000000004</v>
      </c>
      <c r="AE40" s="1">
        <v>44414</v>
      </c>
      <c r="AF40">
        <v>3.32</v>
      </c>
    </row>
    <row r="41" spans="1:32" x14ac:dyDescent="0.25">
      <c r="A41" s="1">
        <v>44958</v>
      </c>
      <c r="B41">
        <v>1482</v>
      </c>
      <c r="C41" s="1">
        <v>44958</v>
      </c>
      <c r="D41">
        <v>40.700000000000003</v>
      </c>
      <c r="E41" s="1">
        <v>44927</v>
      </c>
      <c r="F41">
        <v>73619</v>
      </c>
      <c r="G41" s="1">
        <v>44927</v>
      </c>
      <c r="H41">
        <v>45252</v>
      </c>
      <c r="I41" s="1">
        <v>44927</v>
      </c>
      <c r="J41">
        <v>62019</v>
      </c>
      <c r="K41" s="1">
        <v>44919</v>
      </c>
      <c r="L41">
        <v>213000</v>
      </c>
      <c r="M41" s="1">
        <v>44919</v>
      </c>
      <c r="N41">
        <v>211750</v>
      </c>
      <c r="O41" s="1">
        <v>44409</v>
      </c>
      <c r="P41">
        <v>70.3</v>
      </c>
      <c r="Q41" s="1">
        <v>44925</v>
      </c>
      <c r="R41">
        <v>0.1115</v>
      </c>
      <c r="S41" s="1">
        <v>44958</v>
      </c>
      <c r="T41">
        <v>248</v>
      </c>
      <c r="U41" s="1">
        <v>44927</v>
      </c>
      <c r="V41">
        <v>17931.652999999998</v>
      </c>
      <c r="W41" s="1">
        <v>44958</v>
      </c>
      <c r="X41">
        <v>102.50069999999999</v>
      </c>
      <c r="Y41" s="1">
        <v>44896</v>
      </c>
      <c r="Z41">
        <v>1578873</v>
      </c>
      <c r="AA41" s="1">
        <v>44927</v>
      </c>
      <c r="AB41">
        <v>470391</v>
      </c>
      <c r="AC41" s="1">
        <v>44927</v>
      </c>
      <c r="AD41">
        <v>4.5</v>
      </c>
      <c r="AE41" s="1">
        <v>44417</v>
      </c>
      <c r="AF41">
        <v>3.34</v>
      </c>
    </row>
    <row r="42" spans="1:32" x14ac:dyDescent="0.25">
      <c r="A42" s="1">
        <v>44986</v>
      </c>
      <c r="B42">
        <v>1437</v>
      </c>
      <c r="C42" s="1">
        <v>44986</v>
      </c>
      <c r="D42">
        <v>40.6</v>
      </c>
      <c r="E42" s="1">
        <v>44958</v>
      </c>
      <c r="F42">
        <v>73468</v>
      </c>
      <c r="G42" s="1">
        <v>44958</v>
      </c>
      <c r="H42">
        <v>44809</v>
      </c>
      <c r="I42" s="1">
        <v>44958</v>
      </c>
      <c r="J42">
        <v>61886</v>
      </c>
      <c r="K42" s="1">
        <v>44926</v>
      </c>
      <c r="L42">
        <v>206000</v>
      </c>
      <c r="M42" s="1">
        <v>44926</v>
      </c>
      <c r="N42">
        <v>209250</v>
      </c>
      <c r="O42" s="1">
        <v>44440</v>
      </c>
      <c r="P42">
        <v>72.8</v>
      </c>
      <c r="Q42" s="1">
        <v>44932</v>
      </c>
      <c r="R42">
        <v>0.1022</v>
      </c>
      <c r="S42" s="1">
        <v>44986</v>
      </c>
      <c r="T42">
        <v>165</v>
      </c>
      <c r="U42" s="1">
        <v>44958</v>
      </c>
      <c r="V42">
        <v>17936.022000000001</v>
      </c>
      <c r="W42" s="1">
        <v>44986</v>
      </c>
      <c r="X42">
        <v>102.5488</v>
      </c>
      <c r="Y42" s="1">
        <v>44927</v>
      </c>
      <c r="Z42">
        <v>1580937</v>
      </c>
      <c r="AA42" s="1">
        <v>44958</v>
      </c>
      <c r="AB42">
        <v>469332</v>
      </c>
      <c r="AC42" s="1">
        <v>44958</v>
      </c>
      <c r="AD42">
        <v>4.8</v>
      </c>
      <c r="AE42" s="1">
        <v>44418</v>
      </c>
      <c r="AF42">
        <v>3.32</v>
      </c>
    </row>
    <row r="43" spans="1:32" x14ac:dyDescent="0.25">
      <c r="A43" s="1">
        <v>45017</v>
      </c>
      <c r="B43">
        <v>1416</v>
      </c>
      <c r="C43" s="1">
        <v>45017</v>
      </c>
      <c r="D43">
        <v>40.6</v>
      </c>
      <c r="E43" s="1">
        <v>44986</v>
      </c>
      <c r="F43">
        <v>72653</v>
      </c>
      <c r="G43" s="1">
        <v>44986</v>
      </c>
      <c r="H43">
        <v>44707</v>
      </c>
      <c r="I43" s="1">
        <v>44986</v>
      </c>
      <c r="J43">
        <v>62037</v>
      </c>
      <c r="K43" s="1">
        <v>44933</v>
      </c>
      <c r="L43">
        <v>205000</v>
      </c>
      <c r="M43" s="1">
        <v>44933</v>
      </c>
      <c r="N43">
        <v>209000</v>
      </c>
      <c r="O43" s="1">
        <v>44470</v>
      </c>
      <c r="P43">
        <v>71.7</v>
      </c>
      <c r="Q43" s="1">
        <v>44939</v>
      </c>
      <c r="R43">
        <v>9.1120000000000007E-2</v>
      </c>
      <c r="S43" s="1">
        <v>45017</v>
      </c>
      <c r="T43">
        <v>253</v>
      </c>
      <c r="U43" s="1">
        <v>44986</v>
      </c>
      <c r="V43">
        <v>17976.115000000002</v>
      </c>
      <c r="W43" s="1">
        <v>45017</v>
      </c>
      <c r="X43">
        <v>103.0398</v>
      </c>
      <c r="Y43" s="1">
        <v>44958</v>
      </c>
      <c r="Z43">
        <v>1574021</v>
      </c>
      <c r="AA43" s="1">
        <v>44986</v>
      </c>
      <c r="AB43">
        <v>466171</v>
      </c>
      <c r="AC43" s="1">
        <v>44986</v>
      </c>
      <c r="AD43">
        <v>5.0999999999999996</v>
      </c>
      <c r="AE43" s="1">
        <v>44419</v>
      </c>
      <c r="AF43">
        <v>3.37</v>
      </c>
    </row>
    <row r="44" spans="1:32" x14ac:dyDescent="0.25">
      <c r="A44" s="1"/>
      <c r="K44" s="1">
        <v>44940</v>
      </c>
      <c r="L44">
        <v>200000</v>
      </c>
      <c r="M44" s="1">
        <v>44940</v>
      </c>
      <c r="N44">
        <v>206000</v>
      </c>
      <c r="O44" s="1">
        <v>44501</v>
      </c>
      <c r="P44">
        <v>67.400000000000006</v>
      </c>
      <c r="Q44" s="1">
        <v>44946</v>
      </c>
      <c r="R44">
        <v>8.0180000000000001E-2</v>
      </c>
      <c r="AE44" s="1">
        <v>44420</v>
      </c>
      <c r="AF44">
        <v>3.34</v>
      </c>
    </row>
    <row r="45" spans="1:32" x14ac:dyDescent="0.25">
      <c r="A45" s="1"/>
      <c r="K45" s="1">
        <v>44947</v>
      </c>
      <c r="L45">
        <v>194000</v>
      </c>
      <c r="M45" s="1">
        <v>44947</v>
      </c>
      <c r="N45">
        <v>201250</v>
      </c>
      <c r="O45" s="1">
        <v>44531</v>
      </c>
      <c r="P45">
        <v>70.599999999999994</v>
      </c>
      <c r="Q45" s="1">
        <v>44953</v>
      </c>
      <c r="R45">
        <v>7.0989999999999998E-2</v>
      </c>
      <c r="AE45" s="1">
        <v>44421</v>
      </c>
      <c r="AF45">
        <v>3.36</v>
      </c>
    </row>
    <row r="46" spans="1:32" x14ac:dyDescent="0.25">
      <c r="A46" s="1"/>
      <c r="K46" s="1">
        <v>44954</v>
      </c>
      <c r="L46">
        <v>199000</v>
      </c>
      <c r="M46" s="1">
        <v>44954</v>
      </c>
      <c r="N46">
        <v>199500</v>
      </c>
      <c r="O46" s="1">
        <v>44562</v>
      </c>
      <c r="P46">
        <v>67.2</v>
      </c>
      <c r="Q46" s="1">
        <v>44960</v>
      </c>
      <c r="R46">
        <v>6.5189999999999998E-2</v>
      </c>
      <c r="AE46" s="1">
        <v>44424</v>
      </c>
      <c r="AF46">
        <v>3.38</v>
      </c>
    </row>
    <row r="47" spans="1:32" x14ac:dyDescent="0.25">
      <c r="A47" s="1"/>
      <c r="K47" s="1">
        <v>44961</v>
      </c>
      <c r="L47">
        <v>220000</v>
      </c>
      <c r="M47" s="1">
        <v>44961</v>
      </c>
      <c r="N47">
        <v>203250</v>
      </c>
      <c r="O47" s="1">
        <v>44593</v>
      </c>
      <c r="P47">
        <v>62.8</v>
      </c>
      <c r="Q47" s="1">
        <v>44967</v>
      </c>
      <c r="R47">
        <v>6.4350000000000004E-2</v>
      </c>
      <c r="AE47" s="1">
        <v>44425</v>
      </c>
      <c r="AF47">
        <v>3.37</v>
      </c>
    </row>
    <row r="48" spans="1:32" x14ac:dyDescent="0.25">
      <c r="A48" s="1"/>
      <c r="K48" s="1">
        <v>44968</v>
      </c>
      <c r="L48">
        <v>216000</v>
      </c>
      <c r="M48" s="1">
        <v>44968</v>
      </c>
      <c r="N48">
        <v>207250</v>
      </c>
      <c r="O48" s="1">
        <v>44621</v>
      </c>
      <c r="P48">
        <v>59.4</v>
      </c>
      <c r="Q48" s="1">
        <v>44974</v>
      </c>
      <c r="R48">
        <v>6.9370000000000001E-2</v>
      </c>
      <c r="AE48" s="1">
        <v>44426</v>
      </c>
      <c r="AF48">
        <v>3.35</v>
      </c>
    </row>
    <row r="49" spans="1:32" x14ac:dyDescent="0.25">
      <c r="A49" s="1"/>
      <c r="K49" s="1">
        <v>44975</v>
      </c>
      <c r="L49">
        <v>217000</v>
      </c>
      <c r="M49" s="1">
        <v>44975</v>
      </c>
      <c r="N49">
        <v>213000</v>
      </c>
      <c r="O49" s="1">
        <v>44652</v>
      </c>
      <c r="P49">
        <v>65.2</v>
      </c>
      <c r="Q49" s="1">
        <v>44981</v>
      </c>
      <c r="R49">
        <v>7.9740000000000005E-2</v>
      </c>
      <c r="AE49" s="1">
        <v>44427</v>
      </c>
      <c r="AF49">
        <v>3.42</v>
      </c>
    </row>
    <row r="50" spans="1:32" x14ac:dyDescent="0.25">
      <c r="A50" s="1"/>
      <c r="K50" s="1">
        <v>44982</v>
      </c>
      <c r="L50">
        <v>221000</v>
      </c>
      <c r="M50" s="1">
        <v>44982</v>
      </c>
      <c r="N50">
        <v>218500</v>
      </c>
      <c r="O50" s="1">
        <v>44682</v>
      </c>
      <c r="P50">
        <v>58.4</v>
      </c>
      <c r="Q50" s="1">
        <v>44988</v>
      </c>
      <c r="R50">
        <v>9.3539999999999998E-2</v>
      </c>
      <c r="AE50" s="1">
        <v>44428</v>
      </c>
      <c r="AF50">
        <v>3.37</v>
      </c>
    </row>
    <row r="51" spans="1:32" x14ac:dyDescent="0.25">
      <c r="A51" s="1"/>
      <c r="K51" s="1">
        <v>44989</v>
      </c>
      <c r="L51">
        <v>245000</v>
      </c>
      <c r="M51" s="1">
        <v>44989</v>
      </c>
      <c r="N51">
        <v>224750</v>
      </c>
      <c r="O51" s="1">
        <v>44713</v>
      </c>
      <c r="P51">
        <v>50</v>
      </c>
      <c r="Q51" s="1">
        <v>44995</v>
      </c>
      <c r="R51">
        <v>0.10815</v>
      </c>
      <c r="AE51" s="1">
        <v>44431</v>
      </c>
      <c r="AF51">
        <v>3.34</v>
      </c>
    </row>
    <row r="52" spans="1:32" x14ac:dyDescent="0.25">
      <c r="A52" s="1"/>
      <c r="K52" s="1">
        <v>44996</v>
      </c>
      <c r="L52">
        <v>230000</v>
      </c>
      <c r="M52" s="1">
        <v>44996</v>
      </c>
      <c r="N52">
        <v>228250</v>
      </c>
      <c r="O52" s="1">
        <v>44743</v>
      </c>
      <c r="P52">
        <v>51.5</v>
      </c>
      <c r="Q52" s="1">
        <v>45002</v>
      </c>
      <c r="R52">
        <v>0.12107999999999999</v>
      </c>
      <c r="AE52" s="1">
        <v>44432</v>
      </c>
      <c r="AF52">
        <v>3.26</v>
      </c>
    </row>
    <row r="53" spans="1:32" x14ac:dyDescent="0.25">
      <c r="A53" s="1"/>
      <c r="K53" s="1">
        <v>45003</v>
      </c>
      <c r="L53">
        <v>247000</v>
      </c>
      <c r="M53" s="1">
        <v>45003</v>
      </c>
      <c r="N53">
        <v>235750</v>
      </c>
      <c r="O53" s="1">
        <v>44774</v>
      </c>
      <c r="P53">
        <v>58.2</v>
      </c>
      <c r="Q53" s="1">
        <v>45009</v>
      </c>
      <c r="R53">
        <v>0.12822</v>
      </c>
      <c r="AE53" s="1">
        <v>44433</v>
      </c>
      <c r="AF53">
        <v>3.22</v>
      </c>
    </row>
    <row r="54" spans="1:32" x14ac:dyDescent="0.25">
      <c r="A54" s="1"/>
      <c r="K54" s="1">
        <v>45010</v>
      </c>
      <c r="L54">
        <v>246000</v>
      </c>
      <c r="M54" s="1">
        <v>45010</v>
      </c>
      <c r="N54">
        <v>242000</v>
      </c>
      <c r="O54" s="1">
        <v>44805</v>
      </c>
      <c r="P54">
        <v>58.6</v>
      </c>
      <c r="Q54" s="1">
        <v>45016</v>
      </c>
      <c r="R54">
        <v>0.12675</v>
      </c>
      <c r="AE54" s="1">
        <v>44434</v>
      </c>
      <c r="AF54">
        <v>3.2</v>
      </c>
    </row>
    <row r="55" spans="1:32" x14ac:dyDescent="0.25">
      <c r="A55" s="1"/>
      <c r="K55" s="1">
        <v>45017</v>
      </c>
      <c r="L55">
        <v>228000</v>
      </c>
      <c r="M55" s="1">
        <v>45017</v>
      </c>
      <c r="N55">
        <v>237750</v>
      </c>
      <c r="O55" s="1">
        <v>44835</v>
      </c>
      <c r="P55">
        <v>59.9</v>
      </c>
      <c r="Q55" s="1">
        <v>45023</v>
      </c>
      <c r="R55">
        <v>0.11856999999999999</v>
      </c>
      <c r="AE55" s="1">
        <v>44435</v>
      </c>
      <c r="AF55">
        <v>3.17</v>
      </c>
    </row>
    <row r="56" spans="1:32" x14ac:dyDescent="0.25">
      <c r="A56" s="1"/>
      <c r="K56" s="1">
        <v>45024</v>
      </c>
      <c r="L56">
        <v>240000</v>
      </c>
      <c r="M56" s="1">
        <v>45024</v>
      </c>
      <c r="N56">
        <v>240250</v>
      </c>
      <c r="O56" s="1">
        <v>44866</v>
      </c>
      <c r="P56">
        <v>56.8</v>
      </c>
      <c r="Q56" s="1">
        <v>45030</v>
      </c>
      <c r="R56">
        <v>0.10503</v>
      </c>
      <c r="AE56" s="1">
        <v>44438</v>
      </c>
      <c r="AF56">
        <v>3.16</v>
      </c>
    </row>
    <row r="57" spans="1:32" x14ac:dyDescent="0.25">
      <c r="A57" s="1"/>
      <c r="K57" s="1">
        <v>45031</v>
      </c>
      <c r="L57">
        <v>246000</v>
      </c>
      <c r="M57" s="1">
        <v>45031</v>
      </c>
      <c r="N57">
        <v>240000</v>
      </c>
      <c r="O57" s="1">
        <v>44896</v>
      </c>
      <c r="P57">
        <v>59.7</v>
      </c>
      <c r="Q57" s="1">
        <v>45037</v>
      </c>
      <c r="R57">
        <v>8.8239999999999999E-2</v>
      </c>
      <c r="AE57" s="1">
        <v>44439</v>
      </c>
      <c r="AF57">
        <v>3.21</v>
      </c>
    </row>
    <row r="58" spans="1:32" x14ac:dyDescent="0.25">
      <c r="A58" s="1"/>
      <c r="K58" s="1">
        <v>45038</v>
      </c>
      <c r="L58">
        <v>229000</v>
      </c>
      <c r="M58" s="1">
        <v>45038</v>
      </c>
      <c r="N58">
        <v>235750</v>
      </c>
      <c r="O58" s="1">
        <v>44927</v>
      </c>
      <c r="P58">
        <v>64.900000000000006</v>
      </c>
      <c r="Q58" s="1">
        <v>45044</v>
      </c>
      <c r="R58">
        <v>7.0550000000000002E-2</v>
      </c>
      <c r="AE58" s="1">
        <v>44440</v>
      </c>
      <c r="AF58">
        <v>3.19</v>
      </c>
    </row>
    <row r="59" spans="1:32" x14ac:dyDescent="0.25">
      <c r="A59" s="1"/>
      <c r="K59" s="1">
        <v>45045</v>
      </c>
      <c r="L59">
        <v>242000</v>
      </c>
      <c r="M59" s="1">
        <v>45045</v>
      </c>
      <c r="N59">
        <v>239250</v>
      </c>
      <c r="O59" s="1">
        <v>44958</v>
      </c>
      <c r="P59">
        <v>67</v>
      </c>
      <c r="Q59" s="1">
        <v>45051</v>
      </c>
      <c r="R59">
        <v>5.3159999999999999E-2</v>
      </c>
      <c r="AE59" s="1">
        <v>44441</v>
      </c>
      <c r="AF59">
        <v>3.16</v>
      </c>
    </row>
    <row r="60" spans="1:32" x14ac:dyDescent="0.25">
      <c r="A60" s="1"/>
      <c r="K60" s="1">
        <v>45052</v>
      </c>
      <c r="L60">
        <v>264000</v>
      </c>
      <c r="M60" s="1">
        <v>45052</v>
      </c>
      <c r="N60">
        <v>245250</v>
      </c>
      <c r="O60" s="1">
        <v>44986</v>
      </c>
      <c r="P60">
        <v>62</v>
      </c>
      <c r="Q60" s="1">
        <v>45058</v>
      </c>
      <c r="R60">
        <v>3.7960000000000001E-2</v>
      </c>
      <c r="AE60" s="1">
        <v>44442</v>
      </c>
      <c r="AF60">
        <v>3.14</v>
      </c>
    </row>
    <row r="61" spans="1:32" x14ac:dyDescent="0.25">
      <c r="A61" s="1"/>
      <c r="AE61" s="1">
        <v>44445</v>
      </c>
      <c r="AF61">
        <v>3.13</v>
      </c>
    </row>
    <row r="62" spans="1:32" x14ac:dyDescent="0.25">
      <c r="A62" s="1"/>
      <c r="AE62" s="1">
        <v>44446</v>
      </c>
      <c r="AF62">
        <v>3.16</v>
      </c>
    </row>
    <row r="63" spans="1:32" x14ac:dyDescent="0.25">
      <c r="A63" s="1"/>
      <c r="AE63" s="1">
        <v>44447</v>
      </c>
      <c r="AF63">
        <v>3.16</v>
      </c>
    </row>
    <row r="64" spans="1:32" x14ac:dyDescent="0.25">
      <c r="A64" s="1"/>
      <c r="AE64" s="1">
        <v>44448</v>
      </c>
      <c r="AF64">
        <v>3.15</v>
      </c>
    </row>
    <row r="65" spans="1:32" x14ac:dyDescent="0.25">
      <c r="A65" s="1"/>
      <c r="AE65" s="1">
        <v>44449</v>
      </c>
      <c r="AF65">
        <v>3.11</v>
      </c>
    </row>
    <row r="66" spans="1:32" x14ac:dyDescent="0.25">
      <c r="A66" s="1"/>
      <c r="AE66" s="1">
        <v>44452</v>
      </c>
      <c r="AF66">
        <v>3.09</v>
      </c>
    </row>
    <row r="67" spans="1:32" x14ac:dyDescent="0.25">
      <c r="A67" s="1"/>
      <c r="AE67" s="1">
        <v>44453</v>
      </c>
      <c r="AF67">
        <v>3.11</v>
      </c>
    </row>
    <row r="68" spans="1:32" x14ac:dyDescent="0.25">
      <c r="A68" s="1"/>
      <c r="AE68" s="1">
        <v>44454</v>
      </c>
      <c r="AF68">
        <v>3.08</v>
      </c>
    </row>
    <row r="69" spans="1:32" x14ac:dyDescent="0.25">
      <c r="A69" s="1"/>
      <c r="AE69" s="1">
        <v>44455</v>
      </c>
      <c r="AF69">
        <v>3.06</v>
      </c>
    </row>
    <row r="70" spans="1:32" x14ac:dyDescent="0.25">
      <c r="A70" s="1"/>
      <c r="AE70" s="1">
        <v>44456</v>
      </c>
      <c r="AF70">
        <v>3.04</v>
      </c>
    </row>
    <row r="71" spans="1:32" x14ac:dyDescent="0.25">
      <c r="A71" s="1"/>
      <c r="AE71" s="1">
        <v>44459</v>
      </c>
      <c r="AF71">
        <v>3.23</v>
      </c>
    </row>
    <row r="72" spans="1:32" x14ac:dyDescent="0.25">
      <c r="A72" s="1"/>
      <c r="AE72" s="1">
        <v>44460</v>
      </c>
      <c r="AF72">
        <v>3.17</v>
      </c>
    </row>
    <row r="73" spans="1:32" x14ac:dyDescent="0.25">
      <c r="A73" s="1"/>
      <c r="AE73" s="1">
        <v>44461</v>
      </c>
      <c r="AF73">
        <v>3.09</v>
      </c>
    </row>
    <row r="74" spans="1:32" x14ac:dyDescent="0.25">
      <c r="A74" s="1"/>
      <c r="AE74" s="1">
        <v>44462</v>
      </c>
      <c r="AF74">
        <v>3.03</v>
      </c>
    </row>
    <row r="75" spans="1:32" x14ac:dyDescent="0.25">
      <c r="A75" s="1"/>
      <c r="AE75" s="1">
        <v>44463</v>
      </c>
      <c r="AF75">
        <v>3.05</v>
      </c>
    </row>
    <row r="76" spans="1:32" x14ac:dyDescent="0.25">
      <c r="A76" s="1"/>
      <c r="AE76" s="1">
        <v>44466</v>
      </c>
      <c r="AF76">
        <v>3.06</v>
      </c>
    </row>
    <row r="77" spans="1:32" x14ac:dyDescent="0.25">
      <c r="A77" s="1"/>
      <c r="AE77" s="1">
        <v>44467</v>
      </c>
      <c r="AF77">
        <v>3.13</v>
      </c>
    </row>
    <row r="78" spans="1:32" x14ac:dyDescent="0.25">
      <c r="A78" s="1"/>
      <c r="AE78" s="1">
        <v>44468</v>
      </c>
      <c r="AF78">
        <v>3.09</v>
      </c>
    </row>
    <row r="79" spans="1:32" x14ac:dyDescent="0.25">
      <c r="A79" s="1"/>
      <c r="AE79" s="1">
        <v>44469</v>
      </c>
      <c r="AF79">
        <v>3.15</v>
      </c>
    </row>
    <row r="80" spans="1:32" x14ac:dyDescent="0.25">
      <c r="A80" s="1"/>
      <c r="AE80" s="1">
        <v>44470</v>
      </c>
      <c r="AF80">
        <v>3.2</v>
      </c>
    </row>
    <row r="81" spans="1:32" x14ac:dyDescent="0.25">
      <c r="A81" s="1"/>
      <c r="AE81" s="1">
        <v>44473</v>
      </c>
      <c r="AF81">
        <v>3.21</v>
      </c>
    </row>
    <row r="82" spans="1:32" x14ac:dyDescent="0.25">
      <c r="A82" s="1"/>
      <c r="AE82" s="1">
        <v>44474</v>
      </c>
      <c r="AF82">
        <v>3.17</v>
      </c>
    </row>
    <row r="83" spans="1:32" x14ac:dyDescent="0.25">
      <c r="A83" s="1"/>
      <c r="AE83" s="1">
        <v>44475</v>
      </c>
      <c r="AF83">
        <v>3.29</v>
      </c>
    </row>
    <row r="84" spans="1:32" x14ac:dyDescent="0.25">
      <c r="A84" s="1"/>
      <c r="AE84" s="1">
        <v>44476</v>
      </c>
      <c r="AF84">
        <v>3.19</v>
      </c>
    </row>
    <row r="85" spans="1:32" x14ac:dyDescent="0.25">
      <c r="A85" s="1"/>
      <c r="AE85" s="1">
        <v>44477</v>
      </c>
      <c r="AF85">
        <v>3.2</v>
      </c>
    </row>
    <row r="86" spans="1:32" x14ac:dyDescent="0.25">
      <c r="A86" s="1"/>
      <c r="AE86" s="1">
        <v>44480</v>
      </c>
      <c r="AF86">
        <v>3.2</v>
      </c>
    </row>
    <row r="87" spans="1:32" x14ac:dyDescent="0.25">
      <c r="A87" s="1"/>
      <c r="AE87" s="1">
        <v>44481</v>
      </c>
      <c r="AF87">
        <v>3.28</v>
      </c>
    </row>
    <row r="88" spans="1:32" x14ac:dyDescent="0.25">
      <c r="A88" s="1"/>
      <c r="AE88" s="1">
        <v>44482</v>
      </c>
      <c r="AF88">
        <v>3.25</v>
      </c>
    </row>
    <row r="89" spans="1:32" x14ac:dyDescent="0.25">
      <c r="A89" s="1"/>
      <c r="AE89" s="1">
        <v>44483</v>
      </c>
      <c r="AF89">
        <v>3.18</v>
      </c>
    </row>
    <row r="90" spans="1:32" x14ac:dyDescent="0.25">
      <c r="A90" s="1"/>
      <c r="AE90" s="1">
        <v>44484</v>
      </c>
      <c r="AF90">
        <v>3.12</v>
      </c>
    </row>
    <row r="91" spans="1:32" x14ac:dyDescent="0.25">
      <c r="A91" s="1"/>
      <c r="AE91" s="1">
        <v>44487</v>
      </c>
      <c r="AF91">
        <v>3.11</v>
      </c>
    </row>
    <row r="92" spans="1:32" x14ac:dyDescent="0.25">
      <c r="A92" s="1"/>
      <c r="AE92" s="1">
        <v>44488</v>
      </c>
      <c r="AF92">
        <v>3.09</v>
      </c>
    </row>
    <row r="93" spans="1:32" x14ac:dyDescent="0.25">
      <c r="A93" s="1"/>
      <c r="AE93" s="1">
        <v>44489</v>
      </c>
      <c r="AF93">
        <v>3.07</v>
      </c>
    </row>
    <row r="94" spans="1:32" x14ac:dyDescent="0.25">
      <c r="A94" s="1"/>
      <c r="AE94" s="1">
        <v>44490</v>
      </c>
      <c r="AF94">
        <v>3.03</v>
      </c>
    </row>
    <row r="95" spans="1:32" x14ac:dyDescent="0.25">
      <c r="A95" s="1"/>
      <c r="AE95" s="1">
        <v>44491</v>
      </c>
      <c r="AF95">
        <v>3.07</v>
      </c>
    </row>
    <row r="96" spans="1:32" x14ac:dyDescent="0.25">
      <c r="A96" s="1"/>
      <c r="AE96" s="1">
        <v>44494</v>
      </c>
      <c r="AF96">
        <v>3.11</v>
      </c>
    </row>
    <row r="97" spans="1:32" x14ac:dyDescent="0.25">
      <c r="A97" s="1"/>
      <c r="AE97" s="1">
        <v>44495</v>
      </c>
      <c r="AF97">
        <v>3.09</v>
      </c>
    </row>
    <row r="98" spans="1:32" x14ac:dyDescent="0.25">
      <c r="A98" s="1"/>
      <c r="AE98" s="1">
        <v>44496</v>
      </c>
      <c r="AF98">
        <v>3.11</v>
      </c>
    </row>
    <row r="99" spans="1:32" x14ac:dyDescent="0.25">
      <c r="A99" s="1"/>
      <c r="AE99" s="1">
        <v>44497</v>
      </c>
      <c r="AF99">
        <v>3.08</v>
      </c>
    </row>
    <row r="100" spans="1:32" x14ac:dyDescent="0.25">
      <c r="A100" s="1"/>
      <c r="AE100" s="1">
        <v>44498</v>
      </c>
      <c r="AF100">
        <v>3.08</v>
      </c>
    </row>
    <row r="101" spans="1:32" x14ac:dyDescent="0.25">
      <c r="A101" s="1"/>
      <c r="AE101" s="1">
        <v>44500</v>
      </c>
      <c r="AF101">
        <v>3.15</v>
      </c>
    </row>
    <row r="102" spans="1:32" x14ac:dyDescent="0.25">
      <c r="A102" s="1"/>
      <c r="AE102" s="1">
        <v>44501</v>
      </c>
      <c r="AF102">
        <v>3.16</v>
      </c>
    </row>
    <row r="103" spans="1:32" x14ac:dyDescent="0.25">
      <c r="A103" s="1"/>
      <c r="AE103" s="1">
        <v>44502</v>
      </c>
      <c r="AF103">
        <v>3.21</v>
      </c>
    </row>
    <row r="104" spans="1:32" x14ac:dyDescent="0.25">
      <c r="A104" s="1"/>
      <c r="AE104" s="1">
        <v>44503</v>
      </c>
      <c r="AF104">
        <v>3.18</v>
      </c>
    </row>
    <row r="105" spans="1:32" x14ac:dyDescent="0.25">
      <c r="A105" s="1"/>
      <c r="AE105" s="1">
        <v>44504</v>
      </c>
      <c r="AF105">
        <v>3.19</v>
      </c>
    </row>
    <row r="106" spans="1:32" x14ac:dyDescent="0.25">
      <c r="A106" s="1"/>
      <c r="AE106" s="1">
        <v>44505</v>
      </c>
      <c r="AF106">
        <v>3.12</v>
      </c>
    </row>
    <row r="107" spans="1:32" x14ac:dyDescent="0.25">
      <c r="A107" s="1"/>
      <c r="AE107" s="1">
        <v>44508</v>
      </c>
      <c r="AF107">
        <v>3.03</v>
      </c>
    </row>
    <row r="108" spans="1:32" x14ac:dyDescent="0.25">
      <c r="A108" s="1"/>
      <c r="AE108" s="1">
        <v>44509</v>
      </c>
      <c r="AF108">
        <v>3.08</v>
      </c>
    </row>
    <row r="109" spans="1:32" x14ac:dyDescent="0.25">
      <c r="A109" s="1"/>
      <c r="AE109" s="1">
        <v>44510</v>
      </c>
      <c r="AF109">
        <v>3.06</v>
      </c>
    </row>
    <row r="110" spans="1:32" x14ac:dyDescent="0.25">
      <c r="A110" s="1"/>
      <c r="AE110" s="1">
        <v>44511</v>
      </c>
      <c r="AF110">
        <v>3.06</v>
      </c>
    </row>
    <row r="111" spans="1:32" x14ac:dyDescent="0.25">
      <c r="A111" s="1"/>
      <c r="AE111" s="1">
        <v>44512</v>
      </c>
      <c r="AF111">
        <v>3.09</v>
      </c>
    </row>
    <row r="112" spans="1:32" x14ac:dyDescent="0.25">
      <c r="A112" s="1"/>
      <c r="AE112" s="1">
        <v>44515</v>
      </c>
      <c r="AF112">
        <v>3.1</v>
      </c>
    </row>
    <row r="113" spans="1:32" x14ac:dyDescent="0.25">
      <c r="A113" s="1"/>
      <c r="AE113" s="1">
        <v>44516</v>
      </c>
      <c r="AF113">
        <v>3.12</v>
      </c>
    </row>
    <row r="114" spans="1:32" x14ac:dyDescent="0.25">
      <c r="A114" s="1"/>
      <c r="AE114" s="1">
        <v>44517</v>
      </c>
      <c r="AF114">
        <v>3.17</v>
      </c>
    </row>
    <row r="115" spans="1:32" x14ac:dyDescent="0.25">
      <c r="A115" s="1"/>
      <c r="AE115" s="1">
        <v>44518</v>
      </c>
      <c r="AF115">
        <v>3.19</v>
      </c>
    </row>
    <row r="116" spans="1:32" x14ac:dyDescent="0.25">
      <c r="A116" s="1"/>
      <c r="AE116" s="1">
        <v>44519</v>
      </c>
      <c r="AF116">
        <v>3.24</v>
      </c>
    </row>
    <row r="117" spans="1:32" x14ac:dyDescent="0.25">
      <c r="A117" s="1"/>
      <c r="AE117" s="1">
        <v>44522</v>
      </c>
      <c r="AF117">
        <v>3.18</v>
      </c>
    </row>
    <row r="118" spans="1:32" x14ac:dyDescent="0.25">
      <c r="A118" s="1"/>
      <c r="AE118" s="1">
        <v>44523</v>
      </c>
      <c r="AF118">
        <v>3.3</v>
      </c>
    </row>
    <row r="119" spans="1:32" x14ac:dyDescent="0.25">
      <c r="A119" s="1"/>
      <c r="AE119" s="1">
        <v>44524</v>
      </c>
      <c r="AF119">
        <v>3.32</v>
      </c>
    </row>
    <row r="120" spans="1:32" x14ac:dyDescent="0.25">
      <c r="A120" s="1"/>
      <c r="AE120" s="1">
        <v>44525</v>
      </c>
      <c r="AF120">
        <v>3.32</v>
      </c>
    </row>
    <row r="121" spans="1:32" x14ac:dyDescent="0.25">
      <c r="A121" s="1"/>
      <c r="AE121" s="1">
        <v>44526</v>
      </c>
      <c r="AF121">
        <v>3.62</v>
      </c>
    </row>
    <row r="122" spans="1:32" x14ac:dyDescent="0.25">
      <c r="A122" s="1"/>
      <c r="AE122" s="1">
        <v>44529</v>
      </c>
      <c r="AF122">
        <v>3.53</v>
      </c>
    </row>
    <row r="123" spans="1:32" x14ac:dyDescent="0.25">
      <c r="A123" s="1"/>
      <c r="AE123" s="1">
        <v>44530</v>
      </c>
      <c r="AF123">
        <v>3.67</v>
      </c>
    </row>
    <row r="124" spans="1:32" x14ac:dyDescent="0.25">
      <c r="A124" s="1"/>
      <c r="AE124" s="1">
        <v>44531</v>
      </c>
      <c r="AF124">
        <v>3.58</v>
      </c>
    </row>
    <row r="125" spans="1:32" x14ac:dyDescent="0.25">
      <c r="A125" s="1"/>
      <c r="AE125" s="1">
        <v>44532</v>
      </c>
      <c r="AF125">
        <v>3.54</v>
      </c>
    </row>
    <row r="126" spans="1:32" x14ac:dyDescent="0.25">
      <c r="A126" s="1"/>
      <c r="AE126" s="1">
        <v>44533</v>
      </c>
      <c r="AF126">
        <v>3.56</v>
      </c>
    </row>
    <row r="127" spans="1:32" x14ac:dyDescent="0.25">
      <c r="A127" s="1"/>
      <c r="AE127" s="1">
        <v>44536</v>
      </c>
      <c r="AF127">
        <v>3.41</v>
      </c>
    </row>
    <row r="128" spans="1:32" x14ac:dyDescent="0.25">
      <c r="A128" s="1"/>
      <c r="AE128" s="1">
        <v>44537</v>
      </c>
      <c r="AF128">
        <v>3.16</v>
      </c>
    </row>
    <row r="129" spans="1:32" x14ac:dyDescent="0.25">
      <c r="A129" s="1"/>
      <c r="AE129" s="1">
        <v>44538</v>
      </c>
      <c r="AF129">
        <v>3.21</v>
      </c>
    </row>
    <row r="130" spans="1:32" x14ac:dyDescent="0.25">
      <c r="A130" s="1"/>
      <c r="AE130" s="1">
        <v>44539</v>
      </c>
      <c r="AF130">
        <v>3.25</v>
      </c>
    </row>
    <row r="131" spans="1:32" x14ac:dyDescent="0.25">
      <c r="A131" s="1"/>
      <c r="AE131" s="1">
        <v>44540</v>
      </c>
      <c r="AF131">
        <v>3.29</v>
      </c>
    </row>
    <row r="132" spans="1:32" x14ac:dyDescent="0.25">
      <c r="A132" s="1"/>
      <c r="AE132" s="1">
        <v>44543</v>
      </c>
      <c r="AF132">
        <v>3.33</v>
      </c>
    </row>
    <row r="133" spans="1:32" x14ac:dyDescent="0.25">
      <c r="A133" s="1"/>
      <c r="AE133" s="1">
        <v>44544</v>
      </c>
      <c r="AF133">
        <v>3.35</v>
      </c>
    </row>
    <row r="134" spans="1:32" x14ac:dyDescent="0.25">
      <c r="A134" s="1"/>
      <c r="AE134" s="1">
        <v>44545</v>
      </c>
      <c r="AF134">
        <v>3.33</v>
      </c>
    </row>
    <row r="135" spans="1:32" x14ac:dyDescent="0.25">
      <c r="A135" s="1"/>
      <c r="AE135" s="1">
        <v>44546</v>
      </c>
      <c r="AF135">
        <v>3.32</v>
      </c>
    </row>
    <row r="136" spans="1:32" x14ac:dyDescent="0.25">
      <c r="A136" s="1"/>
      <c r="AE136" s="1">
        <v>44547</v>
      </c>
      <c r="AF136">
        <v>3.36</v>
      </c>
    </row>
    <row r="137" spans="1:32" x14ac:dyDescent="0.25">
      <c r="A137" s="1"/>
      <c r="AE137" s="1">
        <v>44550</v>
      </c>
      <c r="AF137">
        <v>3.41</v>
      </c>
    </row>
    <row r="138" spans="1:32" x14ac:dyDescent="0.25">
      <c r="A138" s="1"/>
      <c r="AE138" s="1">
        <v>44551</v>
      </c>
      <c r="AF138">
        <v>3.25</v>
      </c>
    </row>
    <row r="139" spans="1:32" x14ac:dyDescent="0.25">
      <c r="A139" s="1"/>
      <c r="AE139" s="1">
        <v>44552</v>
      </c>
      <c r="AF139">
        <v>3.21</v>
      </c>
    </row>
    <row r="140" spans="1:32" x14ac:dyDescent="0.25">
      <c r="A140" s="1"/>
      <c r="AE140" s="1">
        <v>44553</v>
      </c>
      <c r="AF140">
        <v>3.12</v>
      </c>
    </row>
    <row r="141" spans="1:32" x14ac:dyDescent="0.25">
      <c r="A141" s="1"/>
      <c r="AE141" s="1">
        <v>44554</v>
      </c>
      <c r="AF141" t="e">
        <f>NA()</f>
        <v>#N/A</v>
      </c>
    </row>
    <row r="142" spans="1:32" x14ac:dyDescent="0.25">
      <c r="A142" s="1"/>
      <c r="AE142" s="1">
        <v>44557</v>
      </c>
      <c r="AF142">
        <v>3.02</v>
      </c>
    </row>
    <row r="143" spans="1:32" x14ac:dyDescent="0.25">
      <c r="A143" s="1"/>
      <c r="AE143" s="1">
        <v>44558</v>
      </c>
      <c r="AF143">
        <v>3.01</v>
      </c>
    </row>
    <row r="144" spans="1:32" x14ac:dyDescent="0.25">
      <c r="A144" s="1"/>
      <c r="AE144" s="1">
        <v>44559</v>
      </c>
      <c r="AF144">
        <v>3.03</v>
      </c>
    </row>
    <row r="145" spans="1:32" x14ac:dyDescent="0.25">
      <c r="A145" s="1"/>
      <c r="AE145" s="1">
        <v>44560</v>
      </c>
      <c r="AF145">
        <v>3.09</v>
      </c>
    </row>
    <row r="146" spans="1:32" x14ac:dyDescent="0.25">
      <c r="A146" s="1"/>
      <c r="AE146" s="1">
        <v>44561</v>
      </c>
      <c r="AF146">
        <v>3.1</v>
      </c>
    </row>
    <row r="147" spans="1:32" x14ac:dyDescent="0.25">
      <c r="A147" s="1"/>
      <c r="AE147" s="1">
        <v>44564</v>
      </c>
      <c r="AF147">
        <v>3.05</v>
      </c>
    </row>
    <row r="148" spans="1:32" x14ac:dyDescent="0.25">
      <c r="A148" s="1"/>
      <c r="AE148" s="1">
        <v>44565</v>
      </c>
      <c r="AF148">
        <v>3.09</v>
      </c>
    </row>
    <row r="149" spans="1:32" x14ac:dyDescent="0.25">
      <c r="A149" s="1"/>
      <c r="AE149" s="1">
        <v>44566</v>
      </c>
      <c r="AF149">
        <v>3.07</v>
      </c>
    </row>
    <row r="150" spans="1:32" x14ac:dyDescent="0.25">
      <c r="A150" s="1"/>
      <c r="AE150" s="1">
        <v>44567</v>
      </c>
      <c r="AF150">
        <v>3.15</v>
      </c>
    </row>
    <row r="151" spans="1:32" x14ac:dyDescent="0.25">
      <c r="A151" s="1"/>
      <c r="AE151" s="1">
        <v>44568</v>
      </c>
      <c r="AF151">
        <v>3.2</v>
      </c>
    </row>
    <row r="152" spans="1:32" x14ac:dyDescent="0.25">
      <c r="A152" s="1"/>
      <c r="AE152" s="1">
        <v>44571</v>
      </c>
      <c r="AF152">
        <v>3.24</v>
      </c>
    </row>
    <row r="153" spans="1:32" x14ac:dyDescent="0.25">
      <c r="A153" s="1"/>
      <c r="AE153" s="1">
        <v>44572</v>
      </c>
      <c r="AF153">
        <v>3.18</v>
      </c>
    </row>
    <row r="154" spans="1:32" x14ac:dyDescent="0.25">
      <c r="A154" s="1"/>
      <c r="AE154" s="1">
        <v>44573</v>
      </c>
      <c r="AF154">
        <v>3.06</v>
      </c>
    </row>
    <row r="155" spans="1:32" x14ac:dyDescent="0.25">
      <c r="A155" s="1"/>
      <c r="AE155" s="1">
        <v>44574</v>
      </c>
      <c r="AF155">
        <v>3.1</v>
      </c>
    </row>
    <row r="156" spans="1:32" x14ac:dyDescent="0.25">
      <c r="A156" s="1"/>
      <c r="AE156" s="1">
        <v>44575</v>
      </c>
      <c r="AF156">
        <v>3.09</v>
      </c>
    </row>
    <row r="157" spans="1:32" x14ac:dyDescent="0.25">
      <c r="A157" s="1"/>
      <c r="AE157" s="1">
        <v>44578</v>
      </c>
      <c r="AF157">
        <v>3.09</v>
      </c>
    </row>
    <row r="158" spans="1:32" x14ac:dyDescent="0.25">
      <c r="A158" s="1"/>
      <c r="AE158" s="1">
        <v>44579</v>
      </c>
      <c r="AF158">
        <v>3.12</v>
      </c>
    </row>
    <row r="159" spans="1:32" x14ac:dyDescent="0.25">
      <c r="A159" s="1"/>
      <c r="AE159" s="1">
        <v>44580</v>
      </c>
      <c r="AF159">
        <v>3.11</v>
      </c>
    </row>
    <row r="160" spans="1:32" x14ac:dyDescent="0.25">
      <c r="A160" s="1"/>
      <c r="AE160" s="1">
        <v>44581</v>
      </c>
      <c r="AF160">
        <v>3.1</v>
      </c>
    </row>
    <row r="161" spans="1:32" x14ac:dyDescent="0.25">
      <c r="A161" s="1"/>
      <c r="AE161" s="1">
        <v>44582</v>
      </c>
      <c r="AF161">
        <v>3.29</v>
      </c>
    </row>
    <row r="162" spans="1:32" x14ac:dyDescent="0.25">
      <c r="A162" s="1"/>
      <c r="AE162" s="1">
        <v>44585</v>
      </c>
      <c r="AF162">
        <v>3.44</v>
      </c>
    </row>
    <row r="163" spans="1:32" x14ac:dyDescent="0.25">
      <c r="A163" s="1"/>
      <c r="AE163" s="1">
        <v>44586</v>
      </c>
      <c r="AF163">
        <v>3.39</v>
      </c>
    </row>
    <row r="164" spans="1:32" x14ac:dyDescent="0.25">
      <c r="A164" s="1"/>
      <c r="AE164" s="1">
        <v>44587</v>
      </c>
      <c r="AF164">
        <v>3.25</v>
      </c>
    </row>
    <row r="165" spans="1:32" x14ac:dyDescent="0.25">
      <c r="A165" s="1"/>
      <c r="AE165" s="1">
        <v>44588</v>
      </c>
      <c r="AF165">
        <v>3.46</v>
      </c>
    </row>
    <row r="166" spans="1:32" x14ac:dyDescent="0.25">
      <c r="A166" s="1"/>
      <c r="AE166" s="1">
        <v>44589</v>
      </c>
      <c r="AF166">
        <v>3.61</v>
      </c>
    </row>
    <row r="167" spans="1:32" x14ac:dyDescent="0.25">
      <c r="A167" s="1"/>
      <c r="AE167" s="1">
        <v>44592</v>
      </c>
      <c r="AF167">
        <v>3.63</v>
      </c>
    </row>
    <row r="168" spans="1:32" x14ac:dyDescent="0.25">
      <c r="A168" s="1"/>
      <c r="AE168" s="1">
        <v>44593</v>
      </c>
      <c r="AF168">
        <v>3.51</v>
      </c>
    </row>
    <row r="169" spans="1:32" x14ac:dyDescent="0.25">
      <c r="A169" s="1"/>
      <c r="AE169" s="1">
        <v>44594</v>
      </c>
      <c r="AF169">
        <v>3.45</v>
      </c>
    </row>
    <row r="170" spans="1:32" x14ac:dyDescent="0.25">
      <c r="A170" s="1"/>
      <c r="AE170" s="1">
        <v>44595</v>
      </c>
      <c r="AF170">
        <v>3.51</v>
      </c>
    </row>
    <row r="171" spans="1:32" x14ac:dyDescent="0.25">
      <c r="A171" s="1"/>
      <c r="AE171" s="1">
        <v>44596</v>
      </c>
      <c r="AF171">
        <v>3.56</v>
      </c>
    </row>
    <row r="172" spans="1:32" x14ac:dyDescent="0.25">
      <c r="A172" s="1"/>
      <c r="AE172" s="1">
        <v>44599</v>
      </c>
      <c r="AF172">
        <v>3.6</v>
      </c>
    </row>
    <row r="173" spans="1:32" x14ac:dyDescent="0.25">
      <c r="A173" s="1"/>
      <c r="AE173" s="1">
        <v>44600</v>
      </c>
      <c r="AF173">
        <v>3.55</v>
      </c>
    </row>
    <row r="174" spans="1:32" x14ac:dyDescent="0.25">
      <c r="A174" s="1"/>
      <c r="AE174" s="1">
        <v>44601</v>
      </c>
      <c r="AF174">
        <v>3.46</v>
      </c>
    </row>
    <row r="175" spans="1:32" x14ac:dyDescent="0.25">
      <c r="A175" s="1"/>
      <c r="AE175" s="1">
        <v>44602</v>
      </c>
      <c r="AF175">
        <v>3.44</v>
      </c>
    </row>
    <row r="176" spans="1:32" x14ac:dyDescent="0.25">
      <c r="A176" s="1"/>
      <c r="AE176" s="1">
        <v>44603</v>
      </c>
      <c r="AF176">
        <v>3.66</v>
      </c>
    </row>
    <row r="177" spans="1:32" x14ac:dyDescent="0.25">
      <c r="A177" s="1"/>
      <c r="AE177" s="1">
        <v>44606</v>
      </c>
      <c r="AF177">
        <v>3.74</v>
      </c>
    </row>
    <row r="178" spans="1:32" x14ac:dyDescent="0.25">
      <c r="A178" s="1"/>
      <c r="AE178" s="1">
        <v>44607</v>
      </c>
      <c r="AF178">
        <v>3.67</v>
      </c>
    </row>
    <row r="179" spans="1:32" x14ac:dyDescent="0.25">
      <c r="A179" s="1"/>
      <c r="AE179" s="1">
        <v>44608</v>
      </c>
      <c r="AF179">
        <v>3.68</v>
      </c>
    </row>
    <row r="180" spans="1:32" x14ac:dyDescent="0.25">
      <c r="A180" s="1"/>
      <c r="AE180" s="1">
        <v>44609</v>
      </c>
      <c r="AF180">
        <v>3.74</v>
      </c>
    </row>
    <row r="181" spans="1:32" x14ac:dyDescent="0.25">
      <c r="A181" s="1"/>
      <c r="AE181" s="1">
        <v>44610</v>
      </c>
      <c r="AF181">
        <v>3.78</v>
      </c>
    </row>
    <row r="182" spans="1:32" x14ac:dyDescent="0.25">
      <c r="A182" s="1"/>
      <c r="AE182" s="1">
        <v>44613</v>
      </c>
      <c r="AF182">
        <v>3.78</v>
      </c>
    </row>
    <row r="183" spans="1:32" x14ac:dyDescent="0.25">
      <c r="A183" s="1"/>
      <c r="AE183" s="1">
        <v>44614</v>
      </c>
      <c r="AF183">
        <v>3.75</v>
      </c>
    </row>
    <row r="184" spans="1:32" x14ac:dyDescent="0.25">
      <c r="A184" s="1"/>
      <c r="AE184" s="1">
        <v>44615</v>
      </c>
      <c r="AF184">
        <v>3.72</v>
      </c>
    </row>
    <row r="185" spans="1:32" x14ac:dyDescent="0.25">
      <c r="A185" s="1"/>
      <c r="AE185" s="1">
        <v>44616</v>
      </c>
      <c r="AF185">
        <v>3.93</v>
      </c>
    </row>
    <row r="186" spans="1:32" x14ac:dyDescent="0.25">
      <c r="A186" s="1"/>
      <c r="AE186" s="1">
        <v>44617</v>
      </c>
      <c r="AF186">
        <v>3.62</v>
      </c>
    </row>
    <row r="187" spans="1:32" x14ac:dyDescent="0.25">
      <c r="A187" s="1"/>
      <c r="AE187" s="1">
        <v>44620</v>
      </c>
      <c r="AF187">
        <v>3.77</v>
      </c>
    </row>
    <row r="188" spans="1:32" x14ac:dyDescent="0.25">
      <c r="A188" s="1"/>
      <c r="AE188" s="1">
        <v>44621</v>
      </c>
      <c r="AF188">
        <v>3.89</v>
      </c>
    </row>
    <row r="189" spans="1:32" x14ac:dyDescent="0.25">
      <c r="A189" s="1"/>
      <c r="AE189" s="1">
        <v>44622</v>
      </c>
      <c r="AF189">
        <v>3.71</v>
      </c>
    </row>
    <row r="190" spans="1:32" x14ac:dyDescent="0.25">
      <c r="A190" s="1"/>
      <c r="AE190" s="1">
        <v>44623</v>
      </c>
      <c r="AF190">
        <v>3.71</v>
      </c>
    </row>
    <row r="191" spans="1:32" x14ac:dyDescent="0.25">
      <c r="A191" s="1"/>
      <c r="AE191" s="1">
        <v>44624</v>
      </c>
      <c r="AF191">
        <v>3.9</v>
      </c>
    </row>
    <row r="192" spans="1:32" x14ac:dyDescent="0.25">
      <c r="A192" s="1"/>
      <c r="AE192" s="1">
        <v>44627</v>
      </c>
      <c r="AF192">
        <v>4.01</v>
      </c>
    </row>
    <row r="193" spans="1:32" x14ac:dyDescent="0.25">
      <c r="A193" s="1"/>
      <c r="AE193" s="1">
        <v>44628</v>
      </c>
      <c r="AF193">
        <v>4.03</v>
      </c>
    </row>
    <row r="194" spans="1:32" x14ac:dyDescent="0.25">
      <c r="A194" s="1"/>
      <c r="AE194" s="1">
        <v>44629</v>
      </c>
      <c r="AF194">
        <v>3.94</v>
      </c>
    </row>
    <row r="195" spans="1:32" x14ac:dyDescent="0.25">
      <c r="A195" s="1"/>
      <c r="AE195" s="1">
        <v>44630</v>
      </c>
      <c r="AF195">
        <v>4</v>
      </c>
    </row>
    <row r="196" spans="1:32" x14ac:dyDescent="0.25">
      <c r="A196" s="1"/>
      <c r="AE196" s="1">
        <v>44631</v>
      </c>
      <c r="AF196">
        <v>4.05</v>
      </c>
    </row>
    <row r="197" spans="1:32" x14ac:dyDescent="0.25">
      <c r="A197" s="1"/>
      <c r="AE197" s="1">
        <v>44634</v>
      </c>
      <c r="AF197">
        <v>4.16</v>
      </c>
    </row>
    <row r="198" spans="1:32" x14ac:dyDescent="0.25">
      <c r="A198" s="1"/>
      <c r="AE198" s="1">
        <v>44635</v>
      </c>
      <c r="AF198">
        <v>4.21</v>
      </c>
    </row>
    <row r="199" spans="1:32" x14ac:dyDescent="0.25">
      <c r="A199" s="1"/>
      <c r="AE199" s="1">
        <v>44636</v>
      </c>
      <c r="AF199">
        <v>3.96</v>
      </c>
    </row>
    <row r="200" spans="1:32" x14ac:dyDescent="0.25">
      <c r="A200" s="1"/>
      <c r="AE200" s="1">
        <v>44637</v>
      </c>
      <c r="AF200">
        <v>3.81</v>
      </c>
    </row>
    <row r="201" spans="1:32" x14ac:dyDescent="0.25">
      <c r="A201" s="1"/>
      <c r="AE201" s="1">
        <v>44638</v>
      </c>
      <c r="AF201">
        <v>3.81</v>
      </c>
    </row>
    <row r="202" spans="1:32" x14ac:dyDescent="0.25">
      <c r="A202" s="1"/>
      <c r="AE202" s="1">
        <v>44641</v>
      </c>
      <c r="AF202">
        <v>3.67</v>
      </c>
    </row>
    <row r="203" spans="1:32" x14ac:dyDescent="0.25">
      <c r="A203" s="1"/>
      <c r="AE203" s="1">
        <v>44642</v>
      </c>
      <c r="AF203">
        <v>3.7</v>
      </c>
    </row>
    <row r="204" spans="1:32" x14ac:dyDescent="0.25">
      <c r="A204" s="1"/>
      <c r="AE204" s="1">
        <v>44643</v>
      </c>
      <c r="AF204">
        <v>3.72</v>
      </c>
    </row>
    <row r="205" spans="1:32" x14ac:dyDescent="0.25">
      <c r="A205" s="1"/>
      <c r="AE205" s="1">
        <v>44644</v>
      </c>
      <c r="AF205">
        <v>3.67</v>
      </c>
    </row>
    <row r="206" spans="1:32" x14ac:dyDescent="0.25">
      <c r="A206" s="1"/>
      <c r="AE206" s="1">
        <v>44645</v>
      </c>
      <c r="AF206">
        <v>3.51</v>
      </c>
    </row>
    <row r="207" spans="1:32" x14ac:dyDescent="0.25">
      <c r="A207" s="1"/>
      <c r="AE207" s="1">
        <v>44648</v>
      </c>
      <c r="AF207">
        <v>3.54</v>
      </c>
    </row>
    <row r="208" spans="1:32" x14ac:dyDescent="0.25">
      <c r="A208" s="1"/>
      <c r="AE208" s="1">
        <v>44649</v>
      </c>
      <c r="AF208">
        <v>3.38</v>
      </c>
    </row>
    <row r="209" spans="1:32" x14ac:dyDescent="0.25">
      <c r="A209" s="1"/>
      <c r="AE209" s="1">
        <v>44650</v>
      </c>
      <c r="AF209">
        <v>3.33</v>
      </c>
    </row>
    <row r="210" spans="1:32" x14ac:dyDescent="0.25">
      <c r="A210" s="1"/>
      <c r="AE210" s="1">
        <v>44651</v>
      </c>
      <c r="AF210">
        <v>3.43</v>
      </c>
    </row>
    <row r="211" spans="1:32" x14ac:dyDescent="0.25">
      <c r="A211" s="1"/>
      <c r="AE211" s="1">
        <v>44652</v>
      </c>
      <c r="AF211">
        <v>3.4</v>
      </c>
    </row>
    <row r="212" spans="1:32" x14ac:dyDescent="0.25">
      <c r="A212" s="1"/>
      <c r="AE212" s="1">
        <v>44655</v>
      </c>
      <c r="AF212">
        <v>3.33</v>
      </c>
    </row>
    <row r="213" spans="1:32" x14ac:dyDescent="0.25">
      <c r="A213" s="1"/>
      <c r="AE213" s="1">
        <v>44656</v>
      </c>
      <c r="AF213">
        <v>3.27</v>
      </c>
    </row>
    <row r="214" spans="1:32" x14ac:dyDescent="0.25">
      <c r="A214" s="1"/>
      <c r="AE214" s="1">
        <v>44657</v>
      </c>
      <c r="AF214">
        <v>3.48</v>
      </c>
    </row>
    <row r="215" spans="1:32" x14ac:dyDescent="0.25">
      <c r="A215" s="1"/>
      <c r="AE215" s="1">
        <v>44658</v>
      </c>
      <c r="AF215">
        <v>3.54</v>
      </c>
    </row>
    <row r="216" spans="1:32" x14ac:dyDescent="0.25">
      <c r="A216" s="1"/>
      <c r="AE216" s="1">
        <v>44659</v>
      </c>
      <c r="AF216">
        <v>3.57</v>
      </c>
    </row>
    <row r="217" spans="1:32" x14ac:dyDescent="0.25">
      <c r="A217" s="1"/>
      <c r="AE217" s="1">
        <v>44662</v>
      </c>
      <c r="AF217">
        <v>3.73</v>
      </c>
    </row>
    <row r="218" spans="1:32" x14ac:dyDescent="0.25">
      <c r="A218" s="1"/>
      <c r="AE218" s="1">
        <v>44663</v>
      </c>
      <c r="AF218">
        <v>3.75</v>
      </c>
    </row>
    <row r="219" spans="1:32" x14ac:dyDescent="0.25">
      <c r="A219" s="1"/>
      <c r="AE219" s="1">
        <v>44664</v>
      </c>
      <c r="AF219">
        <v>3.77</v>
      </c>
    </row>
    <row r="220" spans="1:32" x14ac:dyDescent="0.25">
      <c r="A220" s="1"/>
      <c r="AE220" s="1">
        <v>44665</v>
      </c>
      <c r="AF220">
        <v>3.68</v>
      </c>
    </row>
    <row r="221" spans="1:32" x14ac:dyDescent="0.25">
      <c r="A221" s="1"/>
      <c r="AE221" s="1">
        <v>44666</v>
      </c>
      <c r="AF221" t="e">
        <f>NA()</f>
        <v>#N/A</v>
      </c>
    </row>
    <row r="222" spans="1:32" x14ac:dyDescent="0.25">
      <c r="A222" s="1"/>
      <c r="AE222" s="1">
        <v>44669</v>
      </c>
      <c r="AF222">
        <v>3.64</v>
      </c>
    </row>
    <row r="223" spans="1:32" x14ac:dyDescent="0.25">
      <c r="A223" s="1"/>
      <c r="AE223" s="1">
        <v>44670</v>
      </c>
      <c r="AF223">
        <v>3.58</v>
      </c>
    </row>
    <row r="224" spans="1:32" x14ac:dyDescent="0.25">
      <c r="A224" s="1"/>
      <c r="AE224" s="1">
        <v>44671</v>
      </c>
      <c r="AF224">
        <v>3.56</v>
      </c>
    </row>
    <row r="225" spans="1:32" x14ac:dyDescent="0.25">
      <c r="A225" s="1"/>
      <c r="AE225" s="1">
        <v>44672</v>
      </c>
      <c r="AF225">
        <v>3.5</v>
      </c>
    </row>
    <row r="226" spans="1:32" x14ac:dyDescent="0.25">
      <c r="A226" s="1"/>
      <c r="AE226" s="1">
        <v>44673</v>
      </c>
      <c r="AF226">
        <v>3.65</v>
      </c>
    </row>
    <row r="227" spans="1:32" x14ac:dyDescent="0.25">
      <c r="A227" s="1"/>
      <c r="AE227" s="1">
        <v>44676</v>
      </c>
      <c r="AF227">
        <v>3.8</v>
      </c>
    </row>
    <row r="228" spans="1:32" x14ac:dyDescent="0.25">
      <c r="A228" s="1"/>
      <c r="AE228" s="1">
        <v>44677</v>
      </c>
      <c r="AF228">
        <v>3.83</v>
      </c>
    </row>
    <row r="229" spans="1:32" x14ac:dyDescent="0.25">
      <c r="A229" s="1"/>
      <c r="AE229" s="1">
        <v>44678</v>
      </c>
      <c r="AF229">
        <v>3.89</v>
      </c>
    </row>
    <row r="230" spans="1:32" x14ac:dyDescent="0.25">
      <c r="A230" s="1"/>
      <c r="AE230" s="1">
        <v>44679</v>
      </c>
      <c r="AF230">
        <v>3.83</v>
      </c>
    </row>
    <row r="231" spans="1:32" x14ac:dyDescent="0.25">
      <c r="A231" s="1"/>
      <c r="AE231" s="1">
        <v>44680</v>
      </c>
      <c r="AF231">
        <v>3.93</v>
      </c>
    </row>
    <row r="232" spans="1:32" x14ac:dyDescent="0.25">
      <c r="A232" s="1"/>
      <c r="AE232" s="1">
        <v>44681</v>
      </c>
      <c r="AF232">
        <v>3.97</v>
      </c>
    </row>
    <row r="233" spans="1:32" x14ac:dyDescent="0.25">
      <c r="A233" s="1"/>
      <c r="AE233" s="1">
        <v>44683</v>
      </c>
      <c r="AF233">
        <v>4.05</v>
      </c>
    </row>
    <row r="234" spans="1:32" x14ac:dyDescent="0.25">
      <c r="A234" s="1"/>
      <c r="AE234" s="1">
        <v>44684</v>
      </c>
      <c r="AF234">
        <v>3.97</v>
      </c>
    </row>
    <row r="235" spans="1:32" x14ac:dyDescent="0.25">
      <c r="A235" s="1"/>
      <c r="AE235" s="1">
        <v>44685</v>
      </c>
      <c r="AF235">
        <v>4.0999999999999996</v>
      </c>
    </row>
    <row r="236" spans="1:32" x14ac:dyDescent="0.25">
      <c r="A236" s="1"/>
      <c r="AE236" s="1">
        <v>44686</v>
      </c>
      <c r="AF236">
        <v>4.03</v>
      </c>
    </row>
    <row r="237" spans="1:32" x14ac:dyDescent="0.25">
      <c r="A237" s="1"/>
      <c r="AE237" s="1">
        <v>44687</v>
      </c>
      <c r="AF237">
        <v>4.18</v>
      </c>
    </row>
    <row r="238" spans="1:32" x14ac:dyDescent="0.25">
      <c r="A238" s="1"/>
      <c r="AE238" s="1">
        <v>44690</v>
      </c>
      <c r="AF238">
        <v>4.47</v>
      </c>
    </row>
    <row r="239" spans="1:32" x14ac:dyDescent="0.25">
      <c r="A239" s="1"/>
      <c r="AE239" s="1">
        <v>44691</v>
      </c>
      <c r="AF239">
        <v>4.5199999999999996</v>
      </c>
    </row>
    <row r="240" spans="1:32" x14ac:dyDescent="0.25">
      <c r="A240" s="1"/>
      <c r="AE240" s="1">
        <v>44692</v>
      </c>
      <c r="AF240">
        <v>4.55</v>
      </c>
    </row>
    <row r="241" spans="1:32" x14ac:dyDescent="0.25">
      <c r="A241" s="1"/>
      <c r="AE241" s="1">
        <v>44693</v>
      </c>
      <c r="AF241">
        <v>4.7699999999999996</v>
      </c>
    </row>
    <row r="242" spans="1:32" x14ac:dyDescent="0.25">
      <c r="A242" s="1"/>
      <c r="AE242" s="1">
        <v>44694</v>
      </c>
      <c r="AF242">
        <v>4.63</v>
      </c>
    </row>
    <row r="243" spans="1:32" x14ac:dyDescent="0.25">
      <c r="A243" s="1"/>
      <c r="AE243" s="1">
        <v>44697</v>
      </c>
      <c r="AF243">
        <v>4.71</v>
      </c>
    </row>
    <row r="244" spans="1:32" x14ac:dyDescent="0.25">
      <c r="A244" s="1"/>
      <c r="AE244" s="1">
        <v>44698</v>
      </c>
      <c r="AF244">
        <v>4.5999999999999996</v>
      </c>
    </row>
    <row r="245" spans="1:32" x14ac:dyDescent="0.25">
      <c r="A245" s="1"/>
      <c r="AE245" s="1">
        <v>44699</v>
      </c>
      <c r="AF245">
        <v>4.84</v>
      </c>
    </row>
    <row r="246" spans="1:32" x14ac:dyDescent="0.25">
      <c r="A246" s="1"/>
      <c r="AE246" s="1">
        <v>44700</v>
      </c>
      <c r="AF246">
        <v>4.92</v>
      </c>
    </row>
    <row r="247" spans="1:32" x14ac:dyDescent="0.25">
      <c r="A247" s="1"/>
      <c r="AE247" s="1">
        <v>44701</v>
      </c>
      <c r="AF247">
        <v>4.91</v>
      </c>
    </row>
    <row r="248" spans="1:32" x14ac:dyDescent="0.25">
      <c r="A248" s="1"/>
      <c r="AE248" s="1">
        <v>44704</v>
      </c>
      <c r="AF248">
        <v>4.82</v>
      </c>
    </row>
    <row r="249" spans="1:32" x14ac:dyDescent="0.25">
      <c r="A249" s="1"/>
      <c r="AE249" s="1">
        <v>44705</v>
      </c>
      <c r="AF249">
        <v>4.9400000000000004</v>
      </c>
    </row>
    <row r="250" spans="1:32" x14ac:dyDescent="0.25">
      <c r="A250" s="1"/>
      <c r="AE250" s="1">
        <v>44706</v>
      </c>
      <c r="AF250">
        <v>4.74</v>
      </c>
    </row>
    <row r="251" spans="1:32" x14ac:dyDescent="0.25">
      <c r="A251" s="1"/>
      <c r="AE251" s="1">
        <v>44707</v>
      </c>
      <c r="AF251">
        <v>4.38</v>
      </c>
    </row>
    <row r="252" spans="1:32" x14ac:dyDescent="0.25">
      <c r="A252" s="1"/>
      <c r="AE252" s="1">
        <v>44708</v>
      </c>
      <c r="AF252">
        <v>4.1900000000000004</v>
      </c>
    </row>
    <row r="253" spans="1:32" x14ac:dyDescent="0.25">
      <c r="A253" s="1"/>
      <c r="AE253" s="1">
        <v>44711</v>
      </c>
      <c r="AF253">
        <v>4.1900000000000004</v>
      </c>
    </row>
    <row r="254" spans="1:32" x14ac:dyDescent="0.25">
      <c r="A254" s="1"/>
      <c r="AE254" s="1">
        <v>44712</v>
      </c>
      <c r="AF254">
        <v>4.22</v>
      </c>
    </row>
    <row r="255" spans="1:32" x14ac:dyDescent="0.25">
      <c r="A255" s="1"/>
      <c r="AE255" s="1">
        <v>44713</v>
      </c>
      <c r="AF255">
        <v>4.13</v>
      </c>
    </row>
    <row r="256" spans="1:32" x14ac:dyDescent="0.25">
      <c r="A256" s="1"/>
      <c r="AE256" s="1">
        <v>44714</v>
      </c>
      <c r="AF256">
        <v>4.1500000000000004</v>
      </c>
    </row>
    <row r="257" spans="1:32" x14ac:dyDescent="0.25">
      <c r="A257" s="1"/>
      <c r="AE257" s="1">
        <v>44715</v>
      </c>
      <c r="AF257">
        <v>4.21</v>
      </c>
    </row>
    <row r="258" spans="1:32" x14ac:dyDescent="0.25">
      <c r="A258" s="1"/>
      <c r="AE258" s="1">
        <v>44718</v>
      </c>
      <c r="AF258">
        <v>4.1900000000000004</v>
      </c>
    </row>
    <row r="259" spans="1:32" x14ac:dyDescent="0.25">
      <c r="A259" s="1"/>
      <c r="AE259" s="1">
        <v>44719</v>
      </c>
      <c r="AF259">
        <v>4.34</v>
      </c>
    </row>
    <row r="260" spans="1:32" x14ac:dyDescent="0.25">
      <c r="A260" s="1"/>
      <c r="AE260" s="1">
        <v>44720</v>
      </c>
      <c r="AF260">
        <v>4.34</v>
      </c>
    </row>
    <row r="261" spans="1:32" x14ac:dyDescent="0.25">
      <c r="A261" s="1"/>
      <c r="AE261" s="1">
        <v>44721</v>
      </c>
      <c r="AF261">
        <v>4.42</v>
      </c>
    </row>
    <row r="262" spans="1:32" x14ac:dyDescent="0.25">
      <c r="A262" s="1"/>
      <c r="AE262" s="1">
        <v>44722</v>
      </c>
      <c r="AF262">
        <v>4.51</v>
      </c>
    </row>
    <row r="263" spans="1:32" x14ac:dyDescent="0.25">
      <c r="A263" s="1"/>
      <c r="AE263" s="1">
        <v>44725</v>
      </c>
      <c r="AF263">
        <v>4.87</v>
      </c>
    </row>
    <row r="264" spans="1:32" x14ac:dyDescent="0.25">
      <c r="A264" s="1"/>
      <c r="AE264" s="1">
        <v>44726</v>
      </c>
      <c r="AF264">
        <v>4.9000000000000004</v>
      </c>
    </row>
    <row r="265" spans="1:32" x14ac:dyDescent="0.25">
      <c r="A265" s="1"/>
      <c r="AE265" s="1">
        <v>44727</v>
      </c>
      <c r="AF265">
        <v>4.82</v>
      </c>
    </row>
    <row r="266" spans="1:32" x14ac:dyDescent="0.25">
      <c r="A266" s="1"/>
      <c r="AE266" s="1">
        <v>44728</v>
      </c>
      <c r="AF266">
        <v>5.17</v>
      </c>
    </row>
    <row r="267" spans="1:32" x14ac:dyDescent="0.25">
      <c r="A267" s="1"/>
      <c r="AE267" s="1">
        <v>44729</v>
      </c>
      <c r="AF267">
        <v>5.15</v>
      </c>
    </row>
    <row r="268" spans="1:32" x14ac:dyDescent="0.25">
      <c r="A268" s="1"/>
      <c r="AE268" s="1">
        <v>44732</v>
      </c>
      <c r="AF268">
        <v>5.15</v>
      </c>
    </row>
    <row r="269" spans="1:32" x14ac:dyDescent="0.25">
      <c r="A269" s="1"/>
      <c r="AE269" s="1">
        <v>44733</v>
      </c>
      <c r="AF269">
        <v>5.05</v>
      </c>
    </row>
    <row r="270" spans="1:32" x14ac:dyDescent="0.25">
      <c r="A270" s="1"/>
      <c r="AE270" s="1">
        <v>44734</v>
      </c>
      <c r="AF270">
        <v>5.32</v>
      </c>
    </row>
    <row r="271" spans="1:32" x14ac:dyDescent="0.25">
      <c r="A271" s="1"/>
      <c r="AE271" s="1">
        <v>44735</v>
      </c>
      <c r="AF271">
        <v>5.38</v>
      </c>
    </row>
    <row r="272" spans="1:32" x14ac:dyDescent="0.25">
      <c r="A272" s="1"/>
      <c r="AE272" s="1">
        <v>44736</v>
      </c>
      <c r="AF272">
        <v>5.18</v>
      </c>
    </row>
    <row r="273" spans="1:32" x14ac:dyDescent="0.25">
      <c r="A273" s="1"/>
      <c r="AE273" s="1">
        <v>44739</v>
      </c>
      <c r="AF273">
        <v>5.1100000000000003</v>
      </c>
    </row>
    <row r="274" spans="1:32" x14ac:dyDescent="0.25">
      <c r="A274" s="1"/>
      <c r="AE274" s="1">
        <v>44740</v>
      </c>
      <c r="AF274">
        <v>5.26</v>
      </c>
    </row>
    <row r="275" spans="1:32" x14ac:dyDescent="0.25">
      <c r="A275" s="1"/>
      <c r="AE275" s="1">
        <v>44741</v>
      </c>
      <c r="AF275">
        <v>5.62</v>
      </c>
    </row>
    <row r="276" spans="1:32" x14ac:dyDescent="0.25">
      <c r="A276" s="1"/>
      <c r="AE276" s="1">
        <v>44742</v>
      </c>
      <c r="AF276">
        <v>5.87</v>
      </c>
    </row>
    <row r="277" spans="1:32" x14ac:dyDescent="0.25">
      <c r="A277" s="1"/>
      <c r="AE277" s="1">
        <v>44743</v>
      </c>
      <c r="AF277">
        <v>5.92</v>
      </c>
    </row>
    <row r="278" spans="1:32" x14ac:dyDescent="0.25">
      <c r="A278" s="1"/>
      <c r="AE278" s="1">
        <v>44746</v>
      </c>
      <c r="AF278">
        <v>5.93</v>
      </c>
    </row>
    <row r="279" spans="1:32" x14ac:dyDescent="0.25">
      <c r="A279" s="1"/>
      <c r="AE279" s="1">
        <v>44747</v>
      </c>
      <c r="AF279">
        <v>5.99</v>
      </c>
    </row>
    <row r="280" spans="1:32" x14ac:dyDescent="0.25">
      <c r="A280" s="1"/>
      <c r="AE280" s="1">
        <v>44748</v>
      </c>
      <c r="AF280">
        <v>5.8</v>
      </c>
    </row>
    <row r="281" spans="1:32" x14ac:dyDescent="0.25">
      <c r="A281" s="1"/>
      <c r="AE281" s="1">
        <v>44749</v>
      </c>
      <c r="AF281">
        <v>5.5</v>
      </c>
    </row>
    <row r="282" spans="1:32" x14ac:dyDescent="0.25">
      <c r="A282" s="1"/>
      <c r="AE282" s="1">
        <v>44750</v>
      </c>
      <c r="AF282">
        <v>5.36</v>
      </c>
    </row>
    <row r="283" spans="1:32" x14ac:dyDescent="0.25">
      <c r="A283" s="1"/>
      <c r="AE283" s="1">
        <v>44753</v>
      </c>
      <c r="AF283">
        <v>5.44</v>
      </c>
    </row>
    <row r="284" spans="1:32" x14ac:dyDescent="0.25">
      <c r="A284" s="1"/>
      <c r="AE284" s="1">
        <v>44754</v>
      </c>
      <c r="AF284">
        <v>5.43</v>
      </c>
    </row>
    <row r="285" spans="1:32" x14ac:dyDescent="0.25">
      <c r="A285" s="1"/>
      <c r="AE285" s="1">
        <v>44755</v>
      </c>
      <c r="AF285">
        <v>5.47</v>
      </c>
    </row>
    <row r="286" spans="1:32" x14ac:dyDescent="0.25">
      <c r="A286" s="1"/>
      <c r="AE286" s="1">
        <v>44756</v>
      </c>
      <c r="AF286">
        <v>5.53</v>
      </c>
    </row>
    <row r="287" spans="1:32" x14ac:dyDescent="0.25">
      <c r="A287" s="1"/>
      <c r="AE287" s="1">
        <v>44757</v>
      </c>
      <c r="AF287">
        <v>5.39</v>
      </c>
    </row>
    <row r="288" spans="1:32" x14ac:dyDescent="0.25">
      <c r="A288" s="1"/>
      <c r="AE288" s="1">
        <v>44760</v>
      </c>
      <c r="AF288">
        <v>5.25</v>
      </c>
    </row>
    <row r="289" spans="1:32" x14ac:dyDescent="0.25">
      <c r="A289" s="1"/>
      <c r="AE289" s="1">
        <v>44761</v>
      </c>
      <c r="AF289">
        <v>5.0999999999999996</v>
      </c>
    </row>
    <row r="290" spans="1:32" x14ac:dyDescent="0.25">
      <c r="A290" s="1"/>
      <c r="AE290" s="1">
        <v>44762</v>
      </c>
      <c r="AF290">
        <v>4.9000000000000004</v>
      </c>
    </row>
    <row r="291" spans="1:32" x14ac:dyDescent="0.25">
      <c r="A291" s="1"/>
      <c r="AE291" s="1">
        <v>44763</v>
      </c>
      <c r="AF291">
        <v>4.99</v>
      </c>
    </row>
    <row r="292" spans="1:32" x14ac:dyDescent="0.25">
      <c r="A292" s="1"/>
      <c r="AE292" s="1">
        <v>44764</v>
      </c>
      <c r="AF292">
        <v>4.96</v>
      </c>
    </row>
    <row r="293" spans="1:32" x14ac:dyDescent="0.25">
      <c r="A293" s="1"/>
      <c r="AE293" s="1">
        <v>44767</v>
      </c>
      <c r="AF293">
        <v>4.95</v>
      </c>
    </row>
    <row r="294" spans="1:32" x14ac:dyDescent="0.25">
      <c r="A294" s="1"/>
      <c r="AE294" s="1">
        <v>44768</v>
      </c>
      <c r="AF294">
        <v>5.0599999999999996</v>
      </c>
    </row>
    <row r="295" spans="1:32" x14ac:dyDescent="0.25">
      <c r="A295" s="1"/>
      <c r="AE295" s="1">
        <v>44769</v>
      </c>
      <c r="AF295">
        <v>5.07</v>
      </c>
    </row>
    <row r="296" spans="1:32" x14ac:dyDescent="0.25">
      <c r="A296" s="1"/>
      <c r="AE296" s="1">
        <v>44770</v>
      </c>
      <c r="AF296">
        <v>4.9800000000000004</v>
      </c>
    </row>
    <row r="297" spans="1:32" x14ac:dyDescent="0.25">
      <c r="A297" s="1"/>
      <c r="AE297" s="1">
        <v>44771</v>
      </c>
      <c r="AF297">
        <v>4.7699999999999996</v>
      </c>
    </row>
    <row r="298" spans="1:32" x14ac:dyDescent="0.25">
      <c r="A298" s="1"/>
      <c r="AE298" s="1">
        <v>44773</v>
      </c>
      <c r="AF298">
        <v>4.83</v>
      </c>
    </row>
    <row r="299" spans="1:32" x14ac:dyDescent="0.25">
      <c r="A299" s="1"/>
      <c r="AE299" s="1">
        <v>44774</v>
      </c>
      <c r="AF299">
        <v>4.8</v>
      </c>
    </row>
    <row r="300" spans="1:32" x14ac:dyDescent="0.25">
      <c r="A300" s="1"/>
      <c r="AE300" s="1">
        <v>44775</v>
      </c>
      <c r="AF300">
        <v>4.6100000000000003</v>
      </c>
    </row>
    <row r="301" spans="1:32" x14ac:dyDescent="0.25">
      <c r="A301" s="1"/>
      <c r="AE301" s="1">
        <v>44776</v>
      </c>
      <c r="AF301">
        <v>4.54</v>
      </c>
    </row>
    <row r="302" spans="1:32" x14ac:dyDescent="0.25">
      <c r="A302" s="1"/>
      <c r="AE302" s="1">
        <v>44777</v>
      </c>
      <c r="AF302">
        <v>4.55</v>
      </c>
    </row>
    <row r="303" spans="1:32" x14ac:dyDescent="0.25">
      <c r="A303" s="1"/>
      <c r="AE303" s="1">
        <v>44778</v>
      </c>
      <c r="AF303">
        <v>4.4400000000000004</v>
      </c>
    </row>
    <row r="304" spans="1:32" x14ac:dyDescent="0.25">
      <c r="A304" s="1"/>
      <c r="AE304" s="1">
        <v>44781</v>
      </c>
      <c r="AF304">
        <v>4.41</v>
      </c>
    </row>
    <row r="305" spans="1:32" x14ac:dyDescent="0.25">
      <c r="A305" s="1"/>
      <c r="AE305" s="1">
        <v>44782</v>
      </c>
      <c r="AF305">
        <v>4.46</v>
      </c>
    </row>
    <row r="306" spans="1:32" x14ac:dyDescent="0.25">
      <c r="A306" s="1"/>
      <c r="AE306" s="1">
        <v>44783</v>
      </c>
      <c r="AF306">
        <v>4.33</v>
      </c>
    </row>
    <row r="307" spans="1:32" x14ac:dyDescent="0.25">
      <c r="A307" s="1"/>
      <c r="AE307" s="1">
        <v>44784</v>
      </c>
      <c r="AF307">
        <v>4.21</v>
      </c>
    </row>
    <row r="308" spans="1:32" x14ac:dyDescent="0.25">
      <c r="A308" s="1"/>
      <c r="AE308" s="1">
        <v>44785</v>
      </c>
      <c r="AF308">
        <v>4.25</v>
      </c>
    </row>
    <row r="309" spans="1:32" x14ac:dyDescent="0.25">
      <c r="A309" s="1"/>
      <c r="AE309" s="1">
        <v>44788</v>
      </c>
      <c r="AF309">
        <v>4.24</v>
      </c>
    </row>
    <row r="310" spans="1:32" x14ac:dyDescent="0.25">
      <c r="A310" s="1"/>
      <c r="AE310" s="1">
        <v>44789</v>
      </c>
      <c r="AF310">
        <v>4.25</v>
      </c>
    </row>
    <row r="311" spans="1:32" x14ac:dyDescent="0.25">
      <c r="A311" s="1"/>
      <c r="AE311" s="1">
        <v>44790</v>
      </c>
      <c r="AF311">
        <v>4.33</v>
      </c>
    </row>
    <row r="312" spans="1:32" x14ac:dyDescent="0.25">
      <c r="AE312" s="1">
        <v>44791</v>
      </c>
      <c r="AF312">
        <v>4.37</v>
      </c>
    </row>
    <row r="313" spans="1:32" x14ac:dyDescent="0.25">
      <c r="AE313" s="1">
        <v>44792</v>
      </c>
      <c r="AF313">
        <v>4.45</v>
      </c>
    </row>
    <row r="314" spans="1:32" x14ac:dyDescent="0.25">
      <c r="AE314" s="1">
        <v>44795</v>
      </c>
      <c r="AF314">
        <v>4.62</v>
      </c>
    </row>
    <row r="315" spans="1:32" x14ac:dyDescent="0.25">
      <c r="AE315" s="1">
        <v>44796</v>
      </c>
      <c r="AF315">
        <v>4.68</v>
      </c>
    </row>
    <row r="316" spans="1:32" x14ac:dyDescent="0.25">
      <c r="AE316" s="1">
        <v>44797</v>
      </c>
      <c r="AF316">
        <v>4.6100000000000003</v>
      </c>
    </row>
    <row r="317" spans="1:32" x14ac:dyDescent="0.25">
      <c r="AE317" s="1">
        <v>44798</v>
      </c>
      <c r="AF317">
        <v>4.5999999999999996</v>
      </c>
    </row>
    <row r="318" spans="1:32" x14ac:dyDescent="0.25">
      <c r="AE318" s="1">
        <v>44799</v>
      </c>
      <c r="AF318">
        <v>4.6500000000000004</v>
      </c>
    </row>
    <row r="319" spans="1:32" x14ac:dyDescent="0.25">
      <c r="AE319" s="1">
        <v>44802</v>
      </c>
      <c r="AF319">
        <v>4.78</v>
      </c>
    </row>
    <row r="320" spans="1:32" x14ac:dyDescent="0.25">
      <c r="AE320" s="1">
        <v>44803</v>
      </c>
      <c r="AF320">
        <v>4.9000000000000004</v>
      </c>
    </row>
    <row r="321" spans="31:32" x14ac:dyDescent="0.25">
      <c r="AE321" s="1">
        <v>44804</v>
      </c>
      <c r="AF321">
        <v>5.03</v>
      </c>
    </row>
    <row r="322" spans="31:32" x14ac:dyDescent="0.25">
      <c r="AE322" s="1">
        <v>44805</v>
      </c>
      <c r="AF322">
        <v>5.08</v>
      </c>
    </row>
    <row r="323" spans="31:32" x14ac:dyDescent="0.25">
      <c r="AE323" s="1">
        <v>44806</v>
      </c>
      <c r="AF323">
        <v>5.0599999999999996</v>
      </c>
    </row>
    <row r="324" spans="31:32" x14ac:dyDescent="0.25">
      <c r="AE324" s="1">
        <v>44809</v>
      </c>
      <c r="AF324">
        <v>5.07</v>
      </c>
    </row>
    <row r="325" spans="31:32" x14ac:dyDescent="0.25">
      <c r="AE325" s="1">
        <v>44810</v>
      </c>
      <c r="AF325">
        <v>4.9800000000000004</v>
      </c>
    </row>
    <row r="326" spans="31:32" x14ac:dyDescent="0.25">
      <c r="AE326" s="1">
        <v>44811</v>
      </c>
      <c r="AF326">
        <v>4.97</v>
      </c>
    </row>
    <row r="327" spans="31:32" x14ac:dyDescent="0.25">
      <c r="AE327" s="1">
        <v>44812</v>
      </c>
      <c r="AF327">
        <v>4.8</v>
      </c>
    </row>
    <row r="328" spans="31:32" x14ac:dyDescent="0.25">
      <c r="AE328" s="1">
        <v>44813</v>
      </c>
      <c r="AF328">
        <v>4.57</v>
      </c>
    </row>
    <row r="329" spans="31:32" x14ac:dyDescent="0.25">
      <c r="AE329" s="1">
        <v>44816</v>
      </c>
      <c r="AF329">
        <v>4.5</v>
      </c>
    </row>
    <row r="330" spans="31:32" x14ac:dyDescent="0.25">
      <c r="AE330" s="1">
        <v>44817</v>
      </c>
      <c r="AF330">
        <v>4.68</v>
      </c>
    </row>
    <row r="331" spans="31:32" x14ac:dyDescent="0.25">
      <c r="AE331" s="1">
        <v>44818</v>
      </c>
      <c r="AF331">
        <v>4.74</v>
      </c>
    </row>
    <row r="332" spans="31:32" x14ac:dyDescent="0.25">
      <c r="AE332" s="1">
        <v>44819</v>
      </c>
      <c r="AF332">
        <v>4.7699999999999996</v>
      </c>
    </row>
    <row r="333" spans="31:32" x14ac:dyDescent="0.25">
      <c r="AE333" s="1">
        <v>44820</v>
      </c>
      <c r="AF333">
        <v>5</v>
      </c>
    </row>
    <row r="334" spans="31:32" x14ac:dyDescent="0.25">
      <c r="AE334" s="1">
        <v>44823</v>
      </c>
      <c r="AF334">
        <v>4.88</v>
      </c>
    </row>
    <row r="335" spans="31:32" x14ac:dyDescent="0.25">
      <c r="AE335" s="1">
        <v>44824</v>
      </c>
      <c r="AF335">
        <v>4.88</v>
      </c>
    </row>
    <row r="336" spans="31:32" x14ac:dyDescent="0.25">
      <c r="AE336" s="1">
        <v>44825</v>
      </c>
      <c r="AF336">
        <v>4.87</v>
      </c>
    </row>
    <row r="337" spans="31:32" x14ac:dyDescent="0.25">
      <c r="AE337" s="1">
        <v>44826</v>
      </c>
      <c r="AF337">
        <v>4.91</v>
      </c>
    </row>
    <row r="338" spans="31:32" x14ac:dyDescent="0.25">
      <c r="AE338" s="1">
        <v>44827</v>
      </c>
      <c r="AF338">
        <v>5.12</v>
      </c>
    </row>
    <row r="339" spans="31:32" x14ac:dyDescent="0.25">
      <c r="AE339" s="1">
        <v>44830</v>
      </c>
      <c r="AF339">
        <v>5.18</v>
      </c>
    </row>
    <row r="340" spans="31:32" x14ac:dyDescent="0.25">
      <c r="AE340" s="1">
        <v>44831</v>
      </c>
      <c r="AF340">
        <v>5.22</v>
      </c>
    </row>
    <row r="341" spans="31:32" x14ac:dyDescent="0.25">
      <c r="AE341" s="1">
        <v>44832</v>
      </c>
      <c r="AF341">
        <v>5.47</v>
      </c>
    </row>
    <row r="342" spans="31:32" x14ac:dyDescent="0.25">
      <c r="AE342" s="1">
        <v>44833</v>
      </c>
      <c r="AF342">
        <v>5.5</v>
      </c>
    </row>
    <row r="343" spans="31:32" x14ac:dyDescent="0.25">
      <c r="AE343" s="1">
        <v>44834</v>
      </c>
      <c r="AF343">
        <v>5.43</v>
      </c>
    </row>
    <row r="344" spans="31:32" x14ac:dyDescent="0.25">
      <c r="AE344" s="1">
        <v>44837</v>
      </c>
      <c r="AF344">
        <v>5.43</v>
      </c>
    </row>
    <row r="345" spans="31:32" x14ac:dyDescent="0.25">
      <c r="AE345" s="1">
        <v>44838</v>
      </c>
      <c r="AF345">
        <v>5.12</v>
      </c>
    </row>
    <row r="346" spans="31:32" x14ac:dyDescent="0.25">
      <c r="AE346" s="1">
        <v>44839</v>
      </c>
      <c r="AF346">
        <v>5.09</v>
      </c>
    </row>
    <row r="347" spans="31:32" x14ac:dyDescent="0.25">
      <c r="AE347" s="1">
        <v>44840</v>
      </c>
      <c r="AF347">
        <v>4.95</v>
      </c>
    </row>
    <row r="348" spans="31:32" x14ac:dyDescent="0.25">
      <c r="AE348" s="1">
        <v>44841</v>
      </c>
      <c r="AF348">
        <v>5.0199999999999996</v>
      </c>
    </row>
    <row r="349" spans="31:32" x14ac:dyDescent="0.25">
      <c r="AE349" s="1">
        <v>44844</v>
      </c>
      <c r="AF349">
        <v>5.03</v>
      </c>
    </row>
    <row r="350" spans="31:32" x14ac:dyDescent="0.25">
      <c r="AE350" s="1">
        <v>44845</v>
      </c>
      <c r="AF350">
        <v>5.25</v>
      </c>
    </row>
    <row r="351" spans="31:32" x14ac:dyDescent="0.25">
      <c r="AE351" s="1">
        <v>44846</v>
      </c>
      <c r="AF351">
        <v>5.31</v>
      </c>
    </row>
    <row r="352" spans="31:32" x14ac:dyDescent="0.25">
      <c r="AE352" s="1">
        <v>44847</v>
      </c>
      <c r="AF352">
        <v>5.25</v>
      </c>
    </row>
    <row r="353" spans="31:32" x14ac:dyDescent="0.25">
      <c r="AE353" s="1">
        <v>44848</v>
      </c>
      <c r="AF353">
        <v>5.15</v>
      </c>
    </row>
    <row r="354" spans="31:32" x14ac:dyDescent="0.25">
      <c r="AE354" s="1">
        <v>44851</v>
      </c>
      <c r="AF354">
        <v>5.04</v>
      </c>
    </row>
    <row r="355" spans="31:32" x14ac:dyDescent="0.25">
      <c r="AE355" s="1">
        <v>44852</v>
      </c>
      <c r="AF355">
        <v>4.95</v>
      </c>
    </row>
    <row r="356" spans="31:32" x14ac:dyDescent="0.25">
      <c r="AE356" s="1">
        <v>44853</v>
      </c>
      <c r="AF356">
        <v>4.97</v>
      </c>
    </row>
    <row r="357" spans="31:32" x14ac:dyDescent="0.25">
      <c r="AE357" s="1">
        <v>44854</v>
      </c>
      <c r="AF357">
        <v>4.8899999999999997</v>
      </c>
    </row>
    <row r="358" spans="31:32" x14ac:dyDescent="0.25">
      <c r="AE358" s="1">
        <v>44855</v>
      </c>
      <c r="AF358">
        <v>4.99</v>
      </c>
    </row>
    <row r="359" spans="31:32" x14ac:dyDescent="0.25">
      <c r="AE359" s="1">
        <v>44858</v>
      </c>
      <c r="AF359">
        <v>4.91</v>
      </c>
    </row>
    <row r="360" spans="31:32" x14ac:dyDescent="0.25">
      <c r="AE360" s="1">
        <v>44859</v>
      </c>
      <c r="AF360">
        <v>4.88</v>
      </c>
    </row>
    <row r="361" spans="31:32" x14ac:dyDescent="0.25">
      <c r="AE361" s="1">
        <v>44860</v>
      </c>
      <c r="AF361">
        <v>4.8</v>
      </c>
    </row>
    <row r="362" spans="31:32" x14ac:dyDescent="0.25">
      <c r="AE362" s="1">
        <v>44861</v>
      </c>
      <c r="AF362">
        <v>4.76</v>
      </c>
    </row>
    <row r="363" spans="31:32" x14ac:dyDescent="0.25">
      <c r="AE363" s="1">
        <v>44862</v>
      </c>
      <c r="AF363">
        <v>4.54</v>
      </c>
    </row>
    <row r="364" spans="31:32" x14ac:dyDescent="0.25">
      <c r="AE364" s="1">
        <v>44865</v>
      </c>
      <c r="AF364">
        <v>4.63</v>
      </c>
    </row>
    <row r="365" spans="31:32" x14ac:dyDescent="0.25">
      <c r="AE365" s="1">
        <v>44866</v>
      </c>
      <c r="AF365">
        <v>4.6100000000000003</v>
      </c>
    </row>
    <row r="366" spans="31:32" x14ac:dyDescent="0.25">
      <c r="AE366" s="1">
        <v>44867</v>
      </c>
      <c r="AF366">
        <v>4.62</v>
      </c>
    </row>
    <row r="367" spans="31:32" x14ac:dyDescent="0.25">
      <c r="AE367" s="1">
        <v>44868</v>
      </c>
      <c r="AF367">
        <v>4.8099999999999996</v>
      </c>
    </row>
    <row r="368" spans="31:32" x14ac:dyDescent="0.25">
      <c r="AE368" s="1">
        <v>44869</v>
      </c>
      <c r="AF368">
        <v>4.7699999999999996</v>
      </c>
    </row>
    <row r="369" spans="31:32" x14ac:dyDescent="0.25">
      <c r="AE369" s="1">
        <v>44872</v>
      </c>
      <c r="AF369">
        <v>4.71</v>
      </c>
    </row>
    <row r="370" spans="31:32" x14ac:dyDescent="0.25">
      <c r="AE370" s="1">
        <v>44873</v>
      </c>
      <c r="AF370">
        <v>4.79</v>
      </c>
    </row>
    <row r="371" spans="31:32" x14ac:dyDescent="0.25">
      <c r="AE371" s="1">
        <v>44874</v>
      </c>
      <c r="AF371">
        <v>4.99</v>
      </c>
    </row>
    <row r="372" spans="31:32" x14ac:dyDescent="0.25">
      <c r="AE372" s="1">
        <v>44875</v>
      </c>
      <c r="AF372">
        <v>4.8</v>
      </c>
    </row>
    <row r="373" spans="31:32" x14ac:dyDescent="0.25">
      <c r="AE373" s="1">
        <v>44876</v>
      </c>
      <c r="AF373">
        <v>4.8099999999999996</v>
      </c>
    </row>
    <row r="374" spans="31:32" x14ac:dyDescent="0.25">
      <c r="AE374" s="1">
        <v>44879</v>
      </c>
      <c r="AF374">
        <v>4.67</v>
      </c>
    </row>
    <row r="375" spans="31:32" x14ac:dyDescent="0.25">
      <c r="AE375" s="1">
        <v>44880</v>
      </c>
      <c r="AF375">
        <v>4.6399999999999997</v>
      </c>
    </row>
    <row r="376" spans="31:32" x14ac:dyDescent="0.25">
      <c r="AE376" s="1">
        <v>44881</v>
      </c>
      <c r="AF376">
        <v>4.71</v>
      </c>
    </row>
    <row r="377" spans="31:32" x14ac:dyDescent="0.25">
      <c r="AE377" s="1">
        <v>44882</v>
      </c>
      <c r="AF377">
        <v>4.75</v>
      </c>
    </row>
    <row r="378" spans="31:32" x14ac:dyDescent="0.25">
      <c r="AE378" s="1">
        <v>44883</v>
      </c>
      <c r="AF378">
        <v>4.6500000000000004</v>
      </c>
    </row>
    <row r="379" spans="31:32" x14ac:dyDescent="0.25">
      <c r="AE379" s="1">
        <v>44886</v>
      </c>
      <c r="AF379">
        <v>4.6399999999999997</v>
      </c>
    </row>
    <row r="380" spans="31:32" x14ac:dyDescent="0.25">
      <c r="AE380" s="1">
        <v>44887</v>
      </c>
      <c r="AF380">
        <v>4.57</v>
      </c>
    </row>
    <row r="381" spans="31:32" x14ac:dyDescent="0.25">
      <c r="AE381" s="1">
        <v>44888</v>
      </c>
      <c r="AF381">
        <v>4.51</v>
      </c>
    </row>
    <row r="382" spans="31:32" x14ac:dyDescent="0.25">
      <c r="AE382" s="1">
        <v>44889</v>
      </c>
      <c r="AF382">
        <v>4.51</v>
      </c>
    </row>
    <row r="383" spans="31:32" x14ac:dyDescent="0.25">
      <c r="AE383" s="1">
        <v>44890</v>
      </c>
      <c r="AF383">
        <v>4.5199999999999996</v>
      </c>
    </row>
    <row r="384" spans="31:32" x14ac:dyDescent="0.25">
      <c r="AE384" s="1">
        <v>44893</v>
      </c>
      <c r="AF384">
        <v>4.63</v>
      </c>
    </row>
    <row r="385" spans="31:32" x14ac:dyDescent="0.25">
      <c r="AE385" s="1">
        <v>44894</v>
      </c>
      <c r="AF385">
        <v>4.63</v>
      </c>
    </row>
    <row r="386" spans="31:32" x14ac:dyDescent="0.25">
      <c r="AE386" s="1">
        <v>44895</v>
      </c>
      <c r="AF386">
        <v>4.55</v>
      </c>
    </row>
    <row r="387" spans="31:32" x14ac:dyDescent="0.25">
      <c r="AE387" s="1">
        <v>44896</v>
      </c>
      <c r="AF387">
        <v>4.4800000000000004</v>
      </c>
    </row>
    <row r="388" spans="31:32" x14ac:dyDescent="0.25">
      <c r="AE388" s="1">
        <v>44897</v>
      </c>
      <c r="AF388">
        <v>4.5</v>
      </c>
    </row>
    <row r="389" spans="31:32" x14ac:dyDescent="0.25">
      <c r="AE389" s="1">
        <v>44900</v>
      </c>
      <c r="AF389">
        <v>4.43</v>
      </c>
    </row>
    <row r="390" spans="31:32" x14ac:dyDescent="0.25">
      <c r="AE390" s="1">
        <v>44901</v>
      </c>
      <c r="AF390">
        <v>4.57</v>
      </c>
    </row>
    <row r="391" spans="31:32" x14ac:dyDescent="0.25">
      <c r="AE391" s="1">
        <v>44902</v>
      </c>
      <c r="AF391">
        <v>4.68</v>
      </c>
    </row>
    <row r="392" spans="31:32" x14ac:dyDescent="0.25">
      <c r="AE392" s="1">
        <v>44903</v>
      </c>
      <c r="AF392">
        <v>4.55</v>
      </c>
    </row>
    <row r="393" spans="31:32" x14ac:dyDescent="0.25">
      <c r="AE393" s="1">
        <v>44904</v>
      </c>
      <c r="AF393">
        <v>4.46</v>
      </c>
    </row>
    <row r="394" spans="31:32" x14ac:dyDescent="0.25">
      <c r="AE394" s="1">
        <v>44907</v>
      </c>
      <c r="AF394">
        <v>4.4000000000000004</v>
      </c>
    </row>
    <row r="395" spans="31:32" x14ac:dyDescent="0.25">
      <c r="AE395" s="1">
        <v>44908</v>
      </c>
      <c r="AF395">
        <v>4.34</v>
      </c>
    </row>
    <row r="396" spans="31:32" x14ac:dyDescent="0.25">
      <c r="AE396" s="1">
        <v>44909</v>
      </c>
      <c r="AF396">
        <v>4.37</v>
      </c>
    </row>
    <row r="397" spans="31:32" x14ac:dyDescent="0.25">
      <c r="AE397" s="1">
        <v>44910</v>
      </c>
      <c r="AF397">
        <v>4.54</v>
      </c>
    </row>
    <row r="398" spans="31:32" x14ac:dyDescent="0.25">
      <c r="AE398" s="1">
        <v>44911</v>
      </c>
      <c r="AF398">
        <v>4.67</v>
      </c>
    </row>
    <row r="399" spans="31:32" x14ac:dyDescent="0.25">
      <c r="AE399" s="1">
        <v>44914</v>
      </c>
      <c r="AF399">
        <v>4.67</v>
      </c>
    </row>
    <row r="400" spans="31:32" x14ac:dyDescent="0.25">
      <c r="AE400" s="1">
        <v>44915</v>
      </c>
      <c r="AF400">
        <v>4.68</v>
      </c>
    </row>
    <row r="401" spans="31:32" x14ac:dyDescent="0.25">
      <c r="AE401" s="1">
        <v>44916</v>
      </c>
      <c r="AF401">
        <v>4.5599999999999996</v>
      </c>
    </row>
    <row r="402" spans="31:32" x14ac:dyDescent="0.25">
      <c r="AE402" s="1">
        <v>44917</v>
      </c>
      <c r="AF402">
        <v>4.6100000000000003</v>
      </c>
    </row>
    <row r="403" spans="31:32" x14ac:dyDescent="0.25">
      <c r="AE403" s="1">
        <v>44918</v>
      </c>
      <c r="AF403">
        <v>4.59</v>
      </c>
    </row>
    <row r="404" spans="31:32" x14ac:dyDescent="0.25">
      <c r="AE404" s="1">
        <v>44921</v>
      </c>
      <c r="AF404" t="e">
        <f>NA()</f>
        <v>#N/A</v>
      </c>
    </row>
    <row r="405" spans="31:32" x14ac:dyDescent="0.25">
      <c r="AE405" s="1">
        <v>44922</v>
      </c>
      <c r="AF405">
        <v>4.55</v>
      </c>
    </row>
    <row r="406" spans="31:32" x14ac:dyDescent="0.25">
      <c r="AE406" s="1">
        <v>44923</v>
      </c>
      <c r="AF406">
        <v>4.7699999999999996</v>
      </c>
    </row>
    <row r="407" spans="31:32" x14ac:dyDescent="0.25">
      <c r="AE407" s="1">
        <v>44924</v>
      </c>
      <c r="AF407">
        <v>4.8099999999999996</v>
      </c>
    </row>
    <row r="408" spans="31:32" x14ac:dyDescent="0.25">
      <c r="AE408" s="1">
        <v>44925</v>
      </c>
      <c r="AF408">
        <v>4.79</v>
      </c>
    </row>
    <row r="409" spans="31:32" x14ac:dyDescent="0.25">
      <c r="AE409" s="1">
        <v>44926</v>
      </c>
      <c r="AF409">
        <v>4.8099999999999996</v>
      </c>
    </row>
    <row r="410" spans="31:32" x14ac:dyDescent="0.25">
      <c r="AE410" s="1">
        <v>44928</v>
      </c>
      <c r="AF410" t="e">
        <f>NA()</f>
        <v>#N/A</v>
      </c>
    </row>
    <row r="411" spans="31:32" x14ac:dyDescent="0.25">
      <c r="AE411" s="1">
        <v>44929</v>
      </c>
      <c r="AF411">
        <v>4.7</v>
      </c>
    </row>
    <row r="412" spans="31:32" x14ac:dyDescent="0.25">
      <c r="AE412" s="1">
        <v>44930</v>
      </c>
      <c r="AF412">
        <v>4.62</v>
      </c>
    </row>
    <row r="413" spans="31:32" x14ac:dyDescent="0.25">
      <c r="AE413" s="1">
        <v>44931</v>
      </c>
      <c r="AF413">
        <v>4.58</v>
      </c>
    </row>
    <row r="414" spans="31:32" x14ac:dyDescent="0.25">
      <c r="AE414" s="1">
        <v>44932</v>
      </c>
      <c r="AF414">
        <v>4.47</v>
      </c>
    </row>
    <row r="415" spans="31:32" x14ac:dyDescent="0.25">
      <c r="AE415" s="1">
        <v>44935</v>
      </c>
      <c r="AF415">
        <v>4.37</v>
      </c>
    </row>
    <row r="416" spans="31:32" x14ac:dyDescent="0.25">
      <c r="AE416" s="1">
        <v>44936</v>
      </c>
      <c r="AF416">
        <v>4.33</v>
      </c>
    </row>
    <row r="417" spans="31:32" x14ac:dyDescent="0.25">
      <c r="AE417" s="1">
        <v>44937</v>
      </c>
      <c r="AF417">
        <v>4.3</v>
      </c>
    </row>
    <row r="418" spans="31:32" x14ac:dyDescent="0.25">
      <c r="AE418" s="1">
        <v>44938</v>
      </c>
      <c r="AF418">
        <v>4.29</v>
      </c>
    </row>
    <row r="419" spans="31:32" x14ac:dyDescent="0.25">
      <c r="AE419" s="1">
        <v>44939</v>
      </c>
      <c r="AF419">
        <v>4.21</v>
      </c>
    </row>
    <row r="420" spans="31:32" x14ac:dyDescent="0.25">
      <c r="AE420" s="1">
        <v>44942</v>
      </c>
      <c r="AF420">
        <v>4.1900000000000004</v>
      </c>
    </row>
    <row r="421" spans="31:32" x14ac:dyDescent="0.25">
      <c r="AE421" s="1">
        <v>44943</v>
      </c>
      <c r="AF421">
        <v>4.1900000000000004</v>
      </c>
    </row>
    <row r="422" spans="31:32" x14ac:dyDescent="0.25">
      <c r="AE422" s="1">
        <v>44944</v>
      </c>
      <c r="AF422">
        <v>4.25</v>
      </c>
    </row>
    <row r="423" spans="31:32" x14ac:dyDescent="0.25">
      <c r="AE423" s="1">
        <v>44945</v>
      </c>
      <c r="AF423">
        <v>4.3899999999999997</v>
      </c>
    </row>
    <row r="424" spans="31:32" x14ac:dyDescent="0.25">
      <c r="AE424" s="1">
        <v>44946</v>
      </c>
      <c r="AF424">
        <v>4.3499999999999996</v>
      </c>
    </row>
    <row r="425" spans="31:32" x14ac:dyDescent="0.25">
      <c r="AE425" s="1">
        <v>44949</v>
      </c>
      <c r="AF425">
        <v>4.2699999999999996</v>
      </c>
    </row>
    <row r="426" spans="31:32" x14ac:dyDescent="0.25">
      <c r="AE426" s="1">
        <v>44950</v>
      </c>
      <c r="AF426">
        <v>4.33</v>
      </c>
    </row>
    <row r="427" spans="31:32" x14ac:dyDescent="0.25">
      <c r="AE427" s="1">
        <v>44951</v>
      </c>
      <c r="AF427">
        <v>4.3499999999999996</v>
      </c>
    </row>
    <row r="428" spans="31:32" x14ac:dyDescent="0.25">
      <c r="AE428" s="1">
        <v>44952</v>
      </c>
      <c r="AF428">
        <v>4.24</v>
      </c>
    </row>
    <row r="429" spans="31:32" x14ac:dyDescent="0.25">
      <c r="AE429" s="1">
        <v>44953</v>
      </c>
      <c r="AF429">
        <v>4.2300000000000004</v>
      </c>
    </row>
    <row r="430" spans="31:32" x14ac:dyDescent="0.25">
      <c r="AE430" s="1">
        <v>44956</v>
      </c>
      <c r="AF430">
        <v>4.26</v>
      </c>
    </row>
    <row r="431" spans="31:32" x14ac:dyDescent="0.25">
      <c r="AE431" s="1">
        <v>44957</v>
      </c>
      <c r="AF431">
        <v>4.3</v>
      </c>
    </row>
    <row r="432" spans="31:32" x14ac:dyDescent="0.25">
      <c r="AE432" s="1">
        <v>44958</v>
      </c>
      <c r="AF432">
        <v>4.3099999999999996</v>
      </c>
    </row>
    <row r="433" spans="31:32" x14ac:dyDescent="0.25">
      <c r="AE433" s="1">
        <v>44959</v>
      </c>
      <c r="AF433">
        <v>3.94</v>
      </c>
    </row>
    <row r="434" spans="31:32" x14ac:dyDescent="0.25">
      <c r="AE434" s="1">
        <v>44960</v>
      </c>
      <c r="AF434">
        <v>3.95</v>
      </c>
    </row>
    <row r="435" spans="31:32" x14ac:dyDescent="0.25">
      <c r="AE435" s="1">
        <v>44963</v>
      </c>
      <c r="AF435">
        <v>3.99</v>
      </c>
    </row>
    <row r="436" spans="31:32" x14ac:dyDescent="0.25">
      <c r="AE436" s="1">
        <v>44964</v>
      </c>
      <c r="AF436">
        <v>3.99</v>
      </c>
    </row>
    <row r="437" spans="31:32" x14ac:dyDescent="0.25">
      <c r="AE437" s="1">
        <v>44965</v>
      </c>
      <c r="AF437">
        <v>4.07</v>
      </c>
    </row>
    <row r="438" spans="31:32" x14ac:dyDescent="0.25">
      <c r="AE438" s="1">
        <v>44966</v>
      </c>
      <c r="AF438">
        <v>4.05</v>
      </c>
    </row>
    <row r="439" spans="31:32" x14ac:dyDescent="0.25">
      <c r="AE439" s="1">
        <v>44967</v>
      </c>
      <c r="AF439">
        <v>4.24</v>
      </c>
    </row>
    <row r="440" spans="31:32" x14ac:dyDescent="0.25">
      <c r="AE440" s="1">
        <v>44970</v>
      </c>
      <c r="AF440">
        <v>4.2300000000000004</v>
      </c>
    </row>
    <row r="441" spans="31:32" x14ac:dyDescent="0.25">
      <c r="AE441" s="1">
        <v>44971</v>
      </c>
      <c r="AF441">
        <v>4.1500000000000004</v>
      </c>
    </row>
    <row r="442" spans="31:32" x14ac:dyDescent="0.25">
      <c r="AE442" s="1">
        <v>44972</v>
      </c>
      <c r="AF442">
        <v>4.18</v>
      </c>
    </row>
    <row r="443" spans="31:32" x14ac:dyDescent="0.25">
      <c r="AE443" s="1">
        <v>44973</v>
      </c>
      <c r="AF443">
        <v>4.24</v>
      </c>
    </row>
    <row r="444" spans="31:32" x14ac:dyDescent="0.25">
      <c r="AE444" s="1">
        <v>44974</v>
      </c>
      <c r="AF444">
        <v>4.38</v>
      </c>
    </row>
    <row r="445" spans="31:32" x14ac:dyDescent="0.25">
      <c r="AE445" s="1">
        <v>44977</v>
      </c>
      <c r="AF445">
        <v>4.38</v>
      </c>
    </row>
    <row r="446" spans="31:32" x14ac:dyDescent="0.25">
      <c r="AE446" s="1">
        <v>44978</v>
      </c>
      <c r="AF446">
        <v>4.49</v>
      </c>
    </row>
    <row r="447" spans="31:32" x14ac:dyDescent="0.25">
      <c r="AE447" s="1">
        <v>44979</v>
      </c>
      <c r="AF447">
        <v>4.41</v>
      </c>
    </row>
    <row r="448" spans="31:32" x14ac:dyDescent="0.25">
      <c r="AE448" s="1">
        <v>44980</v>
      </c>
      <c r="AF448">
        <v>4.3</v>
      </c>
    </row>
    <row r="449" spans="31:32" x14ac:dyDescent="0.25">
      <c r="AE449" s="1">
        <v>44981</v>
      </c>
      <c r="AF449">
        <v>4.28</v>
      </c>
    </row>
    <row r="450" spans="31:32" x14ac:dyDescent="0.25">
      <c r="AE450" s="1">
        <v>44984</v>
      </c>
      <c r="AF450">
        <v>4.21</v>
      </c>
    </row>
    <row r="451" spans="31:32" x14ac:dyDescent="0.25">
      <c r="AE451" s="1">
        <v>44985</v>
      </c>
      <c r="AF451">
        <v>4.22</v>
      </c>
    </row>
    <row r="452" spans="31:32" x14ac:dyDescent="0.25">
      <c r="AE452" s="1">
        <v>44986</v>
      </c>
      <c r="AF452">
        <v>4.17</v>
      </c>
    </row>
    <row r="453" spans="31:32" x14ac:dyDescent="0.25">
      <c r="AE453" s="1">
        <v>44987</v>
      </c>
      <c r="AF453">
        <v>4.18</v>
      </c>
    </row>
    <row r="454" spans="31:32" x14ac:dyDescent="0.25">
      <c r="AE454" s="1">
        <v>44988</v>
      </c>
      <c r="AF454">
        <v>4.05</v>
      </c>
    </row>
    <row r="455" spans="31:32" x14ac:dyDescent="0.25">
      <c r="AE455" s="1">
        <v>44991</v>
      </c>
      <c r="AF455">
        <v>3.97</v>
      </c>
    </row>
    <row r="456" spans="31:32" x14ac:dyDescent="0.25">
      <c r="AE456" s="1">
        <v>44992</v>
      </c>
      <c r="AF456">
        <v>3.98</v>
      </c>
    </row>
    <row r="457" spans="31:32" x14ac:dyDescent="0.25">
      <c r="AE457" s="1">
        <v>44993</v>
      </c>
      <c r="AF457">
        <v>4.09</v>
      </c>
    </row>
    <row r="458" spans="31:32" x14ac:dyDescent="0.25">
      <c r="AE458" s="1">
        <v>44994</v>
      </c>
      <c r="AF458">
        <v>4.2699999999999996</v>
      </c>
    </row>
    <row r="459" spans="31:32" x14ac:dyDescent="0.25">
      <c r="AE459" s="1">
        <v>44995</v>
      </c>
      <c r="AF459">
        <v>4.6100000000000003</v>
      </c>
    </row>
    <row r="460" spans="31:32" x14ac:dyDescent="0.25">
      <c r="AE460" s="1">
        <v>44998</v>
      </c>
      <c r="AF460">
        <v>5.03</v>
      </c>
    </row>
    <row r="461" spans="31:32" x14ac:dyDescent="0.25">
      <c r="AE461" s="1">
        <v>44999</v>
      </c>
      <c r="AF461">
        <v>4.74</v>
      </c>
    </row>
    <row r="462" spans="31:32" x14ac:dyDescent="0.25">
      <c r="AE462" s="1">
        <v>45000</v>
      </c>
      <c r="AF462">
        <v>5.2</v>
      </c>
    </row>
    <row r="463" spans="31:32" x14ac:dyDescent="0.25">
      <c r="AE463" s="1">
        <v>45001</v>
      </c>
      <c r="AF463">
        <v>4.93</v>
      </c>
    </row>
    <row r="464" spans="31:32" x14ac:dyDescent="0.25">
      <c r="AE464" s="1">
        <v>45002</v>
      </c>
      <c r="AF464">
        <v>5.17</v>
      </c>
    </row>
    <row r="465" spans="31:32" x14ac:dyDescent="0.25">
      <c r="AE465" s="1">
        <v>45005</v>
      </c>
      <c r="AF465">
        <v>5.15</v>
      </c>
    </row>
    <row r="466" spans="31:32" x14ac:dyDescent="0.25">
      <c r="AE466" s="1">
        <v>45006</v>
      </c>
      <c r="AF466">
        <v>4.8499999999999996</v>
      </c>
    </row>
    <row r="467" spans="31:32" x14ac:dyDescent="0.25">
      <c r="AE467" s="1">
        <v>45007</v>
      </c>
      <c r="AF467">
        <v>5</v>
      </c>
    </row>
    <row r="468" spans="31:32" x14ac:dyDescent="0.25">
      <c r="AE468" s="1">
        <v>45008</v>
      </c>
      <c r="AF468">
        <v>5.0999999999999996</v>
      </c>
    </row>
    <row r="469" spans="31:32" x14ac:dyDescent="0.25">
      <c r="AE469" s="1">
        <v>45009</v>
      </c>
      <c r="AF469">
        <v>5.22</v>
      </c>
    </row>
    <row r="470" spans="31:32" x14ac:dyDescent="0.25">
      <c r="AE470" s="1">
        <v>45012</v>
      </c>
      <c r="AF470">
        <v>5.03</v>
      </c>
    </row>
    <row r="471" spans="31:32" x14ac:dyDescent="0.25">
      <c r="AE471" s="1">
        <v>45013</v>
      </c>
      <c r="AF471">
        <v>5.01</v>
      </c>
    </row>
    <row r="472" spans="31:32" x14ac:dyDescent="0.25">
      <c r="AE472" s="1">
        <v>45014</v>
      </c>
      <c r="AF472">
        <v>4.83</v>
      </c>
    </row>
    <row r="473" spans="31:32" x14ac:dyDescent="0.25">
      <c r="AE473" s="1">
        <v>45015</v>
      </c>
      <c r="AF473">
        <v>4.74</v>
      </c>
    </row>
    <row r="474" spans="31:32" x14ac:dyDescent="0.25">
      <c r="AE474" s="1">
        <v>45016</v>
      </c>
      <c r="AF474">
        <v>4.58</v>
      </c>
    </row>
    <row r="475" spans="31:32" x14ac:dyDescent="0.25">
      <c r="AE475" s="1">
        <v>45019</v>
      </c>
      <c r="AF475">
        <v>4.58</v>
      </c>
    </row>
    <row r="476" spans="31:32" x14ac:dyDescent="0.25">
      <c r="AE476" s="1">
        <v>45020</v>
      </c>
      <c r="AF476">
        <v>4.7300000000000004</v>
      </c>
    </row>
    <row r="477" spans="31:32" x14ac:dyDescent="0.25">
      <c r="AE477" s="1">
        <v>45021</v>
      </c>
      <c r="AF477">
        <v>4.84</v>
      </c>
    </row>
    <row r="478" spans="31:32" x14ac:dyDescent="0.25">
      <c r="AE478" s="1">
        <v>45022</v>
      </c>
      <c r="AF478">
        <v>4.84</v>
      </c>
    </row>
    <row r="479" spans="31:32" x14ac:dyDescent="0.25">
      <c r="AE479" s="1">
        <v>45023</v>
      </c>
      <c r="AF479" t="e">
        <f>NA()</f>
        <v>#N/A</v>
      </c>
    </row>
    <row r="480" spans="31:32" x14ac:dyDescent="0.25">
      <c r="AE480" s="1">
        <v>45026</v>
      </c>
      <c r="AF480">
        <v>4.7</v>
      </c>
    </row>
    <row r="481" spans="31:32" x14ac:dyDescent="0.25">
      <c r="AE481" s="1">
        <v>45027</v>
      </c>
      <c r="AF481">
        <v>4.63</v>
      </c>
    </row>
    <row r="482" spans="31:32" x14ac:dyDescent="0.25">
      <c r="AE482" s="1">
        <v>45028</v>
      </c>
      <c r="AF482">
        <v>4.62</v>
      </c>
    </row>
    <row r="483" spans="31:32" x14ac:dyDescent="0.25">
      <c r="AE483" s="1">
        <v>45029</v>
      </c>
      <c r="AF483">
        <v>4.49</v>
      </c>
    </row>
    <row r="484" spans="31:32" x14ac:dyDescent="0.25">
      <c r="AE484" s="1">
        <v>45030</v>
      </c>
      <c r="AF484">
        <v>4.43</v>
      </c>
    </row>
    <row r="485" spans="31:32" x14ac:dyDescent="0.25">
      <c r="AE485" s="1">
        <v>45033</v>
      </c>
      <c r="AF485">
        <v>4.41</v>
      </c>
    </row>
    <row r="486" spans="31:32" x14ac:dyDescent="0.25">
      <c r="AE486" s="1">
        <v>45034</v>
      </c>
      <c r="AF486">
        <v>4.37</v>
      </c>
    </row>
    <row r="487" spans="31:32" x14ac:dyDescent="0.25">
      <c r="AE487" s="1">
        <v>45035</v>
      </c>
      <c r="AF487">
        <v>4.41</v>
      </c>
    </row>
    <row r="488" spans="31:32" x14ac:dyDescent="0.25">
      <c r="AE488" s="1">
        <v>45036</v>
      </c>
      <c r="AF488">
        <v>4.54</v>
      </c>
    </row>
    <row r="489" spans="31:32" x14ac:dyDescent="0.25">
      <c r="AE489" s="1">
        <v>45037</v>
      </c>
      <c r="AF489">
        <v>4.46</v>
      </c>
    </row>
    <row r="490" spans="31:32" x14ac:dyDescent="0.25">
      <c r="AE490" s="1">
        <v>45040</v>
      </c>
      <c r="AF490">
        <v>4.4800000000000004</v>
      </c>
    </row>
    <row r="491" spans="31:32" x14ac:dyDescent="0.25">
      <c r="AE491" s="1">
        <v>45041</v>
      </c>
      <c r="AF491">
        <v>4.6399999999999997</v>
      </c>
    </row>
    <row r="492" spans="31:32" x14ac:dyDescent="0.25">
      <c r="AE492" s="1">
        <v>45042</v>
      </c>
      <c r="AF492">
        <v>4.63</v>
      </c>
    </row>
    <row r="493" spans="31:32" x14ac:dyDescent="0.25">
      <c r="AE493" s="1">
        <v>45043</v>
      </c>
      <c r="AF493">
        <v>4.4800000000000004</v>
      </c>
    </row>
    <row r="494" spans="31:32" x14ac:dyDescent="0.25">
      <c r="AE494" s="1">
        <v>45044</v>
      </c>
      <c r="AF494">
        <v>4.5</v>
      </c>
    </row>
    <row r="495" spans="31:32" x14ac:dyDescent="0.25">
      <c r="AE495" s="1">
        <v>45046</v>
      </c>
      <c r="AF495">
        <v>4.53</v>
      </c>
    </row>
    <row r="496" spans="31:32" x14ac:dyDescent="0.25">
      <c r="AE496" s="1">
        <v>45047</v>
      </c>
      <c r="AF496">
        <v>4.45</v>
      </c>
    </row>
    <row r="497" spans="31:32" x14ac:dyDescent="0.25">
      <c r="AE497" s="1">
        <v>45048</v>
      </c>
      <c r="AF497">
        <v>4.7</v>
      </c>
    </row>
    <row r="498" spans="31:32" x14ac:dyDescent="0.25">
      <c r="AE498" s="1">
        <v>45049</v>
      </c>
      <c r="AF498">
        <v>4.79</v>
      </c>
    </row>
    <row r="499" spans="31:32" x14ac:dyDescent="0.25">
      <c r="AE499" s="1">
        <v>45050</v>
      </c>
      <c r="AF499">
        <v>4.95</v>
      </c>
    </row>
    <row r="500" spans="31:32" x14ac:dyDescent="0.25">
      <c r="AE500" s="1">
        <v>45051</v>
      </c>
      <c r="AF500">
        <v>4.7699999999999996</v>
      </c>
    </row>
    <row r="501" spans="31:32" x14ac:dyDescent="0.25">
      <c r="AE501" s="1">
        <v>45054</v>
      </c>
      <c r="AF501">
        <v>4.72</v>
      </c>
    </row>
    <row r="502" spans="31:32" x14ac:dyDescent="0.25">
      <c r="AE502" s="1">
        <v>45055</v>
      </c>
      <c r="AF502">
        <v>4.74</v>
      </c>
    </row>
    <row r="503" spans="31:32" x14ac:dyDescent="0.25">
      <c r="AE503" s="1">
        <v>45056</v>
      </c>
      <c r="AF503">
        <v>4.78</v>
      </c>
    </row>
    <row r="504" spans="31:32" x14ac:dyDescent="0.25">
      <c r="AE504" s="1">
        <v>45057</v>
      </c>
      <c r="AF504">
        <v>4.8099999999999996</v>
      </c>
    </row>
    <row r="505" spans="31:32" x14ac:dyDescent="0.25">
      <c r="AE505" s="1">
        <v>45058</v>
      </c>
      <c r="AF505">
        <v>4.76</v>
      </c>
    </row>
    <row r="506" spans="31:32" x14ac:dyDescent="0.25">
      <c r="AE506" s="1">
        <v>45061</v>
      </c>
      <c r="AF506">
        <v>4.7699999999999996</v>
      </c>
    </row>
    <row r="507" spans="31:32" x14ac:dyDescent="0.25">
      <c r="AE507" s="1">
        <v>45062</v>
      </c>
      <c r="AF507">
        <v>4.79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C6D2A-6540-4FF3-85B9-89FBBC96DE6F}">
  <dimension ref="A1:K23"/>
  <sheetViews>
    <sheetView workbookViewId="0"/>
  </sheetViews>
  <sheetFormatPr defaultRowHeight="13.15" x14ac:dyDescent="0.25"/>
  <cols>
    <col min="1" max="1" width="13.109375" bestFit="1" customWidth="1"/>
    <col min="2" max="2" width="11.33203125" bestFit="1" customWidth="1"/>
    <col min="3" max="3" width="7.6640625" bestFit="1" customWidth="1"/>
    <col min="4" max="4" width="10.5546875" bestFit="1" customWidth="1"/>
    <col min="5" max="5" width="12.109375" bestFit="1" customWidth="1"/>
    <col min="6" max="6" width="7.33203125" bestFit="1" customWidth="1"/>
    <col min="7" max="7" width="10" bestFit="1" customWidth="1"/>
    <col min="8" max="9" width="13.33203125" bestFit="1" customWidth="1"/>
    <col min="10" max="11" width="12.88671875" bestFit="1" customWidth="1"/>
  </cols>
  <sheetData>
    <row r="1" spans="1:11" x14ac:dyDescent="0.25">
      <c r="A1" t="s">
        <v>509</v>
      </c>
      <c r="B1" t="s">
        <v>510</v>
      </c>
      <c r="C1" t="s">
        <v>511</v>
      </c>
      <c r="D1" t="s">
        <v>512</v>
      </c>
      <c r="E1" t="s">
        <v>513</v>
      </c>
      <c r="F1" t="s">
        <v>514</v>
      </c>
      <c r="G1" t="s">
        <v>515</v>
      </c>
      <c r="H1" t="s">
        <v>516</v>
      </c>
      <c r="I1" t="s">
        <v>517</v>
      </c>
      <c r="J1" t="s">
        <v>518</v>
      </c>
      <c r="K1" t="s">
        <v>519</v>
      </c>
    </row>
    <row r="2" spans="1:11" x14ac:dyDescent="0.25">
      <c r="A2" t="s">
        <v>520</v>
      </c>
      <c r="B2">
        <v>194</v>
      </c>
      <c r="C2">
        <v>71</v>
      </c>
      <c r="D2">
        <v>110</v>
      </c>
      <c r="E2">
        <v>13</v>
      </c>
      <c r="F2">
        <v>58</v>
      </c>
      <c r="G2">
        <v>256</v>
      </c>
      <c r="H2">
        <v>79</v>
      </c>
      <c r="I2">
        <v>115</v>
      </c>
      <c r="J2">
        <v>50</v>
      </c>
      <c r="K2">
        <v>144</v>
      </c>
    </row>
    <row r="3" spans="1:11" x14ac:dyDescent="0.25">
      <c r="A3" t="s">
        <v>521</v>
      </c>
      <c r="B3">
        <v>204</v>
      </c>
      <c r="C3">
        <v>44</v>
      </c>
      <c r="D3">
        <v>151</v>
      </c>
      <c r="E3">
        <v>9</v>
      </c>
      <c r="F3">
        <v>9</v>
      </c>
      <c r="G3">
        <v>61</v>
      </c>
      <c r="H3">
        <v>155</v>
      </c>
      <c r="I3">
        <v>49</v>
      </c>
      <c r="J3">
        <v>75</v>
      </c>
      <c r="K3">
        <v>129</v>
      </c>
    </row>
    <row r="4" spans="1:11" x14ac:dyDescent="0.25">
      <c r="A4" t="s">
        <v>522</v>
      </c>
      <c r="B4">
        <v>85</v>
      </c>
      <c r="C4">
        <v>31</v>
      </c>
      <c r="D4">
        <v>48</v>
      </c>
      <c r="E4">
        <v>6</v>
      </c>
      <c r="F4">
        <v>48</v>
      </c>
      <c r="G4">
        <v>184</v>
      </c>
      <c r="H4">
        <v>32</v>
      </c>
      <c r="I4">
        <v>53</v>
      </c>
      <c r="J4">
        <v>20</v>
      </c>
      <c r="K4">
        <v>65</v>
      </c>
    </row>
    <row r="5" spans="1:11" x14ac:dyDescent="0.25">
      <c r="A5" t="s">
        <v>523</v>
      </c>
      <c r="B5">
        <v>182</v>
      </c>
      <c r="C5">
        <v>36</v>
      </c>
      <c r="D5">
        <v>137</v>
      </c>
      <c r="E5">
        <v>9</v>
      </c>
      <c r="F5">
        <v>9</v>
      </c>
      <c r="G5">
        <v>38</v>
      </c>
      <c r="H5">
        <v>138</v>
      </c>
      <c r="I5">
        <v>44</v>
      </c>
      <c r="J5">
        <v>66</v>
      </c>
      <c r="K5">
        <v>116</v>
      </c>
    </row>
    <row r="6" spans="1:11" x14ac:dyDescent="0.25">
      <c r="A6" t="s">
        <v>524</v>
      </c>
      <c r="B6">
        <v>49</v>
      </c>
      <c r="C6">
        <v>20</v>
      </c>
      <c r="D6">
        <v>26</v>
      </c>
      <c r="E6">
        <v>3</v>
      </c>
      <c r="F6">
        <v>28</v>
      </c>
      <c r="G6">
        <v>139</v>
      </c>
      <c r="H6">
        <v>21</v>
      </c>
      <c r="I6">
        <v>28</v>
      </c>
      <c r="J6">
        <v>7</v>
      </c>
      <c r="K6">
        <v>42</v>
      </c>
    </row>
    <row r="7" spans="1:11" x14ac:dyDescent="0.25">
      <c r="A7" t="s">
        <v>525</v>
      </c>
      <c r="B7">
        <v>166</v>
      </c>
      <c r="C7">
        <v>34</v>
      </c>
      <c r="D7">
        <v>123</v>
      </c>
      <c r="E7">
        <v>9</v>
      </c>
      <c r="F7">
        <v>7</v>
      </c>
      <c r="G7">
        <v>28</v>
      </c>
      <c r="H7">
        <v>125</v>
      </c>
      <c r="I7">
        <v>41</v>
      </c>
      <c r="J7">
        <v>55</v>
      </c>
      <c r="K7">
        <v>111</v>
      </c>
    </row>
    <row r="8" spans="1:11" x14ac:dyDescent="0.25">
      <c r="A8" t="s">
        <v>526</v>
      </c>
      <c r="B8">
        <v>33</v>
      </c>
      <c r="C8">
        <v>13</v>
      </c>
      <c r="D8">
        <v>17</v>
      </c>
      <c r="E8">
        <v>3</v>
      </c>
      <c r="F8">
        <v>14</v>
      </c>
      <c r="G8">
        <v>106</v>
      </c>
      <c r="H8">
        <v>12</v>
      </c>
      <c r="I8">
        <v>21</v>
      </c>
      <c r="J8">
        <v>5</v>
      </c>
      <c r="K8">
        <v>28</v>
      </c>
    </row>
    <row r="9" spans="1:11" x14ac:dyDescent="0.25">
      <c r="A9" t="s">
        <v>527</v>
      </c>
      <c r="B9">
        <v>140</v>
      </c>
      <c r="C9">
        <v>29</v>
      </c>
      <c r="D9">
        <v>104</v>
      </c>
      <c r="E9">
        <v>7</v>
      </c>
      <c r="F9">
        <v>5</v>
      </c>
      <c r="G9">
        <v>20</v>
      </c>
      <c r="H9">
        <v>107</v>
      </c>
      <c r="I9">
        <v>33</v>
      </c>
      <c r="J9">
        <v>45</v>
      </c>
      <c r="K9">
        <v>95</v>
      </c>
    </row>
    <row r="10" spans="1:11" x14ac:dyDescent="0.25">
      <c r="A10" t="s">
        <v>528</v>
      </c>
      <c r="B10">
        <v>81</v>
      </c>
      <c r="C10">
        <v>30</v>
      </c>
      <c r="D10">
        <v>45</v>
      </c>
      <c r="E10">
        <v>6</v>
      </c>
      <c r="F10">
        <v>41</v>
      </c>
      <c r="G10">
        <v>179</v>
      </c>
      <c r="H10">
        <v>31</v>
      </c>
      <c r="I10">
        <v>50</v>
      </c>
      <c r="J10">
        <v>20</v>
      </c>
      <c r="K10">
        <v>61</v>
      </c>
    </row>
    <row r="11" spans="1:11" x14ac:dyDescent="0.25">
      <c r="A11" t="s">
        <v>529</v>
      </c>
      <c r="B11">
        <v>180</v>
      </c>
      <c r="C11">
        <v>35</v>
      </c>
      <c r="D11">
        <v>136</v>
      </c>
      <c r="E11">
        <v>9</v>
      </c>
      <c r="F11">
        <v>8</v>
      </c>
      <c r="G11">
        <v>36</v>
      </c>
      <c r="H11">
        <v>137</v>
      </c>
      <c r="I11">
        <v>43</v>
      </c>
      <c r="J11">
        <v>65</v>
      </c>
      <c r="K11">
        <v>115</v>
      </c>
    </row>
    <row r="12" spans="1:11" x14ac:dyDescent="0.25">
      <c r="A12" t="s">
        <v>530</v>
      </c>
      <c r="B12">
        <v>25</v>
      </c>
      <c r="C12">
        <v>12</v>
      </c>
      <c r="D12">
        <v>11</v>
      </c>
      <c r="E12">
        <v>2</v>
      </c>
      <c r="F12">
        <v>13</v>
      </c>
      <c r="G12">
        <v>87</v>
      </c>
      <c r="H12">
        <v>6</v>
      </c>
      <c r="I12">
        <v>19</v>
      </c>
      <c r="J12">
        <v>4</v>
      </c>
      <c r="K12">
        <v>21</v>
      </c>
    </row>
    <row r="13" spans="1:11" x14ac:dyDescent="0.25">
      <c r="A13" t="s">
        <v>531</v>
      </c>
      <c r="B13">
        <v>109</v>
      </c>
      <c r="C13">
        <v>23</v>
      </c>
      <c r="D13">
        <v>83</v>
      </c>
      <c r="E13">
        <v>3</v>
      </c>
      <c r="F13">
        <v>4</v>
      </c>
      <c r="G13">
        <v>15</v>
      </c>
      <c r="H13">
        <v>83</v>
      </c>
      <c r="I13">
        <v>26</v>
      </c>
      <c r="J13">
        <v>31</v>
      </c>
      <c r="K13">
        <v>78</v>
      </c>
    </row>
    <row r="14" spans="1:11" x14ac:dyDescent="0.25">
      <c r="A14" t="s">
        <v>532</v>
      </c>
      <c r="B14">
        <v>18</v>
      </c>
      <c r="C14">
        <v>8</v>
      </c>
      <c r="D14">
        <v>9</v>
      </c>
      <c r="E14">
        <v>1</v>
      </c>
      <c r="F14">
        <v>10</v>
      </c>
      <c r="G14">
        <v>69</v>
      </c>
      <c r="H14">
        <v>5</v>
      </c>
      <c r="I14">
        <v>13</v>
      </c>
      <c r="J14">
        <v>3</v>
      </c>
      <c r="K14">
        <v>15</v>
      </c>
    </row>
    <row r="15" spans="1:11" x14ac:dyDescent="0.25">
      <c r="A15" t="s">
        <v>533</v>
      </c>
      <c r="B15">
        <v>97</v>
      </c>
      <c r="C15">
        <v>19</v>
      </c>
      <c r="D15">
        <v>76</v>
      </c>
      <c r="E15">
        <v>2</v>
      </c>
      <c r="F15">
        <v>4</v>
      </c>
      <c r="G15">
        <v>10</v>
      </c>
      <c r="H15">
        <v>72</v>
      </c>
      <c r="I15">
        <v>25</v>
      </c>
      <c r="J15">
        <v>26</v>
      </c>
      <c r="K15">
        <v>71</v>
      </c>
    </row>
    <row r="16" spans="1:11" x14ac:dyDescent="0.25">
      <c r="A16" t="s">
        <v>534</v>
      </c>
      <c r="B16">
        <v>9</v>
      </c>
      <c r="C16">
        <v>5</v>
      </c>
      <c r="D16">
        <v>3</v>
      </c>
      <c r="E16">
        <v>1</v>
      </c>
      <c r="F16">
        <v>4</v>
      </c>
      <c r="G16">
        <v>38</v>
      </c>
      <c r="H16">
        <v>0</v>
      </c>
      <c r="I16">
        <v>9</v>
      </c>
      <c r="J16">
        <v>2</v>
      </c>
      <c r="K16">
        <v>7</v>
      </c>
    </row>
    <row r="17" spans="1:11" x14ac:dyDescent="0.25">
      <c r="A17" t="s">
        <v>535</v>
      </c>
      <c r="B17">
        <v>54</v>
      </c>
      <c r="C17">
        <v>11</v>
      </c>
      <c r="D17">
        <v>42</v>
      </c>
      <c r="E17">
        <v>1</v>
      </c>
      <c r="F17">
        <v>0</v>
      </c>
      <c r="G17">
        <v>6</v>
      </c>
      <c r="H17">
        <v>38</v>
      </c>
      <c r="I17">
        <v>16</v>
      </c>
      <c r="J17">
        <v>14</v>
      </c>
      <c r="K17">
        <v>40</v>
      </c>
    </row>
    <row r="18" spans="1:11" x14ac:dyDescent="0.25">
      <c r="A18" t="s">
        <v>536</v>
      </c>
      <c r="B18">
        <v>7</v>
      </c>
      <c r="C18">
        <v>4</v>
      </c>
      <c r="D18">
        <v>2</v>
      </c>
      <c r="E18">
        <v>1</v>
      </c>
      <c r="F18">
        <v>2</v>
      </c>
      <c r="G18">
        <v>20</v>
      </c>
      <c r="H18">
        <v>0</v>
      </c>
      <c r="I18">
        <v>7</v>
      </c>
      <c r="J18">
        <v>1</v>
      </c>
      <c r="K18">
        <v>6</v>
      </c>
    </row>
    <row r="19" spans="1:11" x14ac:dyDescent="0.25">
      <c r="A19" t="s">
        <v>537</v>
      </c>
      <c r="B19">
        <v>30</v>
      </c>
      <c r="C19">
        <v>8</v>
      </c>
      <c r="D19">
        <v>21</v>
      </c>
      <c r="E19">
        <v>1</v>
      </c>
      <c r="F19">
        <v>0</v>
      </c>
      <c r="G19">
        <v>3</v>
      </c>
      <c r="H19">
        <v>22</v>
      </c>
      <c r="I19">
        <v>8</v>
      </c>
      <c r="J19">
        <v>7</v>
      </c>
      <c r="K19">
        <v>23</v>
      </c>
    </row>
    <row r="20" spans="1:11" x14ac:dyDescent="0.25">
      <c r="A20" t="s">
        <v>538</v>
      </c>
      <c r="B20">
        <v>6</v>
      </c>
      <c r="C20">
        <v>3</v>
      </c>
      <c r="D20">
        <v>2</v>
      </c>
      <c r="E20">
        <v>1</v>
      </c>
      <c r="F20">
        <v>0</v>
      </c>
      <c r="G20">
        <v>3</v>
      </c>
      <c r="H20">
        <v>0</v>
      </c>
      <c r="I20">
        <v>6</v>
      </c>
      <c r="J20">
        <v>1</v>
      </c>
      <c r="K20">
        <v>5</v>
      </c>
    </row>
    <row r="21" spans="1:11" x14ac:dyDescent="0.25">
      <c r="A21" t="s">
        <v>539</v>
      </c>
      <c r="B21">
        <v>4</v>
      </c>
      <c r="C21">
        <v>1</v>
      </c>
      <c r="D21">
        <v>3</v>
      </c>
      <c r="E21">
        <v>0</v>
      </c>
      <c r="F21">
        <v>0</v>
      </c>
      <c r="G21">
        <v>0</v>
      </c>
      <c r="H21">
        <v>4</v>
      </c>
      <c r="I21">
        <v>0</v>
      </c>
      <c r="J21">
        <v>2</v>
      </c>
      <c r="K21">
        <v>2</v>
      </c>
    </row>
    <row r="22" spans="1:11" x14ac:dyDescent="0.25">
      <c r="A22" t="s">
        <v>540</v>
      </c>
      <c r="B22">
        <v>10</v>
      </c>
      <c r="C22">
        <v>4</v>
      </c>
      <c r="D22">
        <v>5</v>
      </c>
      <c r="E22">
        <v>1</v>
      </c>
      <c r="F22">
        <v>14</v>
      </c>
      <c r="G22">
        <v>44</v>
      </c>
      <c r="H22">
        <v>1</v>
      </c>
      <c r="I22">
        <v>9</v>
      </c>
      <c r="J22">
        <v>1</v>
      </c>
      <c r="K22">
        <v>9</v>
      </c>
    </row>
    <row r="23" spans="1:11" x14ac:dyDescent="0.25">
      <c r="A23" t="s">
        <v>541</v>
      </c>
      <c r="B23">
        <v>83</v>
      </c>
      <c r="C23">
        <v>11</v>
      </c>
      <c r="D23">
        <v>69</v>
      </c>
      <c r="E23">
        <v>3</v>
      </c>
      <c r="F23">
        <v>8</v>
      </c>
      <c r="G23">
        <v>12</v>
      </c>
      <c r="H23">
        <v>80</v>
      </c>
      <c r="I23">
        <v>3</v>
      </c>
      <c r="J23">
        <v>27</v>
      </c>
      <c r="K23">
        <v>56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6 a 3 b e 1 3 0 - 8 d 5 3 - 4 d b 7 - a b e 5 - 9 d f f f d e 9 9 3 c f "   x m l n s = " h t t p : / / s c h e m a s . m i c r o s o f t . c o m / D a t a M a s h u p " > A A A A A I s M A A B Q S w M E F A A C A A g A R o W R W i T s h 6 S k A A A A 9 g A A A B I A H A B D b 2 5 m a W c v U G F j a 2 F n Z S 5 4 b W w g o h g A K K A U A A A A A A A A A A A A A A A A A A A A A A A A A A A A h Y 9 N D o I w G E S v Q r q n f x p j S C k L t 5 K Y E I 3 b p l Z o h A 9 D i + V u L j y S V x C j q D u X 8 + Y t Z u 7 X m 8 i G p o 4 u p n O 2 h R Q x T F F k Q L c H C 2 W K e n + M l y i T Y q P 0 S Z U m G m V w y e A O K a q 8 P y e E h B B w m O G 2 K w m n l J F 9 v i 5 0 Z R q F P r L 9 L 8 c W n F e g D Z J i 9 x o j O W Z z h h e U Y y r I B E V u 4 S v w c e + z / Y F i 1 d e + 7 4 w 0 E G 8 L Q a Y o y P u D f A B Q S w M E F A A C A A g A R o W R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a F k V p t u 3 r b h Q k A A N F Q A A A T A B w A R m 9 y b X V s Y X M v U 2 V j d G l v b j E u b S C i G A A o o B Q A A A A A A A A A A A A A A A A A A A A A A A A A A A D t X G 1 v 4 j g Q / r 7 S / o c o P a 2 o l i Y k g X 2 5 u 9 6 J 8 r J L o S 0 F S h d 1 q 8 o F t 0 Q N C Z c E W n b V / 3 6 2 k 5 A 3 O w F a u n d V K p G G G e f x e G b 8 2 D F x L D i 0 V U P n u s 5 / 6 Y + 3 b 9 6 + s c b A h C O u O 4 b Q l r h 9 T o P 2 2 z c c + u s a M 3 M I k a T 2 M I S a c G 6 Y d 9 e G c Z e r q x o U K o Z u Q 9 2 2 c n z l 9 + 9 n F j S t 7 1 K x q H z + P t Q M S 9 V v r 6 a m O o S W 8 K B Z D / x u n t N n m p b n b H M G d / M u P K n w i v x D l T i 1 / b x o 2 H C y z z t K P t 9 U 9 Z H 7 j b 9 8 v K g C G 1 y 6 1 + / w b d O Y G D a y / S s E I 2 Q B j 2 B 6 4 B p Z 5 2 p c e S 5 Y V Z 6 7 c L V l T e s O g Q Z M a x / b d b m 7 B K 6 M g X 6 L c H u L K f R B e y b Q r R v D n F Q M b T b R s d L K U a z I / / z J I 0 M h j 9 q L y n A j d P 7 4 6 K N 3 D R M X 7 x j 3 A Y u x M B e p O Q B 0 Y i J o o Q q t I d R H y L 1 B v P J o h K 6 o z C z b m P i A S O r Y m Q v X m O f 4 R v 9 c b P R r 6 B S C 4 Z i 7 Q N 8 v R X S s X d J B J T p q q F 4 M e 9 g U G 4 e H P u x h E 8 M e H j J g 5 X R Y i e C e 1 8 X G e d X H P a 9 j 3 P M q A 1 d J x 5 U d 3 B O E e x z A P S G 4 x w z c Y j q u g n G 7 7 a 8 H Y r f d 6 i + R s Q R B Y x k D u 5 S O X c T Y 5 U 6 z i b A H S 2 g s I N A D B v K H d O Q S R v 7 W G o j f W u 0 l M P q O c J G E g f s x H f e D g 9 u M 4 D Y T c T + l 4 3 5 0 o n c U c g T 6 n u i H z + m 4 n z D u 0 Z e m e P T F j x 3 6 j n C R h N U 5 C u n A n z F w p V 3 r i F 9 a f h 7 v E B G P 0 H d 4 L G d V s E L 3 Q 0 Y Q V 5 + 9 / 9 b q v w + 7 + + z y P T r 2 y Z H l d G m V v i i 5 4 U T 4 A / S p o 0 8 D f Q 5 C o X 1 P E g c f 6 + T Y I M e D y 9 2 3 b 1 S d U X V w G N r h j T k 0 g a Z x E 2 D e o Z E B X C M B d 1 Q m X B k f m 8 7 h t d A G t z C H T / x B a W z b U + t 3 U b y / v x e u g T l E 4 L Y w N C Y i q n J 4 Z 4 k T Y 4 I K z i b 8 r u c Q P L T I / j g k R w e b N c Y E A o X J 2 x s B b P h g P + a 5 n 3 x p r w o W q D F I 0 Y a o G t 1 G p g v 4 K q K W C 8 n 6 U o p e K q Q V S E O Q k x A e Q 0 E M O S Q c Q j y / M E x r W 7 E j i b E 3 h S Z 2 P N C H M B z F g h / F w h O j W M B R P A Y T G I 8 k R 9 x k z L n y / J b p z B U K l V Y p h A K 7 S q m V s O R U r N X j b C 8 0 + K v C L P l h l p 4 Y Z i k L c 2 K Y J 5 i P h 2 D 6 q 0 L 9 3 L y c h Z o V 6 q p x / 4 t i r P g x V p 4 Y Y y W L c V K M j 4 E 1 A v / 8 o j A X / T A X n x j m Y h b m p D A T 7 3 E F L i f v b h T h G 1 W f q z 9 I b G 9 N Y z a 1 B G C N H / 6 + 3 V f 1 E Z q 5 m 4 t 3 8 3 1 J L r w z 9 n U c g + 1 O w Q w B u a K h 2 x + K v q + o o T 9 y 7 h o q Y B p T t c V a T F a / H 3 E B u T 6 b X E P T K V 3 7 Q k H o 0 k q K B 1 R p h S q t V + o x 3 F q 7 y 0 2 B Z X O l A S M v c A k d F X d K h K / u A j w J 8 6 8 P a x 1 3 M 2 D 7 2 N l h J 6 6 c X 1 4 a 4 P U t s L 0 M K / 7 X M g z 5 8 Q a 1 D N 4 x f E r 0 R 6 i x 4 6 Q C p z N E n E k F v g L t J k k / g M B M 1 P e q D H U H D s m C X T Q 3 E d 9 w l I R w L t E i q s B 1 6 2 f Y M l J H 0 M S B O p 1 B U 4 W B 1 d D 6 7 M e P x T G 0 b D g 6 N F Q 9 t j D q x Q Z V E S a 6 o C a i w E B 4 O V l o w R v 7 Z G Z D M 8 9 d N G 5 1 w 4 Q V Y E G y B o w y g A i 6 U z C E 0 V X h 2 s M U 6 H j h I s K s j s m O l p w v l 0 8 i z Y u Z F K E r l 6 E C p O S y k E s 8 L t O 4 1 L L k k g h 9 R L g i R g 9 e S E h 4 A v Y I Y V u C G t e Y o C h g Y 6 i k Y 2 / 4 4 m 5 c d B A X V e I i t 3 1 B Y a S t U V W g 3 U F V z A d B p e c P P 9 I d a O D 1 d r x G R U I Z y E x X 5 c p z j K z I e 4 T i U Y j f S U L 8 E S a L M D O E a C D U 5 4 M d f N m b w 9 0 3 3 G P 9 X p g F n B r w 2 o N t g i H + j a S H 8 Q 4 g G i c g V 4 W a O l E R U T A H E Z w A 8 W R B H S t A f G R t F M M K D u w S N X e F l 5 v x j 2 N U b k y x S U o 0 K q 1 B x E R m L i S b f L C p y f J T T J Y c m 0 N Z v q l r g 4 M J 2 4 / e D 3 y p r c p H 7 Y q O k E w F M w L B g u w Z m U S f 8 j / r D d 1 Y v R 1 b e 5 p x b 4 n W b I J u 7 x b b n Y g h b l O N U W w G c t K v d c q t F m W O N u j W K N J y t 1 o + p Z f m y u Y Q x F W 1 X t 2 K S 0 9 6 l b 2 z b l z e 7 j Q q N e 5 P 7 j f y 0 w t V + R d d 2 T 9 p o e v Q T W O T r v u L o l t x U t 4 B N m K 9 Z w z + P z M D I Y p n 3 d 6 R I n R 6 4 o u t u T O y w B F z L e M + p m K V / Y r y l z q H 9 9 r B 4 I g O n B h z + g w A K 3 z e i v x k H 7 a R d 4 f r p S X B 5 w C m m m q 7 + N z 1 g j b c k C L L 6 W T U J H c m 4 D e E F E c A z n W Y r Q 4 W P i f y O V T k F E e U r N s L F W u + G 3 G G I E V A B Z n f m D f Z 7 X M j H K q V d S P j G 7 L Z o J M 4 5 o Q b R A a Y a J 3 J Y 8 z u S m M M e + B b c Y y J e U y m r g y l 3 l c x b 6 l k 3 u 8 y z l 2 V t D A j M l c U v 4 + i 3 C L h o m v e G g U q T E x H s p i 2 M I V Y u a g w l L r h + i S G S 0 L 2 R z 0 i x z 0 i r + 4 R e T 2 P k B b J a 7 h E p r k k K k x w i Z z m k n j z d / h S 3 C W l 1 V 1 S W s 8 l 5 K G d 0 h o u K d F c E h U m u E R J c 0 m 8 + a j f F C g d p 7 B G z y m s 5 x X y y F G w 0 v T O U 6 D 2 n q g 0 w T H F 1 O 4 T d w L q P x T P y G t 4 R l 7 T M + S B K X k d z 8 h U z 8 S k C Z 4 p p f Y i m m c U i m e U N T y j r O k Z 8 s C X s o 5 n F K p n Y l L s m e B M N W x h + G b F H S K 2 M F c d S N l c N Z u r Z n P V / / R c l X V D G 3 0 c U N 4 e T c g Z T W Q 0 k d H E q 6 A J b 9 q 8 l e l E I S O K j C g y o n g V R F H a H k + U M p r I a C K j i V d B E / I W 5 x N y N p / I i C I j i t d B F M o W i U L J i C I j i o w o X g d R L J / 1 U j b b j z E 2 J l C w T Q i s m b k Q b o 2 5 a E K L X L u H L Y K m i B / E 3 y N 8 4 k l U f I S W v W f i J 4 N E 3 M y + C u / / x s 7 b H w F V W 1 x 5 i F c L F W q j q + H M n M N 3 N + T c H p l X + O U V V 3 O g z e D V B D + m u i 8 X Z E U q b J e I Y m / P c D f s D D o x U l G o U h L Z q a E B 8 r q T O s D b k W O F P n H n t V q z y x 2 U j 5 t c t d G t n J w d 9 2 K l k L R 9 c s z V T s 8 a / X K r R i k h f d w M S I 4 V K c m b I S l x m 7 g j w x M G n j e U 6 W K F L i 7 S x R / o Y o k b m N Q q q W K F L i 7 R x R / p Y q n A q J M h V y j y 0 O i D 9 5 l Q R x + s Y I 4 + f o X O C a L W U H X O C Z Z u M t R F r c r 7 X W G Z / a y E Z + Y 4 N a 3 Z m U x P X n a + 0 l P U y 0 o v D b 0 E 8 z L K S w o n 3 C u + M S c 2 P i e + N C d I 1 k F U B l U X n 3 n r n E V e j L D h t q a V X 3 f k 8 O i L v O c o 2 z b 1 g t u m 1 t 3 4 W d p a 9 v 5 P t 3 0 G v L / S x s / Q x s 1 n 3 f o Z k K + 7 + Z N W I r r d h V b m C d v 0 n m u 2 7 0 z 2 X 2 K r y T P s j t n 2 B h 7 l K S Z K a 9 k Y c 2 P 4 G a 0 U M 2 n s I r 3 A 2 5 g o L 3 j x 7 S Y F / v g X U E s B A i 0 A F A A C A A g A R o W R W i T s h 6 S k A A A A 9 g A A A B I A A A A A A A A A A A A A A A A A A A A A A E N v b m Z p Z y 9 Q Y W N r Y W d l L n h t b F B L A Q I t A B Q A A g A I A E a F k V o P y u m r p A A A A O k A A A A T A A A A A A A A A A A A A A A A A P A A A A B b Q 2 9 u d G V u d F 9 U e X B l c 1 0 u e G 1 s U E s B A i 0 A F A A C A A g A R o W R W m 2 7 e t u F C Q A A 0 V A A A B M A A A A A A A A A A A A A A A A A 4 Q E A A E Z v c m 1 1 b G F z L 1 N l Y 3 R p b 2 4 x L m 1 Q S w U G A A A A A A M A A w D C A A A A s w s A A A A A E Q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Z m F s c 2 U 8 L 0 Z p c m V 3 Y W x s R W 5 h Y m x l Z D 4 8 L 1 B l c m 1 p c 3 N p b 2 5 M a X N 0 P o B n A Q A A A A A A X m c B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N o Z W V 0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Y W J s Z V 9 T a G V l d D E i I C 8 + P E V u d H J 5 I F R 5 c G U 9 I k Z p b G x l Z E N v b X B s Z X R l U m V z d W x 0 V G 9 X b 3 J r c 2 h l Z X Q i I F Z h b H V l P S J s M S I g L z 4 8 R W 5 0 c n k g V H l w Z T 0 i U X V l c n l J R C I g V m F s d W U 9 I n M w Z j F l O T c x M S 0 y M j Z i L T Q 2 M G Y t O W I z O S 0 2 N T Q 1 O G Q 1 Z j A 3 Y m U i I C 8 + P E V u d H J 5 I F R 5 c G U 9 I k Z p b G x M Y X N 0 V X B k Y X R l Z C I g V m F s d W U 9 I m Q y M D I 1 L T A 0 L T E 3 V D I w O j Q w O j M 2 L j g 5 N D M 5 O T V a I i A v P j x F b n R y e S B U e X B l P S J G a W x s R X J y b 3 J D b 3 V u d C I g V m F s d W U 9 I m w w I i A v P j x F b n R y e S B U e X B l P S J G a W x s Q 2 9 s d W 1 u V H l w Z X M i I F Z h b H V l P S J z Q 1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S I g L z 4 8 R W 5 0 c n k g V H l w Z T 0 i R m l s b E V y c m 9 y Q 2 9 k Z S I g V m F s d W U 9 I n N V b m t u b 3 d u I i A v P j x F b n R y e S B U e X B l P S J G a W x s Q 2 9 1 b n Q i I F Z h b H V l P S J s M j U 0 I i A v P j x F b n R y e S B U e X B l P S J G a W x s Q 2 9 s d W 1 u T m F t Z X M i I F Z h b H V l P S J z W y Z x d W 9 0 O 0 R h d G U m c X V v d D s s J n F 1 b 3 Q 7 Q U l R J n F 1 b 3 Q 7 L C Z x d W 9 0 O 0 F S S 0 s m c X V v d D s s J n F 1 b 3 Q 7 Q k p L J n F 1 b 3 Q 7 L C Z x d W 9 0 O 0 J M T 0 s m c X V v d D s s J n F 1 b 3 Q 7 Q 0 l C U i Z x d W 9 0 O y w m c X V v d D t D T k N S J n F 1 b 3 Q 7 L C Z x d W 9 0 O 0 N P U F g m c X V v d D s s J n F 1 b 3 Q 7 Q 1 B F U i Z x d W 9 0 O y w m c X V v d D t E Q k M m c X V v d D s s J n F 1 b 3 Q 7 R E l B J n F 1 b 3 Q 7 L C Z x d W 9 0 O 0 V T U E 8 m c X V v d D s s J n F 1 b 3 Q 7 R V Z Y J n F 1 b 3 Q 7 L C Z x d W 9 0 O 0 Z D R y Z x d W 9 0 O y w m c X V v d D t H R F g m c X V v d D s s J n F 1 b 3 Q 7 R 0 l J J n F 1 b 3 Q 7 L C Z x d W 9 0 O 0 d M R C Z x d W 9 0 O y w m c X V v d D t H U k l E J n F 1 b 3 Q 7 L C Z x d W 9 0 O 0 l B S S Z x d W 9 0 O y w m c X V v d D t J Q k I m c X V v d D s s J n F 1 b 3 Q 7 S U R S V i Z x d W 9 0 O y w m c X V v d D t J R U Y m c X V v d D s s J n F 1 b 3 Q 7 S U d W J n F 1 b 3 Q 7 L C Z x d W 9 0 O 0 l I R i Z x d W 9 0 O y w m c X V v d D t J S E k m c X V v d D s s J n F 1 b 3 Q 7 S U p I J n F 1 b 3 Q 7 L C Z x d W 9 0 O 0 l K S i Z x d W 9 0 O y w m c X V v d D t J S k s m c X V v d D s s J n F 1 b 3 Q 7 S U p S J n F 1 b 3 Q 7 L C Z x d W 9 0 O 0 l Q T y Z x d W 9 0 O y w m c X V v d D t J V E I m c X V v d D s s J n F 1 b 3 Q 7 S V Z F J n F 1 b 3 Q 7 L C Z x d W 9 0 O 0 l W V y Z x d W 9 0 O y w m c X V v d D t J V 0 Q m c X V v d D s s J n F 1 b 3 Q 7 S V d G J n F 1 b 3 Q 7 L C Z x d W 9 0 O 0 l X T S Z x d W 9 0 O y w m c X V v d D t J V 0 4 m c X V v d D s s J n F 1 b 3 Q 7 S V d P J n F 1 b 3 Q 7 L C Z x d W 9 0 O 0 l Z V C Z x d W 9 0 O y w m c X V v d D t K R V R T J n F 1 b 3 Q 7 L C Z x d W 9 0 O 0 t C V 0 I m c X V v d D s s J n F 1 b 3 Q 7 S 0 J X U C Z x d W 9 0 O y w m c X V v d D t L Q l d S J n F 1 b 3 Q 7 L C Z x d W 9 0 O 0 t J R S Z x d W 9 0 O y w m c X V v d D t L U k U m c X V v d D s s J n F 1 b 3 Q 7 T U d L J n F 1 b 3 Q 7 L C Z x d W 9 0 O 0 1 H V i Z x d W 9 0 O y w m c X V v d D t N V F V N J n F 1 b 3 Q 7 L C Z x d W 9 0 O 0 5 Y V E c m c X V v d D s s J n F 1 b 3 Q 7 T 0 V G J n F 1 b 3 Q 7 L C Z x d W 9 0 O 0 9 J S C Z x d W 9 0 O y w m c X V v d D t Q Q k Q m c X V v d D s s J n F 1 b 3 Q 7 U E J F J n F 1 b 3 Q 7 L C Z x d W 9 0 O 1 B C S i Z x d W 9 0 O y w m c X V v d D t Q Q l M m c X V v d D s s J n F 1 b 3 Q 7 U E J X J n F 1 b 3 Q 7 L C Z x d W 9 0 O 1 B F S i Z x d W 9 0 O y w m c X V v d D t Q S E 8 m c X V v d D s s J n F 1 b 3 Q 7 U E l P J n F 1 b 3 Q 7 L C Z x d W 9 0 O 1 B K U C Z x d W 9 0 O y w m c X V v d D t Q T l F J J n F 1 b 3 Q 7 L C Z x d W 9 0 O 1 B Q Q S Z x d W 9 0 O y w m c X V v d D t Q U 0 k m c X V v d D s s J n F 1 b 3 Q 7 U F N Q J n F 1 b 3 Q 7 L C Z x d W 9 0 O 1 B Y R S Z x d W 9 0 O y w m c X V v d D t Q W E o m c X V v d D s s J n F 1 b 3 Q 7 U V F R J n F 1 b 3 Q 7 L C Z x d W 9 0 O 1 F R U U U m c X V v d D s s J n F 1 b 3 Q 7 U V V B T C Z x d W 9 0 O y w m c X V v d D t S T 0 J P J n F 1 b 3 Q 7 L C Z x d W 9 0 O 1 J T U C Z x d W 9 0 O y w m c X V v d D t T S F k m c X V v d D s s J n F 1 b 3 Q 7 U 0 l M J n F 1 b 3 Q 7 L C Z x d W 9 0 O 1 N L W V k m c X V v d D s s J n F 1 b 3 Q 7 U 0 x Y J n F 1 b 3 Q 7 L C Z x d W 9 0 O 1 N N S C Z x d W 9 0 O y w m c X V v d D t T T 0 N M J n F 1 b 3 Q 7 L C Z x d W 9 0 O 1 N Q S E I m c X V v d D s s J n F 1 b 3 Q 7 U 1 B M V i Z x d W 9 0 O y w m c X V v d D t T U F k m c X V v d D s s J n F 1 b 3 Q 7 V E F O J n F 1 b 3 Q 7 L C Z x d W 9 0 O 1 R M V C Z x d W 9 0 O y w m c X V v d D t V U k E m c X V v d D s s J n F 1 b 3 Q 7 V V N N V i Z x d W 9 0 O y w m c X V v d D t V U 0 8 m c X V v d D s s J n F 1 b 3 Q 7 V V V Q J n F 1 b 3 Q 7 L C Z x d W 9 0 O 1 Z D T F Q m c X V v d D s s J n F 1 b 3 Q 7 V k 5 R J n F 1 b 3 Q 7 L C Z x d W 9 0 O 1 Z Z T S Z x d W 9 0 O y w m c X V v d D t Y S E I m c X V v d D s s J n F 1 b 3 Q 7 W E h F J n F 1 b 3 Q 7 L C Z x d W 9 0 O 1 h M Q i Z x d W 9 0 O y w m c X V v d D t Y T E M m c X V v d D s s J n F 1 b 3 Q 7 W E x F J n F 1 b 3 Q 7 L C Z x d W 9 0 O 1 h M R i Z x d W 9 0 O y w m c X V v d D t Y T E k m c X V v d D s s J n F 1 b 3 Q 7 W E x L J n F 1 b 3 Q 7 L C Z x d W 9 0 O 1 h M U C Z x d W 9 0 O y w m c X V v d D t Y T F J F J n F 1 b 3 Q 7 L C Z x d W 9 0 O 1 h M V S Z x d W 9 0 O y w m c X V v d D t Y T F Y m c X V v d D s s J n F 1 b 3 Q 7 W E x Z J n F 1 b 3 Q 7 L C Z x d W 9 0 O 1 h N R S Z x d W 9 0 O y w m c X V v d D t Y T 1 A m c X V v d D s s J n F 1 b 3 Q 7 W F J U J n F 1 b 3 Q 7 L C Z x d W 9 0 O 1 5 J W E l D J n F 1 b 3 Q 7 L C Z x d W 9 0 O 1 5 W S V g m c X V v d D s s J n F 1 b 3 Q 7 S V Z X L 0 l W R S Z x d W 9 0 O y w m c X V v d D t J S k s v S U p K J n F 1 b 3 Q 7 L C Z x d W 9 0 O 0 l X R i 9 J V 0 Q m c X V v d D s s J n F 1 b 3 Q 7 S V d P L 0 l X T i Z x d W 9 0 O y w m c X V v d D t T U E h C L 1 N Q T F Y m c X V v d D s s J n F 1 b 3 Q 7 Q V J L S y 9 T U F k m c X V v d D s s J n F 1 b 3 Q 7 W E x Z L 1 h M U C Z x d W 9 0 O y w m c X V v d D t Y T E s v W E x Q J n F 1 b 3 Q 7 L C Z x d W 9 0 O 0 l X T S 9 T U F k m c X V v d D s s J n F 1 b 3 Q 7 T U d L L 0 1 H V i Z x d W 9 0 O y w m c X V v d D t D U E V S L 0 d M R C Z x d W 9 0 O y w m c X V v d D t Y T F U r W E x W K 1 h M U C Z x d W 9 0 O y w m c X V v d D t Y T E s r W E x Z K 1 h M R i t Y T E k r W E x C J n F 1 b 3 Q 7 X S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o Z W V 0 M S 9 B d X R v U m V t b 3 Z l Z E N v b H V t b n M x L n t E Y X R l L D B 9 J n F 1 b 3 Q 7 L C Z x d W 9 0 O 1 N l Y 3 R p b 2 4 x L 1 N o Z W V 0 M S 9 B d X R v U m V t b 3 Z l Z E N v b H V t b n M x L n t B S V E s M X 0 m c X V v d D s s J n F 1 b 3 Q 7 U 2 V j d G l v b j E v U 2 h l Z X Q x L 0 F 1 d G 9 S Z W 1 v d m V k Q 2 9 s d W 1 u c z E u e 0 F S S 0 s s M n 0 m c X V v d D s s J n F 1 b 3 Q 7 U 2 V j d G l v b j E v U 2 h l Z X Q x L 0 F 1 d G 9 S Z W 1 v d m V k Q 2 9 s d W 1 u c z E u e 0 J K S y w z f S Z x d W 9 0 O y w m c X V v d D t T Z W N 0 a W 9 u M S 9 T a G V l d D E v Q X V 0 b 1 J l b W 9 2 Z W R D b 2 x 1 b W 5 z M S 5 7 Q k x P S y w 0 f S Z x d W 9 0 O y w m c X V v d D t T Z W N 0 a W 9 u M S 9 T a G V l d D E v Q X V 0 b 1 J l b W 9 2 Z W R D b 2 x 1 b W 5 z M S 5 7 Q 0 l C U i w 1 f S Z x d W 9 0 O y w m c X V v d D t T Z W N 0 a W 9 u M S 9 T a G V l d D E v Q X V 0 b 1 J l b W 9 2 Z W R D b 2 x 1 b W 5 z M S 5 7 Q 0 5 D U i w 2 f S Z x d W 9 0 O y w m c X V v d D t T Z W N 0 a W 9 u M S 9 T a G V l d D E v Q X V 0 b 1 J l b W 9 2 Z W R D b 2 x 1 b W 5 z M S 5 7 Q 0 9 Q W C w 3 f S Z x d W 9 0 O y w m c X V v d D t T Z W N 0 a W 9 u M S 9 T a G V l d D E v Q X V 0 b 1 J l b W 9 2 Z W R D b 2 x 1 b W 5 z M S 5 7 Q 1 B F U i w 4 f S Z x d W 9 0 O y w m c X V v d D t T Z W N 0 a W 9 u M S 9 T a G V l d D E v Q X V 0 b 1 J l b W 9 2 Z W R D b 2 x 1 b W 5 z M S 5 7 R E J D L D l 9 J n F 1 b 3 Q 7 L C Z x d W 9 0 O 1 N l Y 3 R p b 2 4 x L 1 N o Z W V 0 M S 9 B d X R v U m V t b 3 Z l Z E N v b H V t b n M x L n t E S U E s M T B 9 J n F 1 b 3 Q 7 L C Z x d W 9 0 O 1 N l Y 3 R p b 2 4 x L 1 N o Z W V 0 M S 9 B d X R v U m V t b 3 Z l Z E N v b H V t b n M x L n t F U 1 B P L D E x f S Z x d W 9 0 O y w m c X V v d D t T Z W N 0 a W 9 u M S 9 T a G V l d D E v Q X V 0 b 1 J l b W 9 2 Z W R D b 2 x 1 b W 5 z M S 5 7 R V Z Y L D E y f S Z x d W 9 0 O y w m c X V v d D t T Z W N 0 a W 9 u M S 9 T a G V l d D E v Q X V 0 b 1 J l b W 9 2 Z W R D b 2 x 1 b W 5 z M S 5 7 R k N H L D E z f S Z x d W 9 0 O y w m c X V v d D t T Z W N 0 a W 9 u M S 9 T a G V l d D E v Q X V 0 b 1 J l b W 9 2 Z W R D b 2 x 1 b W 5 z M S 5 7 R 0 R Y L D E 0 f S Z x d W 9 0 O y w m c X V v d D t T Z W N 0 a W 9 u M S 9 T a G V l d D E v Q X V 0 b 1 J l b W 9 2 Z W R D b 2 x 1 b W 5 z M S 5 7 R 0 l J L D E 1 f S Z x d W 9 0 O y w m c X V v d D t T Z W N 0 a W 9 u M S 9 T a G V l d D E v Q X V 0 b 1 J l b W 9 2 Z W R D b 2 x 1 b W 5 z M S 5 7 R 0 x E L D E 2 f S Z x d W 9 0 O y w m c X V v d D t T Z W N 0 a W 9 u M S 9 T a G V l d D E v Q X V 0 b 1 J l b W 9 2 Z W R D b 2 x 1 b W 5 z M S 5 7 R 1 J J R C w x N 3 0 m c X V v d D s s J n F 1 b 3 Q 7 U 2 V j d G l v b j E v U 2 h l Z X Q x L 0 F 1 d G 9 S Z W 1 v d m V k Q 2 9 s d W 1 u c z E u e 0 l B S S w x O H 0 m c X V v d D s s J n F 1 b 3 Q 7 U 2 V j d G l v b j E v U 2 h l Z X Q x L 0 F 1 d G 9 S Z W 1 v d m V k Q 2 9 s d W 1 u c z E u e 0 l C Q i w x O X 0 m c X V v d D s s J n F 1 b 3 Q 7 U 2 V j d G l v b j E v U 2 h l Z X Q x L 0 F 1 d G 9 S Z W 1 v d m V k Q 2 9 s d W 1 u c z E u e 0 l E U l Y s M j B 9 J n F 1 b 3 Q 7 L C Z x d W 9 0 O 1 N l Y 3 R p b 2 4 x L 1 N o Z W V 0 M S 9 B d X R v U m V t b 3 Z l Z E N v b H V t b n M x L n t J R U Y s M j F 9 J n F 1 b 3 Q 7 L C Z x d W 9 0 O 1 N l Y 3 R p b 2 4 x L 1 N o Z W V 0 M S 9 B d X R v U m V t b 3 Z l Z E N v b H V t b n M x L n t J R 1 Y s M j J 9 J n F 1 b 3 Q 7 L C Z x d W 9 0 O 1 N l Y 3 R p b 2 4 x L 1 N o Z W V 0 M S 9 B d X R v U m V t b 3 Z l Z E N v b H V t b n M x L n t J S E Y s M j N 9 J n F 1 b 3 Q 7 L C Z x d W 9 0 O 1 N l Y 3 R p b 2 4 x L 1 N o Z W V 0 M S 9 B d X R v U m V t b 3 Z l Z E N v b H V t b n M x L n t J S E k s M j R 9 J n F 1 b 3 Q 7 L C Z x d W 9 0 O 1 N l Y 3 R p b 2 4 x L 1 N o Z W V 0 M S 9 B d X R v U m V t b 3 Z l Z E N v b H V t b n M x L n t J S k g s M j V 9 J n F 1 b 3 Q 7 L C Z x d W 9 0 O 1 N l Y 3 R p b 2 4 x L 1 N o Z W V 0 M S 9 B d X R v U m V t b 3 Z l Z E N v b H V t b n M x L n t J S k o s M j Z 9 J n F 1 b 3 Q 7 L C Z x d W 9 0 O 1 N l Y 3 R p b 2 4 x L 1 N o Z W V 0 M S 9 B d X R v U m V t b 3 Z l Z E N v b H V t b n M x L n t J S k s s M j d 9 J n F 1 b 3 Q 7 L C Z x d W 9 0 O 1 N l Y 3 R p b 2 4 x L 1 N o Z W V 0 M S 9 B d X R v U m V t b 3 Z l Z E N v b H V t b n M x L n t J S l I s M j h 9 J n F 1 b 3 Q 7 L C Z x d W 9 0 O 1 N l Y 3 R p b 2 4 x L 1 N o Z W V 0 M S 9 B d X R v U m V t b 3 Z l Z E N v b H V t b n M x L n t J U E 8 s M j l 9 J n F 1 b 3 Q 7 L C Z x d W 9 0 O 1 N l Y 3 R p b 2 4 x L 1 N o Z W V 0 M S 9 B d X R v U m V t b 3 Z l Z E N v b H V t b n M x L n t J V E I s M z B 9 J n F 1 b 3 Q 7 L C Z x d W 9 0 O 1 N l Y 3 R p b 2 4 x L 1 N o Z W V 0 M S 9 B d X R v U m V t b 3 Z l Z E N v b H V t b n M x L n t J V k U s M z F 9 J n F 1 b 3 Q 7 L C Z x d W 9 0 O 1 N l Y 3 R p b 2 4 x L 1 N o Z W V 0 M S 9 B d X R v U m V t b 3 Z l Z E N v b H V t b n M x L n t J V l c s M z J 9 J n F 1 b 3 Q 7 L C Z x d W 9 0 O 1 N l Y 3 R p b 2 4 x L 1 N o Z W V 0 M S 9 B d X R v U m V t b 3 Z l Z E N v b H V t b n M x L n t J V 0 Q s M z N 9 J n F 1 b 3 Q 7 L C Z x d W 9 0 O 1 N l Y 3 R p b 2 4 x L 1 N o Z W V 0 M S 9 B d X R v U m V t b 3 Z l Z E N v b H V t b n M x L n t J V 0 Y s M z R 9 J n F 1 b 3 Q 7 L C Z x d W 9 0 O 1 N l Y 3 R p b 2 4 x L 1 N o Z W V 0 M S 9 B d X R v U m V t b 3 Z l Z E N v b H V t b n M x L n t J V 0 0 s M z V 9 J n F 1 b 3 Q 7 L C Z x d W 9 0 O 1 N l Y 3 R p b 2 4 x L 1 N o Z W V 0 M S 9 B d X R v U m V t b 3 Z l Z E N v b H V t b n M x L n t J V 0 4 s M z Z 9 J n F 1 b 3 Q 7 L C Z x d W 9 0 O 1 N l Y 3 R p b 2 4 x L 1 N o Z W V 0 M S 9 B d X R v U m V t b 3 Z l Z E N v b H V t b n M x L n t J V 0 8 s M z d 9 J n F 1 b 3 Q 7 L C Z x d W 9 0 O 1 N l Y 3 R p b 2 4 x L 1 N o Z W V 0 M S 9 B d X R v U m V t b 3 Z l Z E N v b H V t b n M x L n t J W V Q s M z h 9 J n F 1 b 3 Q 7 L C Z x d W 9 0 O 1 N l Y 3 R p b 2 4 x L 1 N o Z W V 0 M S 9 B d X R v U m V t b 3 Z l Z E N v b H V t b n M x L n t K R V R T L D M 5 f S Z x d W 9 0 O y w m c X V v d D t T Z W N 0 a W 9 u M S 9 T a G V l d D E v Q X V 0 b 1 J l b W 9 2 Z W R D b 2 x 1 b W 5 z M S 5 7 S 0 J X Q i w 0 M H 0 m c X V v d D s s J n F 1 b 3 Q 7 U 2 V j d G l v b j E v U 2 h l Z X Q x L 0 F 1 d G 9 S Z W 1 v d m V k Q 2 9 s d W 1 u c z E u e 0 t C V 1 A s N D F 9 J n F 1 b 3 Q 7 L C Z x d W 9 0 O 1 N l Y 3 R p b 2 4 x L 1 N o Z W V 0 M S 9 B d X R v U m V t b 3 Z l Z E N v b H V t b n M x L n t L Q l d S L D Q y f S Z x d W 9 0 O y w m c X V v d D t T Z W N 0 a W 9 u M S 9 T a G V l d D E v Q X V 0 b 1 J l b W 9 2 Z W R D b 2 x 1 b W 5 z M S 5 7 S 0 l F L D Q z f S Z x d W 9 0 O y w m c X V v d D t T Z W N 0 a W 9 u M S 9 T a G V l d D E v Q X V 0 b 1 J l b W 9 2 Z W R D b 2 x 1 b W 5 z M S 5 7 S 1 J F L D Q 0 f S Z x d W 9 0 O y w m c X V v d D t T Z W N 0 a W 9 u M S 9 T a G V l d D E v Q X V 0 b 1 J l b W 9 2 Z W R D b 2 x 1 b W 5 z M S 5 7 T U d L L D Q 1 f S Z x d W 9 0 O y w m c X V v d D t T Z W N 0 a W 9 u M S 9 T a G V l d D E v Q X V 0 b 1 J l b W 9 2 Z W R D b 2 x 1 b W 5 z M S 5 7 T U d W L D Q 2 f S Z x d W 9 0 O y w m c X V v d D t T Z W N 0 a W 9 u M S 9 T a G V l d D E v Q X V 0 b 1 J l b W 9 2 Z W R D b 2 x 1 b W 5 z M S 5 7 T V R V T S w 0 N 3 0 m c X V v d D s s J n F 1 b 3 Q 7 U 2 V j d G l v b j E v U 2 h l Z X Q x L 0 F 1 d G 9 S Z W 1 v d m V k Q 2 9 s d W 1 u c z E u e 0 5 Y V E c s N D h 9 J n F 1 b 3 Q 7 L C Z x d W 9 0 O 1 N l Y 3 R p b 2 4 x L 1 N o Z W V 0 M S 9 B d X R v U m V t b 3 Z l Z E N v b H V t b n M x L n t P R U Y s N D l 9 J n F 1 b 3 Q 7 L C Z x d W 9 0 O 1 N l Y 3 R p b 2 4 x L 1 N o Z W V 0 M S 9 B d X R v U m V t b 3 Z l Z E N v b H V t b n M x L n t P S U g s N T B 9 J n F 1 b 3 Q 7 L C Z x d W 9 0 O 1 N l Y 3 R p b 2 4 x L 1 N o Z W V 0 M S 9 B d X R v U m V t b 3 Z l Z E N v b H V t b n M x L n t Q Q k Q s N T F 9 J n F 1 b 3 Q 7 L C Z x d W 9 0 O 1 N l Y 3 R p b 2 4 x L 1 N o Z W V 0 M S 9 B d X R v U m V t b 3 Z l Z E N v b H V t b n M x L n t Q Q k U s N T J 9 J n F 1 b 3 Q 7 L C Z x d W 9 0 O 1 N l Y 3 R p b 2 4 x L 1 N o Z W V 0 M S 9 B d X R v U m V t b 3 Z l Z E N v b H V t b n M x L n t Q Q k o s N T N 9 J n F 1 b 3 Q 7 L C Z x d W 9 0 O 1 N l Y 3 R p b 2 4 x L 1 N o Z W V 0 M S 9 B d X R v U m V t b 3 Z l Z E N v b H V t b n M x L n t Q Q l M s N T R 9 J n F 1 b 3 Q 7 L C Z x d W 9 0 O 1 N l Y 3 R p b 2 4 x L 1 N o Z W V 0 M S 9 B d X R v U m V t b 3 Z l Z E N v b H V t b n M x L n t Q Q l c s N T V 9 J n F 1 b 3 Q 7 L C Z x d W 9 0 O 1 N l Y 3 R p b 2 4 x L 1 N o Z W V 0 M S 9 B d X R v U m V t b 3 Z l Z E N v b H V t b n M x L n t Q R U o s N T Z 9 J n F 1 b 3 Q 7 L C Z x d W 9 0 O 1 N l Y 3 R p b 2 4 x L 1 N o Z W V 0 M S 9 B d X R v U m V t b 3 Z l Z E N v b H V t b n M x L n t Q S E 8 s N T d 9 J n F 1 b 3 Q 7 L C Z x d W 9 0 O 1 N l Y 3 R p b 2 4 x L 1 N o Z W V 0 M S 9 B d X R v U m V t b 3 Z l Z E N v b H V t b n M x L n t Q S U 8 s N T h 9 J n F 1 b 3 Q 7 L C Z x d W 9 0 O 1 N l Y 3 R p b 2 4 x L 1 N o Z W V 0 M S 9 B d X R v U m V t b 3 Z l Z E N v b H V t b n M x L n t Q S l A s N T l 9 J n F 1 b 3 Q 7 L C Z x d W 9 0 O 1 N l Y 3 R p b 2 4 x L 1 N o Z W V 0 M S 9 B d X R v U m V t b 3 Z l Z E N v b H V t b n M x L n t Q T l F J L D Y w f S Z x d W 9 0 O y w m c X V v d D t T Z W N 0 a W 9 u M S 9 T a G V l d D E v Q X V 0 b 1 J l b W 9 2 Z W R D b 2 x 1 b W 5 z M S 5 7 U F B B L D Y x f S Z x d W 9 0 O y w m c X V v d D t T Z W N 0 a W 9 u M S 9 T a G V l d D E v Q X V 0 b 1 J l b W 9 2 Z W R D b 2 x 1 b W 5 z M S 5 7 U F N J L D Y y f S Z x d W 9 0 O y w m c X V v d D t T Z W N 0 a W 9 u M S 9 T a G V l d D E v Q X V 0 b 1 J l b W 9 2 Z W R D b 2 x 1 b W 5 z M S 5 7 U F N Q L D Y z f S Z x d W 9 0 O y w m c X V v d D t T Z W N 0 a W 9 u M S 9 T a G V l d D E v Q X V 0 b 1 J l b W 9 2 Z W R D b 2 x 1 b W 5 z M S 5 7 U F h F L D Y 0 f S Z x d W 9 0 O y w m c X V v d D t T Z W N 0 a W 9 u M S 9 T a G V l d D E v Q X V 0 b 1 J l b W 9 2 Z W R D b 2 x 1 b W 5 z M S 5 7 U F h K L D Y 1 f S Z x d W 9 0 O y w m c X V v d D t T Z W N 0 a W 9 u M S 9 T a G V l d D E v Q X V 0 b 1 J l b W 9 2 Z W R D b 2 x 1 b W 5 z M S 5 7 U V F R L D Y 2 f S Z x d W 9 0 O y w m c X V v d D t T Z W N 0 a W 9 u M S 9 T a G V l d D E v Q X V 0 b 1 J l b W 9 2 Z W R D b 2 x 1 b W 5 z M S 5 7 U V F R R S w 2 N 3 0 m c X V v d D s s J n F 1 b 3 Q 7 U 2 V j d G l v b j E v U 2 h l Z X Q x L 0 F 1 d G 9 S Z W 1 v d m V k Q 2 9 s d W 1 u c z E u e 1 F V Q U w s N j h 9 J n F 1 b 3 Q 7 L C Z x d W 9 0 O 1 N l Y 3 R p b 2 4 x L 1 N o Z W V 0 M S 9 B d X R v U m V t b 3 Z l Z E N v b H V t b n M x L n t S T 0 J P L D Y 5 f S Z x d W 9 0 O y w m c X V v d D t T Z W N 0 a W 9 u M S 9 T a G V l d D E v Q X V 0 b 1 J l b W 9 2 Z W R D b 2 x 1 b W 5 z M S 5 7 U l N Q L D c w f S Z x d W 9 0 O y w m c X V v d D t T Z W N 0 a W 9 u M S 9 T a G V l d D E v Q X V 0 b 1 J l b W 9 2 Z W R D b 2 x 1 b W 5 z M S 5 7 U 0 h Z L D c x f S Z x d W 9 0 O y w m c X V v d D t T Z W N 0 a W 9 u M S 9 T a G V l d D E v Q X V 0 b 1 J l b W 9 2 Z W R D b 2 x 1 b W 5 z M S 5 7 U 0 l M L D c y f S Z x d W 9 0 O y w m c X V v d D t T Z W N 0 a W 9 u M S 9 T a G V l d D E v Q X V 0 b 1 J l b W 9 2 Z W R D b 2 x 1 b W 5 z M S 5 7 U 0 t Z W S w 3 M 3 0 m c X V v d D s s J n F 1 b 3 Q 7 U 2 V j d G l v b j E v U 2 h l Z X Q x L 0 F 1 d G 9 S Z W 1 v d m V k Q 2 9 s d W 1 u c z E u e 1 N M W C w 3 N H 0 m c X V v d D s s J n F 1 b 3 Q 7 U 2 V j d G l v b j E v U 2 h l Z X Q x L 0 F 1 d G 9 S Z W 1 v d m V k Q 2 9 s d W 1 u c z E u e 1 N N S C w 3 N X 0 m c X V v d D s s J n F 1 b 3 Q 7 U 2 V j d G l v b j E v U 2 h l Z X Q x L 0 F 1 d G 9 S Z W 1 v d m V k Q 2 9 s d W 1 u c z E u e 1 N P Q 0 w s N z Z 9 J n F 1 b 3 Q 7 L C Z x d W 9 0 O 1 N l Y 3 R p b 2 4 x L 1 N o Z W V 0 M S 9 B d X R v U m V t b 3 Z l Z E N v b H V t b n M x L n t T U E h C L D c 3 f S Z x d W 9 0 O y w m c X V v d D t T Z W N 0 a W 9 u M S 9 T a G V l d D E v Q X V 0 b 1 J l b W 9 2 Z W R D b 2 x 1 b W 5 z M S 5 7 U 1 B M V i w 3 O H 0 m c X V v d D s s J n F 1 b 3 Q 7 U 2 V j d G l v b j E v U 2 h l Z X Q x L 0 F 1 d G 9 S Z W 1 v d m V k Q 2 9 s d W 1 u c z E u e 1 N Q W S w 3 O X 0 m c X V v d D s s J n F 1 b 3 Q 7 U 2 V j d G l v b j E v U 2 h l Z X Q x L 0 F 1 d G 9 S Z W 1 v d m V k Q 2 9 s d W 1 u c z E u e 1 R B T i w 4 M H 0 m c X V v d D s s J n F 1 b 3 Q 7 U 2 V j d G l v b j E v U 2 h l Z X Q x L 0 F 1 d G 9 S Z W 1 v d m V k Q 2 9 s d W 1 u c z E u e 1 R M V C w 4 M X 0 m c X V v d D s s J n F 1 b 3 Q 7 U 2 V j d G l v b j E v U 2 h l Z X Q x L 0 F 1 d G 9 S Z W 1 v d m V k Q 2 9 s d W 1 u c z E u e 1 V S Q S w 4 M n 0 m c X V v d D s s J n F 1 b 3 Q 7 U 2 V j d G l v b j E v U 2 h l Z X Q x L 0 F 1 d G 9 S Z W 1 v d m V k Q 2 9 s d W 1 u c z E u e 1 V T T V Y s O D N 9 J n F 1 b 3 Q 7 L C Z x d W 9 0 O 1 N l Y 3 R p b 2 4 x L 1 N o Z W V 0 M S 9 B d X R v U m V t b 3 Z l Z E N v b H V t b n M x L n t V U 0 8 s O D R 9 J n F 1 b 3 Q 7 L C Z x d W 9 0 O 1 N l Y 3 R p b 2 4 x L 1 N o Z W V 0 M S 9 B d X R v U m V t b 3 Z l Z E N v b H V t b n M x L n t V V V A s O D V 9 J n F 1 b 3 Q 7 L C Z x d W 9 0 O 1 N l Y 3 R p b 2 4 x L 1 N o Z W V 0 M S 9 B d X R v U m V t b 3 Z l Z E N v b H V t b n M x L n t W Q 0 x U L D g 2 f S Z x d W 9 0 O y w m c X V v d D t T Z W N 0 a W 9 u M S 9 T a G V l d D E v Q X V 0 b 1 J l b W 9 2 Z W R D b 2 x 1 b W 5 z M S 5 7 V k 5 R L D g 3 f S Z x d W 9 0 O y w m c X V v d D t T Z W N 0 a W 9 u M S 9 T a G V l d D E v Q X V 0 b 1 J l b W 9 2 Z W R D b 2 x 1 b W 5 z M S 5 7 V l l N L D g 4 f S Z x d W 9 0 O y w m c X V v d D t T Z W N 0 a W 9 u M S 9 T a G V l d D E v Q X V 0 b 1 J l b W 9 2 Z W R D b 2 x 1 b W 5 z M S 5 7 W E h C L D g 5 f S Z x d W 9 0 O y w m c X V v d D t T Z W N 0 a W 9 u M S 9 T a G V l d D E v Q X V 0 b 1 J l b W 9 2 Z W R D b 2 x 1 b W 5 z M S 5 7 W E h F L D k w f S Z x d W 9 0 O y w m c X V v d D t T Z W N 0 a W 9 u M S 9 T a G V l d D E v Q X V 0 b 1 J l b W 9 2 Z W R D b 2 x 1 b W 5 z M S 5 7 W E x C L D k x f S Z x d W 9 0 O y w m c X V v d D t T Z W N 0 a W 9 u M S 9 T a G V l d D E v Q X V 0 b 1 J l b W 9 2 Z W R D b 2 x 1 b W 5 z M S 5 7 W E x D L D k y f S Z x d W 9 0 O y w m c X V v d D t T Z W N 0 a W 9 u M S 9 T a G V l d D E v Q X V 0 b 1 J l b W 9 2 Z W R D b 2 x 1 b W 5 z M S 5 7 W E x F L D k z f S Z x d W 9 0 O y w m c X V v d D t T Z W N 0 a W 9 u M S 9 T a G V l d D E v Q X V 0 b 1 J l b W 9 2 Z W R D b 2 x 1 b W 5 z M S 5 7 W E x G L D k 0 f S Z x d W 9 0 O y w m c X V v d D t T Z W N 0 a W 9 u M S 9 T a G V l d D E v Q X V 0 b 1 J l b W 9 2 Z W R D b 2 x 1 b W 5 z M S 5 7 W E x J L D k 1 f S Z x d W 9 0 O y w m c X V v d D t T Z W N 0 a W 9 u M S 9 T a G V l d D E v Q X V 0 b 1 J l b W 9 2 Z W R D b 2 x 1 b W 5 z M S 5 7 W E x L L D k 2 f S Z x d W 9 0 O y w m c X V v d D t T Z W N 0 a W 9 u M S 9 T a G V l d D E v Q X V 0 b 1 J l b W 9 2 Z W R D b 2 x 1 b W 5 z M S 5 7 W E x Q L D k 3 f S Z x d W 9 0 O y w m c X V v d D t T Z W N 0 a W 9 u M S 9 T a G V l d D E v Q X V 0 b 1 J l b W 9 2 Z W R D b 2 x 1 b W 5 z M S 5 7 W E x S R S w 5 O H 0 m c X V v d D s s J n F 1 b 3 Q 7 U 2 V j d G l v b j E v U 2 h l Z X Q x L 0 F 1 d G 9 S Z W 1 v d m V k Q 2 9 s d W 1 u c z E u e 1 h M V S w 5 O X 0 m c X V v d D s s J n F 1 b 3 Q 7 U 2 V j d G l v b j E v U 2 h l Z X Q x L 0 F 1 d G 9 S Z W 1 v d m V k Q 2 9 s d W 1 u c z E u e 1 h M V i w x M D B 9 J n F 1 b 3 Q 7 L C Z x d W 9 0 O 1 N l Y 3 R p b 2 4 x L 1 N o Z W V 0 M S 9 B d X R v U m V t b 3 Z l Z E N v b H V t b n M x L n t Y T F k s M T A x f S Z x d W 9 0 O y w m c X V v d D t T Z W N 0 a W 9 u M S 9 T a G V l d D E v Q X V 0 b 1 J l b W 9 2 Z W R D b 2 x 1 b W 5 z M S 5 7 W E 1 F L D E w M n 0 m c X V v d D s s J n F 1 b 3 Q 7 U 2 V j d G l v b j E v U 2 h l Z X Q x L 0 F 1 d G 9 S Z W 1 v d m V k Q 2 9 s d W 1 u c z E u e 1 h P U C w x M D N 9 J n F 1 b 3 Q 7 L C Z x d W 9 0 O 1 N l Y 3 R p b 2 4 x L 1 N o Z W V 0 M S 9 B d X R v U m V t b 3 Z l Z E N v b H V t b n M x L n t Y U l Q s M T A 0 f S Z x d W 9 0 O y w m c X V v d D t T Z W N 0 a W 9 u M S 9 T a G V l d D E v Q X V 0 b 1 J l b W 9 2 Z W R D b 2 x 1 b W 5 z M S 5 7 X k l Y S U M s M T A 1 f S Z x d W 9 0 O y w m c X V v d D t T Z W N 0 a W 9 u M S 9 T a G V l d D E v Q X V 0 b 1 J l b W 9 2 Z W R D b 2 x 1 b W 5 z M S 5 7 X l Z J W C w x M D Z 9 J n F 1 b 3 Q 7 L C Z x d W 9 0 O 1 N l Y 3 R p b 2 4 x L 1 N o Z W V 0 M S 9 B d X R v U m V t b 3 Z l Z E N v b H V t b n M x L n t J V l c v S V Z F L D E w N 3 0 m c X V v d D s s J n F 1 b 3 Q 7 U 2 V j d G l v b j E v U 2 h l Z X Q x L 0 F 1 d G 9 S Z W 1 v d m V k Q 2 9 s d W 1 u c z E u e 0 l K S y 9 J S k o s M T A 4 f S Z x d W 9 0 O y w m c X V v d D t T Z W N 0 a W 9 u M S 9 T a G V l d D E v Q X V 0 b 1 J l b W 9 2 Z W R D b 2 x 1 b W 5 z M S 5 7 S V d G L 0 l X R C w x M D l 9 J n F 1 b 3 Q 7 L C Z x d W 9 0 O 1 N l Y 3 R p b 2 4 x L 1 N o Z W V 0 M S 9 B d X R v U m V t b 3 Z l Z E N v b H V t b n M x L n t J V 0 8 v S V d O L D E x M H 0 m c X V v d D s s J n F 1 b 3 Q 7 U 2 V j d G l v b j E v U 2 h l Z X Q x L 0 F 1 d G 9 S Z W 1 v d m V k Q 2 9 s d W 1 u c z E u e 1 N Q S E I v U 1 B M V i w x M T F 9 J n F 1 b 3 Q 7 L C Z x d W 9 0 O 1 N l Y 3 R p b 2 4 x L 1 N o Z W V 0 M S 9 B d X R v U m V t b 3 Z l Z E N v b H V t b n M x L n t B U k t L L 1 N Q W S w x M T J 9 J n F 1 b 3 Q 7 L C Z x d W 9 0 O 1 N l Y 3 R p b 2 4 x L 1 N o Z W V 0 M S 9 B d X R v U m V t b 3 Z l Z E N v b H V t b n M x L n t Y T F k v W E x Q L D E x M 3 0 m c X V v d D s s J n F 1 b 3 Q 7 U 2 V j d G l v b j E v U 2 h l Z X Q x L 0 F 1 d G 9 S Z W 1 v d m V k Q 2 9 s d W 1 u c z E u e 1 h M S y 9 Y T F A s M T E 0 f S Z x d W 9 0 O y w m c X V v d D t T Z W N 0 a W 9 u M S 9 T a G V l d D E v Q X V 0 b 1 J l b W 9 2 Z W R D b 2 x 1 b W 5 z M S 5 7 S V d N L 1 N Q W S w x M T V 9 J n F 1 b 3 Q 7 L C Z x d W 9 0 O 1 N l Y 3 R p b 2 4 x L 1 N o Z W V 0 M S 9 B d X R v U m V t b 3 Z l Z E N v b H V t b n M x L n t N R 0 s v T U d W L D E x N n 0 m c X V v d D s s J n F 1 b 3 Q 7 U 2 V j d G l v b j E v U 2 h l Z X Q x L 0 F 1 d G 9 S Z W 1 v d m V k Q 2 9 s d W 1 u c z E u e 0 N Q R V I v R 0 x E L D E x N 3 0 m c X V v d D s s J n F 1 b 3 Q 7 U 2 V j d G l v b j E v U 2 h l Z X Q x L 0 F 1 d G 9 S Z W 1 v d m V k Q 2 9 s d W 1 u c z E u e 1 h M V S t Y T F Y r W E x Q L D E x O H 0 m c X V v d D s s J n F 1 b 3 Q 7 U 2 V j d G l v b j E v U 2 h l Z X Q x L 0 F 1 d G 9 S Z W 1 v d m V k Q 2 9 s d W 1 u c z E u e 1 h M S y t Y T F k r W E x G K 1 h M S S t Y T E I s M T E 5 f S Z x d W 9 0 O 1 0 s J n F 1 b 3 Q 7 Q 2 9 s d W 1 u Q 2 9 1 b n Q m c X V v d D s 6 M T I w L C Z x d W 9 0 O 0 t l e U N v b H V t b k 5 h b W V z J n F 1 b 3 Q 7 O l t d L C Z x d W 9 0 O 0 N v b H V t b k l k Z W 5 0 a X R p Z X M m c X V v d D s 6 W y Z x d W 9 0 O 1 N l Y 3 R p b 2 4 x L 1 N o Z W V 0 M S 9 B d X R v U m V t b 3 Z l Z E N v b H V t b n M x L n t E Y X R l L D B 9 J n F 1 b 3 Q 7 L C Z x d W 9 0 O 1 N l Y 3 R p b 2 4 x L 1 N o Z W V 0 M S 9 B d X R v U m V t b 3 Z l Z E N v b H V t b n M x L n t B S V E s M X 0 m c X V v d D s s J n F 1 b 3 Q 7 U 2 V j d G l v b j E v U 2 h l Z X Q x L 0 F 1 d G 9 S Z W 1 v d m V k Q 2 9 s d W 1 u c z E u e 0 F S S 0 s s M n 0 m c X V v d D s s J n F 1 b 3 Q 7 U 2 V j d G l v b j E v U 2 h l Z X Q x L 0 F 1 d G 9 S Z W 1 v d m V k Q 2 9 s d W 1 u c z E u e 0 J K S y w z f S Z x d W 9 0 O y w m c X V v d D t T Z W N 0 a W 9 u M S 9 T a G V l d D E v Q X V 0 b 1 J l b W 9 2 Z W R D b 2 x 1 b W 5 z M S 5 7 Q k x P S y w 0 f S Z x d W 9 0 O y w m c X V v d D t T Z W N 0 a W 9 u M S 9 T a G V l d D E v Q X V 0 b 1 J l b W 9 2 Z W R D b 2 x 1 b W 5 z M S 5 7 Q 0 l C U i w 1 f S Z x d W 9 0 O y w m c X V v d D t T Z W N 0 a W 9 u M S 9 T a G V l d D E v Q X V 0 b 1 J l b W 9 2 Z W R D b 2 x 1 b W 5 z M S 5 7 Q 0 5 D U i w 2 f S Z x d W 9 0 O y w m c X V v d D t T Z W N 0 a W 9 u M S 9 T a G V l d D E v Q X V 0 b 1 J l b W 9 2 Z W R D b 2 x 1 b W 5 z M S 5 7 Q 0 9 Q W C w 3 f S Z x d W 9 0 O y w m c X V v d D t T Z W N 0 a W 9 u M S 9 T a G V l d D E v Q X V 0 b 1 J l b W 9 2 Z W R D b 2 x 1 b W 5 z M S 5 7 Q 1 B F U i w 4 f S Z x d W 9 0 O y w m c X V v d D t T Z W N 0 a W 9 u M S 9 T a G V l d D E v Q X V 0 b 1 J l b W 9 2 Z W R D b 2 x 1 b W 5 z M S 5 7 R E J D L D l 9 J n F 1 b 3 Q 7 L C Z x d W 9 0 O 1 N l Y 3 R p b 2 4 x L 1 N o Z W V 0 M S 9 B d X R v U m V t b 3 Z l Z E N v b H V t b n M x L n t E S U E s M T B 9 J n F 1 b 3 Q 7 L C Z x d W 9 0 O 1 N l Y 3 R p b 2 4 x L 1 N o Z W V 0 M S 9 B d X R v U m V t b 3 Z l Z E N v b H V t b n M x L n t F U 1 B P L D E x f S Z x d W 9 0 O y w m c X V v d D t T Z W N 0 a W 9 u M S 9 T a G V l d D E v Q X V 0 b 1 J l b W 9 2 Z W R D b 2 x 1 b W 5 z M S 5 7 R V Z Y L D E y f S Z x d W 9 0 O y w m c X V v d D t T Z W N 0 a W 9 u M S 9 T a G V l d D E v Q X V 0 b 1 J l b W 9 2 Z W R D b 2 x 1 b W 5 z M S 5 7 R k N H L D E z f S Z x d W 9 0 O y w m c X V v d D t T Z W N 0 a W 9 u M S 9 T a G V l d D E v Q X V 0 b 1 J l b W 9 2 Z W R D b 2 x 1 b W 5 z M S 5 7 R 0 R Y L D E 0 f S Z x d W 9 0 O y w m c X V v d D t T Z W N 0 a W 9 u M S 9 T a G V l d D E v Q X V 0 b 1 J l b W 9 2 Z W R D b 2 x 1 b W 5 z M S 5 7 R 0 l J L D E 1 f S Z x d W 9 0 O y w m c X V v d D t T Z W N 0 a W 9 u M S 9 T a G V l d D E v Q X V 0 b 1 J l b W 9 2 Z W R D b 2 x 1 b W 5 z M S 5 7 R 0 x E L D E 2 f S Z x d W 9 0 O y w m c X V v d D t T Z W N 0 a W 9 u M S 9 T a G V l d D E v Q X V 0 b 1 J l b W 9 2 Z W R D b 2 x 1 b W 5 z M S 5 7 R 1 J J R C w x N 3 0 m c X V v d D s s J n F 1 b 3 Q 7 U 2 V j d G l v b j E v U 2 h l Z X Q x L 0 F 1 d G 9 S Z W 1 v d m V k Q 2 9 s d W 1 u c z E u e 0 l B S S w x O H 0 m c X V v d D s s J n F 1 b 3 Q 7 U 2 V j d G l v b j E v U 2 h l Z X Q x L 0 F 1 d G 9 S Z W 1 v d m V k Q 2 9 s d W 1 u c z E u e 0 l C Q i w x O X 0 m c X V v d D s s J n F 1 b 3 Q 7 U 2 V j d G l v b j E v U 2 h l Z X Q x L 0 F 1 d G 9 S Z W 1 v d m V k Q 2 9 s d W 1 u c z E u e 0 l E U l Y s M j B 9 J n F 1 b 3 Q 7 L C Z x d W 9 0 O 1 N l Y 3 R p b 2 4 x L 1 N o Z W V 0 M S 9 B d X R v U m V t b 3 Z l Z E N v b H V t b n M x L n t J R U Y s M j F 9 J n F 1 b 3 Q 7 L C Z x d W 9 0 O 1 N l Y 3 R p b 2 4 x L 1 N o Z W V 0 M S 9 B d X R v U m V t b 3 Z l Z E N v b H V t b n M x L n t J R 1 Y s M j J 9 J n F 1 b 3 Q 7 L C Z x d W 9 0 O 1 N l Y 3 R p b 2 4 x L 1 N o Z W V 0 M S 9 B d X R v U m V t b 3 Z l Z E N v b H V t b n M x L n t J S E Y s M j N 9 J n F 1 b 3 Q 7 L C Z x d W 9 0 O 1 N l Y 3 R p b 2 4 x L 1 N o Z W V 0 M S 9 B d X R v U m V t b 3 Z l Z E N v b H V t b n M x L n t J S E k s M j R 9 J n F 1 b 3 Q 7 L C Z x d W 9 0 O 1 N l Y 3 R p b 2 4 x L 1 N o Z W V 0 M S 9 B d X R v U m V t b 3 Z l Z E N v b H V t b n M x L n t J S k g s M j V 9 J n F 1 b 3 Q 7 L C Z x d W 9 0 O 1 N l Y 3 R p b 2 4 x L 1 N o Z W V 0 M S 9 B d X R v U m V t b 3 Z l Z E N v b H V t b n M x L n t J S k o s M j Z 9 J n F 1 b 3 Q 7 L C Z x d W 9 0 O 1 N l Y 3 R p b 2 4 x L 1 N o Z W V 0 M S 9 B d X R v U m V t b 3 Z l Z E N v b H V t b n M x L n t J S k s s M j d 9 J n F 1 b 3 Q 7 L C Z x d W 9 0 O 1 N l Y 3 R p b 2 4 x L 1 N o Z W V 0 M S 9 B d X R v U m V t b 3 Z l Z E N v b H V t b n M x L n t J S l I s M j h 9 J n F 1 b 3 Q 7 L C Z x d W 9 0 O 1 N l Y 3 R p b 2 4 x L 1 N o Z W V 0 M S 9 B d X R v U m V t b 3 Z l Z E N v b H V t b n M x L n t J U E 8 s M j l 9 J n F 1 b 3 Q 7 L C Z x d W 9 0 O 1 N l Y 3 R p b 2 4 x L 1 N o Z W V 0 M S 9 B d X R v U m V t b 3 Z l Z E N v b H V t b n M x L n t J V E I s M z B 9 J n F 1 b 3 Q 7 L C Z x d W 9 0 O 1 N l Y 3 R p b 2 4 x L 1 N o Z W V 0 M S 9 B d X R v U m V t b 3 Z l Z E N v b H V t b n M x L n t J V k U s M z F 9 J n F 1 b 3 Q 7 L C Z x d W 9 0 O 1 N l Y 3 R p b 2 4 x L 1 N o Z W V 0 M S 9 B d X R v U m V t b 3 Z l Z E N v b H V t b n M x L n t J V l c s M z J 9 J n F 1 b 3 Q 7 L C Z x d W 9 0 O 1 N l Y 3 R p b 2 4 x L 1 N o Z W V 0 M S 9 B d X R v U m V t b 3 Z l Z E N v b H V t b n M x L n t J V 0 Q s M z N 9 J n F 1 b 3 Q 7 L C Z x d W 9 0 O 1 N l Y 3 R p b 2 4 x L 1 N o Z W V 0 M S 9 B d X R v U m V t b 3 Z l Z E N v b H V t b n M x L n t J V 0 Y s M z R 9 J n F 1 b 3 Q 7 L C Z x d W 9 0 O 1 N l Y 3 R p b 2 4 x L 1 N o Z W V 0 M S 9 B d X R v U m V t b 3 Z l Z E N v b H V t b n M x L n t J V 0 0 s M z V 9 J n F 1 b 3 Q 7 L C Z x d W 9 0 O 1 N l Y 3 R p b 2 4 x L 1 N o Z W V 0 M S 9 B d X R v U m V t b 3 Z l Z E N v b H V t b n M x L n t J V 0 4 s M z Z 9 J n F 1 b 3 Q 7 L C Z x d W 9 0 O 1 N l Y 3 R p b 2 4 x L 1 N o Z W V 0 M S 9 B d X R v U m V t b 3 Z l Z E N v b H V t b n M x L n t J V 0 8 s M z d 9 J n F 1 b 3 Q 7 L C Z x d W 9 0 O 1 N l Y 3 R p b 2 4 x L 1 N o Z W V 0 M S 9 B d X R v U m V t b 3 Z l Z E N v b H V t b n M x L n t J W V Q s M z h 9 J n F 1 b 3 Q 7 L C Z x d W 9 0 O 1 N l Y 3 R p b 2 4 x L 1 N o Z W V 0 M S 9 B d X R v U m V t b 3 Z l Z E N v b H V t b n M x L n t K R V R T L D M 5 f S Z x d W 9 0 O y w m c X V v d D t T Z W N 0 a W 9 u M S 9 T a G V l d D E v Q X V 0 b 1 J l b W 9 2 Z W R D b 2 x 1 b W 5 z M S 5 7 S 0 J X Q i w 0 M H 0 m c X V v d D s s J n F 1 b 3 Q 7 U 2 V j d G l v b j E v U 2 h l Z X Q x L 0 F 1 d G 9 S Z W 1 v d m V k Q 2 9 s d W 1 u c z E u e 0 t C V 1 A s N D F 9 J n F 1 b 3 Q 7 L C Z x d W 9 0 O 1 N l Y 3 R p b 2 4 x L 1 N o Z W V 0 M S 9 B d X R v U m V t b 3 Z l Z E N v b H V t b n M x L n t L Q l d S L D Q y f S Z x d W 9 0 O y w m c X V v d D t T Z W N 0 a W 9 u M S 9 T a G V l d D E v Q X V 0 b 1 J l b W 9 2 Z W R D b 2 x 1 b W 5 z M S 5 7 S 0 l F L D Q z f S Z x d W 9 0 O y w m c X V v d D t T Z W N 0 a W 9 u M S 9 T a G V l d D E v Q X V 0 b 1 J l b W 9 2 Z W R D b 2 x 1 b W 5 z M S 5 7 S 1 J F L D Q 0 f S Z x d W 9 0 O y w m c X V v d D t T Z W N 0 a W 9 u M S 9 T a G V l d D E v Q X V 0 b 1 J l b W 9 2 Z W R D b 2 x 1 b W 5 z M S 5 7 T U d L L D Q 1 f S Z x d W 9 0 O y w m c X V v d D t T Z W N 0 a W 9 u M S 9 T a G V l d D E v Q X V 0 b 1 J l b W 9 2 Z W R D b 2 x 1 b W 5 z M S 5 7 T U d W L D Q 2 f S Z x d W 9 0 O y w m c X V v d D t T Z W N 0 a W 9 u M S 9 T a G V l d D E v Q X V 0 b 1 J l b W 9 2 Z W R D b 2 x 1 b W 5 z M S 5 7 T V R V T S w 0 N 3 0 m c X V v d D s s J n F 1 b 3 Q 7 U 2 V j d G l v b j E v U 2 h l Z X Q x L 0 F 1 d G 9 S Z W 1 v d m V k Q 2 9 s d W 1 u c z E u e 0 5 Y V E c s N D h 9 J n F 1 b 3 Q 7 L C Z x d W 9 0 O 1 N l Y 3 R p b 2 4 x L 1 N o Z W V 0 M S 9 B d X R v U m V t b 3 Z l Z E N v b H V t b n M x L n t P R U Y s N D l 9 J n F 1 b 3 Q 7 L C Z x d W 9 0 O 1 N l Y 3 R p b 2 4 x L 1 N o Z W V 0 M S 9 B d X R v U m V t b 3 Z l Z E N v b H V t b n M x L n t P S U g s N T B 9 J n F 1 b 3 Q 7 L C Z x d W 9 0 O 1 N l Y 3 R p b 2 4 x L 1 N o Z W V 0 M S 9 B d X R v U m V t b 3 Z l Z E N v b H V t b n M x L n t Q Q k Q s N T F 9 J n F 1 b 3 Q 7 L C Z x d W 9 0 O 1 N l Y 3 R p b 2 4 x L 1 N o Z W V 0 M S 9 B d X R v U m V t b 3 Z l Z E N v b H V t b n M x L n t Q Q k U s N T J 9 J n F 1 b 3 Q 7 L C Z x d W 9 0 O 1 N l Y 3 R p b 2 4 x L 1 N o Z W V 0 M S 9 B d X R v U m V t b 3 Z l Z E N v b H V t b n M x L n t Q Q k o s N T N 9 J n F 1 b 3 Q 7 L C Z x d W 9 0 O 1 N l Y 3 R p b 2 4 x L 1 N o Z W V 0 M S 9 B d X R v U m V t b 3 Z l Z E N v b H V t b n M x L n t Q Q l M s N T R 9 J n F 1 b 3 Q 7 L C Z x d W 9 0 O 1 N l Y 3 R p b 2 4 x L 1 N o Z W V 0 M S 9 B d X R v U m V t b 3 Z l Z E N v b H V t b n M x L n t Q Q l c s N T V 9 J n F 1 b 3 Q 7 L C Z x d W 9 0 O 1 N l Y 3 R p b 2 4 x L 1 N o Z W V 0 M S 9 B d X R v U m V t b 3 Z l Z E N v b H V t b n M x L n t Q R U o s N T Z 9 J n F 1 b 3 Q 7 L C Z x d W 9 0 O 1 N l Y 3 R p b 2 4 x L 1 N o Z W V 0 M S 9 B d X R v U m V t b 3 Z l Z E N v b H V t b n M x L n t Q S E 8 s N T d 9 J n F 1 b 3 Q 7 L C Z x d W 9 0 O 1 N l Y 3 R p b 2 4 x L 1 N o Z W V 0 M S 9 B d X R v U m V t b 3 Z l Z E N v b H V t b n M x L n t Q S U 8 s N T h 9 J n F 1 b 3 Q 7 L C Z x d W 9 0 O 1 N l Y 3 R p b 2 4 x L 1 N o Z W V 0 M S 9 B d X R v U m V t b 3 Z l Z E N v b H V t b n M x L n t Q S l A s N T l 9 J n F 1 b 3 Q 7 L C Z x d W 9 0 O 1 N l Y 3 R p b 2 4 x L 1 N o Z W V 0 M S 9 B d X R v U m V t b 3 Z l Z E N v b H V t b n M x L n t Q T l F J L D Y w f S Z x d W 9 0 O y w m c X V v d D t T Z W N 0 a W 9 u M S 9 T a G V l d D E v Q X V 0 b 1 J l b W 9 2 Z W R D b 2 x 1 b W 5 z M S 5 7 U F B B L D Y x f S Z x d W 9 0 O y w m c X V v d D t T Z W N 0 a W 9 u M S 9 T a G V l d D E v Q X V 0 b 1 J l b W 9 2 Z W R D b 2 x 1 b W 5 z M S 5 7 U F N J L D Y y f S Z x d W 9 0 O y w m c X V v d D t T Z W N 0 a W 9 u M S 9 T a G V l d D E v Q X V 0 b 1 J l b W 9 2 Z W R D b 2 x 1 b W 5 z M S 5 7 U F N Q L D Y z f S Z x d W 9 0 O y w m c X V v d D t T Z W N 0 a W 9 u M S 9 T a G V l d D E v Q X V 0 b 1 J l b W 9 2 Z W R D b 2 x 1 b W 5 z M S 5 7 U F h F L D Y 0 f S Z x d W 9 0 O y w m c X V v d D t T Z W N 0 a W 9 u M S 9 T a G V l d D E v Q X V 0 b 1 J l b W 9 2 Z W R D b 2 x 1 b W 5 z M S 5 7 U F h K L D Y 1 f S Z x d W 9 0 O y w m c X V v d D t T Z W N 0 a W 9 u M S 9 T a G V l d D E v Q X V 0 b 1 J l b W 9 2 Z W R D b 2 x 1 b W 5 z M S 5 7 U V F R L D Y 2 f S Z x d W 9 0 O y w m c X V v d D t T Z W N 0 a W 9 u M S 9 T a G V l d D E v Q X V 0 b 1 J l b W 9 2 Z W R D b 2 x 1 b W 5 z M S 5 7 U V F R R S w 2 N 3 0 m c X V v d D s s J n F 1 b 3 Q 7 U 2 V j d G l v b j E v U 2 h l Z X Q x L 0 F 1 d G 9 S Z W 1 v d m V k Q 2 9 s d W 1 u c z E u e 1 F V Q U w s N j h 9 J n F 1 b 3 Q 7 L C Z x d W 9 0 O 1 N l Y 3 R p b 2 4 x L 1 N o Z W V 0 M S 9 B d X R v U m V t b 3 Z l Z E N v b H V t b n M x L n t S T 0 J P L D Y 5 f S Z x d W 9 0 O y w m c X V v d D t T Z W N 0 a W 9 u M S 9 T a G V l d D E v Q X V 0 b 1 J l b W 9 2 Z W R D b 2 x 1 b W 5 z M S 5 7 U l N Q L D c w f S Z x d W 9 0 O y w m c X V v d D t T Z W N 0 a W 9 u M S 9 T a G V l d D E v Q X V 0 b 1 J l b W 9 2 Z W R D b 2 x 1 b W 5 z M S 5 7 U 0 h Z L D c x f S Z x d W 9 0 O y w m c X V v d D t T Z W N 0 a W 9 u M S 9 T a G V l d D E v Q X V 0 b 1 J l b W 9 2 Z W R D b 2 x 1 b W 5 z M S 5 7 U 0 l M L D c y f S Z x d W 9 0 O y w m c X V v d D t T Z W N 0 a W 9 u M S 9 T a G V l d D E v Q X V 0 b 1 J l b W 9 2 Z W R D b 2 x 1 b W 5 z M S 5 7 U 0 t Z W S w 3 M 3 0 m c X V v d D s s J n F 1 b 3 Q 7 U 2 V j d G l v b j E v U 2 h l Z X Q x L 0 F 1 d G 9 S Z W 1 v d m V k Q 2 9 s d W 1 u c z E u e 1 N M W C w 3 N H 0 m c X V v d D s s J n F 1 b 3 Q 7 U 2 V j d G l v b j E v U 2 h l Z X Q x L 0 F 1 d G 9 S Z W 1 v d m V k Q 2 9 s d W 1 u c z E u e 1 N N S C w 3 N X 0 m c X V v d D s s J n F 1 b 3 Q 7 U 2 V j d G l v b j E v U 2 h l Z X Q x L 0 F 1 d G 9 S Z W 1 v d m V k Q 2 9 s d W 1 u c z E u e 1 N P Q 0 w s N z Z 9 J n F 1 b 3 Q 7 L C Z x d W 9 0 O 1 N l Y 3 R p b 2 4 x L 1 N o Z W V 0 M S 9 B d X R v U m V t b 3 Z l Z E N v b H V t b n M x L n t T U E h C L D c 3 f S Z x d W 9 0 O y w m c X V v d D t T Z W N 0 a W 9 u M S 9 T a G V l d D E v Q X V 0 b 1 J l b W 9 2 Z W R D b 2 x 1 b W 5 z M S 5 7 U 1 B M V i w 3 O H 0 m c X V v d D s s J n F 1 b 3 Q 7 U 2 V j d G l v b j E v U 2 h l Z X Q x L 0 F 1 d G 9 S Z W 1 v d m V k Q 2 9 s d W 1 u c z E u e 1 N Q W S w 3 O X 0 m c X V v d D s s J n F 1 b 3 Q 7 U 2 V j d G l v b j E v U 2 h l Z X Q x L 0 F 1 d G 9 S Z W 1 v d m V k Q 2 9 s d W 1 u c z E u e 1 R B T i w 4 M H 0 m c X V v d D s s J n F 1 b 3 Q 7 U 2 V j d G l v b j E v U 2 h l Z X Q x L 0 F 1 d G 9 S Z W 1 v d m V k Q 2 9 s d W 1 u c z E u e 1 R M V C w 4 M X 0 m c X V v d D s s J n F 1 b 3 Q 7 U 2 V j d G l v b j E v U 2 h l Z X Q x L 0 F 1 d G 9 S Z W 1 v d m V k Q 2 9 s d W 1 u c z E u e 1 V S Q S w 4 M n 0 m c X V v d D s s J n F 1 b 3 Q 7 U 2 V j d G l v b j E v U 2 h l Z X Q x L 0 F 1 d G 9 S Z W 1 v d m V k Q 2 9 s d W 1 u c z E u e 1 V T T V Y s O D N 9 J n F 1 b 3 Q 7 L C Z x d W 9 0 O 1 N l Y 3 R p b 2 4 x L 1 N o Z W V 0 M S 9 B d X R v U m V t b 3 Z l Z E N v b H V t b n M x L n t V U 0 8 s O D R 9 J n F 1 b 3 Q 7 L C Z x d W 9 0 O 1 N l Y 3 R p b 2 4 x L 1 N o Z W V 0 M S 9 B d X R v U m V t b 3 Z l Z E N v b H V t b n M x L n t V V V A s O D V 9 J n F 1 b 3 Q 7 L C Z x d W 9 0 O 1 N l Y 3 R p b 2 4 x L 1 N o Z W V 0 M S 9 B d X R v U m V t b 3 Z l Z E N v b H V t b n M x L n t W Q 0 x U L D g 2 f S Z x d W 9 0 O y w m c X V v d D t T Z W N 0 a W 9 u M S 9 T a G V l d D E v Q X V 0 b 1 J l b W 9 2 Z W R D b 2 x 1 b W 5 z M S 5 7 V k 5 R L D g 3 f S Z x d W 9 0 O y w m c X V v d D t T Z W N 0 a W 9 u M S 9 T a G V l d D E v Q X V 0 b 1 J l b W 9 2 Z W R D b 2 x 1 b W 5 z M S 5 7 V l l N L D g 4 f S Z x d W 9 0 O y w m c X V v d D t T Z W N 0 a W 9 u M S 9 T a G V l d D E v Q X V 0 b 1 J l b W 9 2 Z W R D b 2 x 1 b W 5 z M S 5 7 W E h C L D g 5 f S Z x d W 9 0 O y w m c X V v d D t T Z W N 0 a W 9 u M S 9 T a G V l d D E v Q X V 0 b 1 J l b W 9 2 Z W R D b 2 x 1 b W 5 z M S 5 7 W E h F L D k w f S Z x d W 9 0 O y w m c X V v d D t T Z W N 0 a W 9 u M S 9 T a G V l d D E v Q X V 0 b 1 J l b W 9 2 Z W R D b 2 x 1 b W 5 z M S 5 7 W E x C L D k x f S Z x d W 9 0 O y w m c X V v d D t T Z W N 0 a W 9 u M S 9 T a G V l d D E v Q X V 0 b 1 J l b W 9 2 Z W R D b 2 x 1 b W 5 z M S 5 7 W E x D L D k y f S Z x d W 9 0 O y w m c X V v d D t T Z W N 0 a W 9 u M S 9 T a G V l d D E v Q X V 0 b 1 J l b W 9 2 Z W R D b 2 x 1 b W 5 z M S 5 7 W E x F L D k z f S Z x d W 9 0 O y w m c X V v d D t T Z W N 0 a W 9 u M S 9 T a G V l d D E v Q X V 0 b 1 J l b W 9 2 Z W R D b 2 x 1 b W 5 z M S 5 7 W E x G L D k 0 f S Z x d W 9 0 O y w m c X V v d D t T Z W N 0 a W 9 u M S 9 T a G V l d D E v Q X V 0 b 1 J l b W 9 2 Z W R D b 2 x 1 b W 5 z M S 5 7 W E x J L D k 1 f S Z x d W 9 0 O y w m c X V v d D t T Z W N 0 a W 9 u M S 9 T a G V l d D E v Q X V 0 b 1 J l b W 9 2 Z W R D b 2 x 1 b W 5 z M S 5 7 W E x L L D k 2 f S Z x d W 9 0 O y w m c X V v d D t T Z W N 0 a W 9 u M S 9 T a G V l d D E v Q X V 0 b 1 J l b W 9 2 Z W R D b 2 x 1 b W 5 z M S 5 7 W E x Q L D k 3 f S Z x d W 9 0 O y w m c X V v d D t T Z W N 0 a W 9 u M S 9 T a G V l d D E v Q X V 0 b 1 J l b W 9 2 Z W R D b 2 x 1 b W 5 z M S 5 7 W E x S R S w 5 O H 0 m c X V v d D s s J n F 1 b 3 Q 7 U 2 V j d G l v b j E v U 2 h l Z X Q x L 0 F 1 d G 9 S Z W 1 v d m V k Q 2 9 s d W 1 u c z E u e 1 h M V S w 5 O X 0 m c X V v d D s s J n F 1 b 3 Q 7 U 2 V j d G l v b j E v U 2 h l Z X Q x L 0 F 1 d G 9 S Z W 1 v d m V k Q 2 9 s d W 1 u c z E u e 1 h M V i w x M D B 9 J n F 1 b 3 Q 7 L C Z x d W 9 0 O 1 N l Y 3 R p b 2 4 x L 1 N o Z W V 0 M S 9 B d X R v U m V t b 3 Z l Z E N v b H V t b n M x L n t Y T F k s M T A x f S Z x d W 9 0 O y w m c X V v d D t T Z W N 0 a W 9 u M S 9 T a G V l d D E v Q X V 0 b 1 J l b W 9 2 Z W R D b 2 x 1 b W 5 z M S 5 7 W E 1 F L D E w M n 0 m c X V v d D s s J n F 1 b 3 Q 7 U 2 V j d G l v b j E v U 2 h l Z X Q x L 0 F 1 d G 9 S Z W 1 v d m V k Q 2 9 s d W 1 u c z E u e 1 h P U C w x M D N 9 J n F 1 b 3 Q 7 L C Z x d W 9 0 O 1 N l Y 3 R p b 2 4 x L 1 N o Z W V 0 M S 9 B d X R v U m V t b 3 Z l Z E N v b H V t b n M x L n t Y U l Q s M T A 0 f S Z x d W 9 0 O y w m c X V v d D t T Z W N 0 a W 9 u M S 9 T a G V l d D E v Q X V 0 b 1 J l b W 9 2 Z W R D b 2 x 1 b W 5 z M S 5 7 X k l Y S U M s M T A 1 f S Z x d W 9 0 O y w m c X V v d D t T Z W N 0 a W 9 u M S 9 T a G V l d D E v Q X V 0 b 1 J l b W 9 2 Z W R D b 2 x 1 b W 5 z M S 5 7 X l Z J W C w x M D Z 9 J n F 1 b 3 Q 7 L C Z x d W 9 0 O 1 N l Y 3 R p b 2 4 x L 1 N o Z W V 0 M S 9 B d X R v U m V t b 3 Z l Z E N v b H V t b n M x L n t J V l c v S V Z F L D E w N 3 0 m c X V v d D s s J n F 1 b 3 Q 7 U 2 V j d G l v b j E v U 2 h l Z X Q x L 0 F 1 d G 9 S Z W 1 v d m V k Q 2 9 s d W 1 u c z E u e 0 l K S y 9 J S k o s M T A 4 f S Z x d W 9 0 O y w m c X V v d D t T Z W N 0 a W 9 u M S 9 T a G V l d D E v Q X V 0 b 1 J l b W 9 2 Z W R D b 2 x 1 b W 5 z M S 5 7 S V d G L 0 l X R C w x M D l 9 J n F 1 b 3 Q 7 L C Z x d W 9 0 O 1 N l Y 3 R p b 2 4 x L 1 N o Z W V 0 M S 9 B d X R v U m V t b 3 Z l Z E N v b H V t b n M x L n t J V 0 8 v S V d O L D E x M H 0 m c X V v d D s s J n F 1 b 3 Q 7 U 2 V j d G l v b j E v U 2 h l Z X Q x L 0 F 1 d G 9 S Z W 1 v d m V k Q 2 9 s d W 1 u c z E u e 1 N Q S E I v U 1 B M V i w x M T F 9 J n F 1 b 3 Q 7 L C Z x d W 9 0 O 1 N l Y 3 R p b 2 4 x L 1 N o Z W V 0 M S 9 B d X R v U m V t b 3 Z l Z E N v b H V t b n M x L n t B U k t L L 1 N Q W S w x M T J 9 J n F 1 b 3 Q 7 L C Z x d W 9 0 O 1 N l Y 3 R p b 2 4 x L 1 N o Z W V 0 M S 9 B d X R v U m V t b 3 Z l Z E N v b H V t b n M x L n t Y T F k v W E x Q L D E x M 3 0 m c X V v d D s s J n F 1 b 3 Q 7 U 2 V j d G l v b j E v U 2 h l Z X Q x L 0 F 1 d G 9 S Z W 1 v d m V k Q 2 9 s d W 1 u c z E u e 1 h M S y 9 Y T F A s M T E 0 f S Z x d W 9 0 O y w m c X V v d D t T Z W N 0 a W 9 u M S 9 T a G V l d D E v Q X V 0 b 1 J l b W 9 2 Z W R D b 2 x 1 b W 5 z M S 5 7 S V d N L 1 N Q W S w x M T V 9 J n F 1 b 3 Q 7 L C Z x d W 9 0 O 1 N l Y 3 R p b 2 4 x L 1 N o Z W V 0 M S 9 B d X R v U m V t b 3 Z l Z E N v b H V t b n M x L n t N R 0 s v T U d W L D E x N n 0 m c X V v d D s s J n F 1 b 3 Q 7 U 2 V j d G l v b j E v U 2 h l Z X Q x L 0 F 1 d G 9 S Z W 1 v d m V k Q 2 9 s d W 1 u c z E u e 0 N Q R V I v R 0 x E L D E x N 3 0 m c X V v d D s s J n F 1 b 3 Q 7 U 2 V j d G l v b j E v U 2 h l Z X Q x L 0 F 1 d G 9 S Z W 1 v d m V k Q 2 9 s d W 1 u c z E u e 1 h M V S t Y T F Y r W E x Q L D E x O H 0 m c X V v d D s s J n F 1 b 3 Q 7 U 2 V j d G l v b j E v U 2 h l Z X Q x L 0 F 1 d G 9 S Z W 1 v d m V k Q 2 9 s d W 1 u c z E u e 1 h M S y t Y T F k r W E x G K 1 h M S S t Y T E I s M T E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h l Z X Q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T a G V l d D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Q W R k Z W Q l M j B D d X N 0 b 2 0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0 F k Z G V k J T I w Q 3 V z d G 9 t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B Z G R l Z C U y M E N 1 c 3 R v b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Q W R k Z W Q l M j B D d X N 0 b 2 0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0 F k Z G V k J T I w Q 3 V z d G 9 t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B Z G R l Z C U y M E N 1 c 3 R v b T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Q W R k Z W Q l M j B D d X N 0 b 2 0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0 F k Z G V k J T I w Q 3 V z d G 9 t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B Z G R l Z C U y M E N 1 c 3 R v b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l J l Y 2 9 2 Z X J 5 V G F y Z 2 V 0 U m 9 3 I i B W Y W x 1 Z T 0 i b D c i I C 8 + P E V u d H J 5 I F R 5 c G U 9 I l J l Y 2 9 2 Z X J 5 V G F y Z 2 V 0 Q 2 9 s d W 1 u I i B W Y W x 1 Z T 0 i b D k i I C 8 + P E V u d H J 5 I F R 5 c G U 9 I l J l Y 2 9 2 Z X J 5 V G F y Z 2 V 0 U 2 h l Z X Q i I F Z h b H V l P S J z V G F i b G U g M S I g L z 4 8 R W 5 0 c n k g V H l w Z T 0 i R m l s b G V k Q 2 9 t c G x l d G V S Z X N 1 b H R U b 1 d v c m t z a G V l d C I g V m F s d W U 9 I m w w I i A v P j x F b n R y e S B U e X B l P S J R d W V y e U l E I i B W Y W x 1 Z T 0 i c 2 M y Z G E w M j Y w L W Q y Z T U t N G Q z M i 0 5 O G E w L W I 3 O W I 1 Y j U 5 Z T U z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1 L T A 0 L T E 3 V D I w O j Q w O j M w L j E y M j U 2 N D d a I i A v P j x F b n R y e S B U e X B l P S J G a W x s Q 2 9 s d W 1 u V H l w Z X M i I F Z h b H V l P S J z Q X d Z R 0 J n V U d C U V V G Q m d R R 0 J n U U c i I C 8 + P E V u d H J 5 I F R 5 c G U 9 I k Z p b G x D b 2 x 1 b W 5 O Y W 1 l c y I g V m F s d W U 9 I n N b J n F 1 b 3 Q 7 T m 8 u J n F 1 b 3 Q 7 L C Z x d W 9 0 O 0 5 h b W U m c X V v d D s s J n F 1 b 3 Q 7 T W F y a 2 V 0 I E N h c C Z x d W 9 0 O y w m c X V v d D t Q L 0 U m c X V v d D s s J n F 1 b 3 Q 7 R n d k I F A v R S Z x d W 9 0 O y w m c X V v d D t Q R U c m c X V v d D s s J n F 1 b 3 Q 7 U C 9 T J n F 1 b 3 Q 7 L C Z x d W 9 0 O 1 A v Q i Z x d W 9 0 O y w m c X V v d D t Q L 0 M m c X V v d D s s J n F 1 b 3 Q 7 U C 9 G Q 0 Y m c X V v d D s s J n F 1 b 3 Q 7 R V B T I H B h c 3 Q g N V k m c X V v d D s s J n F 1 b 3 Q 7 R V B T I G 5 l e H Q g N V k m c X V v d D s s J n F 1 b 3 Q 7 U 2 F s Z X M g c G F z d C A 1 W S Z x d W 9 0 O y w m c X V v d D t D a G F u Z 2 U m c X V v d D s s J n F 1 b 3 Q 7 V m 9 s d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A g K D I p L 0 F 1 d G 9 S Z W 1 v d m V k Q 2 9 s d W 1 u c z E u e 0 5 v L i w w f S Z x d W 9 0 O y w m c X V v d D t T Z W N 0 a W 9 u M S 9 U Y W J s Z S A w I C g y K S 9 B d X R v U m V t b 3 Z l Z E N v b H V t b n M x L n t O Y W 1 l L D F 9 J n F 1 b 3 Q 7 L C Z x d W 9 0 O 1 N l Y 3 R p b 2 4 x L 1 R h Y m x l I D A g K D I p L 0 F 1 d G 9 S Z W 1 v d m V k Q 2 9 s d W 1 u c z E u e 0 1 h c m t l d C B D Y X A s M n 0 m c X V v d D s s J n F 1 b 3 Q 7 U 2 V j d G l v b j E v V G F i b G U g M C A o M i k v Q X V 0 b 1 J l b W 9 2 Z W R D b 2 x 1 b W 5 z M S 5 7 U C 9 F L D N 9 J n F 1 b 3 Q 7 L C Z x d W 9 0 O 1 N l Y 3 R p b 2 4 x L 1 R h Y m x l I D A g K D I p L 0 F 1 d G 9 S Z W 1 v d m V k Q 2 9 s d W 1 u c z E u e 0 Z 3 Z C B Q L 0 U s N H 0 m c X V v d D s s J n F 1 b 3 Q 7 U 2 V j d G l v b j E v V G F i b G U g M C A o M i k v Q X V 0 b 1 J l b W 9 2 Z W R D b 2 x 1 b W 5 z M S 5 7 U E V H L D V 9 J n F 1 b 3 Q 7 L C Z x d W 9 0 O 1 N l Y 3 R p b 2 4 x L 1 R h Y m x l I D A g K D I p L 0 F 1 d G 9 S Z W 1 v d m V k Q 2 9 s d W 1 u c z E u e 1 A v U y w 2 f S Z x d W 9 0 O y w m c X V v d D t T Z W N 0 a W 9 u M S 9 U Y W J s Z S A w I C g y K S 9 B d X R v U m V t b 3 Z l Z E N v b H V t b n M x L n t Q L 0 I s N 3 0 m c X V v d D s s J n F 1 b 3 Q 7 U 2 V j d G l v b j E v V G F i b G U g M C A o M i k v Q X V 0 b 1 J l b W 9 2 Z W R D b 2 x 1 b W 5 z M S 5 7 U C 9 D L D h 9 J n F 1 b 3 Q 7 L C Z x d W 9 0 O 1 N l Y 3 R p b 2 4 x L 1 R h Y m x l I D A g K D I p L 0 F 1 d G 9 S Z W 1 v d m V k Q 2 9 s d W 1 u c z E u e 1 A v R k N G L D l 9 J n F 1 b 3 Q 7 L C Z x d W 9 0 O 1 N l Y 3 R p b 2 4 x L 1 R h Y m x l I D A g K D I p L 0 F 1 d G 9 S Z W 1 v d m V k Q 2 9 s d W 1 u c z E u e 0 V Q U y B w Y X N 0 I D V Z L D E w f S Z x d W 9 0 O y w m c X V v d D t T Z W N 0 a W 9 u M S 9 U Y W J s Z S A w I C g y K S 9 B d X R v U m V t b 3 Z l Z E N v b H V t b n M x L n t F U F M g b m V 4 d C A 1 W S w x M X 0 m c X V v d D s s J n F 1 b 3 Q 7 U 2 V j d G l v b j E v V G F i b G U g M C A o M i k v Q X V 0 b 1 J l b W 9 2 Z W R D b 2 x 1 b W 5 z M S 5 7 U 2 F s Z X M g c G F z d C A 1 W S w x M n 0 m c X V v d D s s J n F 1 b 3 Q 7 U 2 V j d G l v b j E v V G F i b G U g M C A o M i k v Q X V 0 b 1 J l b W 9 2 Z W R D b 2 x 1 b W 5 z M S 5 7 Q 2 h h b m d l L D E z f S Z x d W 9 0 O y w m c X V v d D t T Z W N 0 a W 9 u M S 9 U Y W J s Z S A w I C g y K S 9 B d X R v U m V t b 3 Z l Z E N v b H V t b n M x L n t W b 2 x 1 b W U s M T R 9 J n F 1 b 3 Q 7 X S w m c X V v d D t D b 2 x 1 b W 5 D b 3 V u d C Z x d W 9 0 O z o x N S w m c X V v d D t L Z X l D b 2 x 1 b W 5 O Y W 1 l c y Z x d W 9 0 O z p b X S w m c X V v d D t D b 2 x 1 b W 5 J Z G V u d G l 0 a W V z J n F 1 b 3 Q 7 O l s m c X V v d D t T Z W N 0 a W 9 u M S 9 U Y W J s Z S A w I C g y K S 9 B d X R v U m V t b 3 Z l Z E N v b H V t b n M x L n t O b y 4 s M H 0 m c X V v d D s s J n F 1 b 3 Q 7 U 2 V j d G l v b j E v V G F i b G U g M C A o M i k v Q X V 0 b 1 J l b W 9 2 Z W R D b 2 x 1 b W 5 z M S 5 7 T m F t Z S w x f S Z x d W 9 0 O y w m c X V v d D t T Z W N 0 a W 9 u M S 9 U Y W J s Z S A w I C g y K S 9 B d X R v U m V t b 3 Z l Z E N v b H V t b n M x L n t N Y X J r Z X Q g Q 2 F w L D J 9 J n F 1 b 3 Q 7 L C Z x d W 9 0 O 1 N l Y 3 R p b 2 4 x L 1 R h Y m x l I D A g K D I p L 0 F 1 d G 9 S Z W 1 v d m V k Q 2 9 s d W 1 u c z E u e 1 A v R S w z f S Z x d W 9 0 O y w m c X V v d D t T Z W N 0 a W 9 u M S 9 U Y W J s Z S A w I C g y K S 9 B d X R v U m V t b 3 Z l Z E N v b H V t b n M x L n t G d 2 Q g U C 9 F L D R 9 J n F 1 b 3 Q 7 L C Z x d W 9 0 O 1 N l Y 3 R p b 2 4 x L 1 R h Y m x l I D A g K D I p L 0 F 1 d G 9 S Z W 1 v d m V k Q 2 9 s d W 1 u c z E u e 1 B F R y w 1 f S Z x d W 9 0 O y w m c X V v d D t T Z W N 0 a W 9 u M S 9 U Y W J s Z S A w I C g y K S 9 B d X R v U m V t b 3 Z l Z E N v b H V t b n M x L n t Q L 1 M s N n 0 m c X V v d D s s J n F 1 b 3 Q 7 U 2 V j d G l v b j E v V G F i b G U g M C A o M i k v Q X V 0 b 1 J l b W 9 2 Z W R D b 2 x 1 b W 5 z M S 5 7 U C 9 C L D d 9 J n F 1 b 3 Q 7 L C Z x d W 9 0 O 1 N l Y 3 R p b 2 4 x L 1 R h Y m x l I D A g K D I p L 0 F 1 d G 9 S Z W 1 v d m V k Q 2 9 s d W 1 u c z E u e 1 A v Q y w 4 f S Z x d W 9 0 O y w m c X V v d D t T Z W N 0 a W 9 u M S 9 U Y W J s Z S A w I C g y K S 9 B d X R v U m V t b 3 Z l Z E N v b H V t b n M x L n t Q L 0 Z D R i w 5 f S Z x d W 9 0 O y w m c X V v d D t T Z W N 0 a W 9 u M S 9 U Y W J s Z S A w I C g y K S 9 B d X R v U m V t b 3 Z l Z E N v b H V t b n M x L n t F U F M g c G F z d C A 1 W S w x M H 0 m c X V v d D s s J n F 1 b 3 Q 7 U 2 V j d G l v b j E v V G F i b G U g M C A o M i k v Q X V 0 b 1 J l b W 9 2 Z W R D b 2 x 1 b W 5 z M S 5 7 R V B T I G 5 l e H Q g N V k s M T F 9 J n F 1 b 3 Q 7 L C Z x d W 9 0 O 1 N l Y 3 R p b 2 4 x L 1 R h Y m x l I D A g K D I p L 0 F 1 d G 9 S Z W 1 v d m V k Q 2 9 s d W 1 u c z E u e 1 N h b G V z I H B h c 3 Q g N V k s M T J 9 J n F 1 b 3 Q 7 L C Z x d W 9 0 O 1 N l Y 3 R p b 2 4 x L 1 R h Y m x l I D A g K D I p L 0 F 1 d G 9 S Z W 1 v d m V k Q 2 9 s d W 1 u c z E u e 0 N o Y W 5 n Z S w x M 3 0 m c X V v d D s s J n F 1 b 3 Q 7 U 2 V j d G l v b j E v V G F i b G U g M C A o M i k v Q X V 0 b 1 J l b W 9 2 Z W R D b 2 x 1 b W 5 z M S 5 7 V m 9 s d W 1 l L D E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w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y K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Y 3 R v c n M l M j B h Y m 9 2 Z S U y M E 1 B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U m V j b 3 Z l c n l U Y X J n Z X R T a G V l d C I g V m F s d W U 9 I n N U Y W J s Z S A x I i A v P j x F b n R y e S B U e X B l P S J S Z W N v d m V y e V R h c m d l d E N v b H V t b i I g V m F s d W U 9 I m w x I i A v P j x F b n R y e S B U e X B l P S J S Z W N v d m V y e V R h c m d l d F J v d y I g V m F s d W U 9 I m w x O S I g L z 4 8 R W 5 0 c n k g V H l w Z T 0 i R m l s b F R h c m d l d C I g V m F s d W U 9 I n N U Y W J s Z V 9 T Z W N 0 b 3 J z X 2 F i b 3 Z l X 0 1 B c y I g L z 4 8 R W 5 0 c n k g V H l w Z T 0 i R m l s b G V k Q 2 9 t c G x l d G V S Z X N 1 b H R U b 1 d v c m t z a G V l d C I g V m F s d W U 9 I m w x I i A v P j x F b n R y e S B U e X B l P S J R d W V y e U l E I i B W Y W x 1 Z T 0 i c z c x M j Q 4 N j Q x L W Q y M G M t N D A y M y 0 5 O T M 0 L T N l Y W V h O T I 3 N D E 5 O S I g L z 4 8 R W 5 0 c n k g V H l w Z T 0 i R m l s b E x h c 3 R V c G R h d G V k I i B W Y W x 1 Z T 0 i Z D I w M j U t M D Q t M T d U M j A 6 N D A 6 M z Q u N z Y 4 M T U 4 N F o i I C 8 + P E V u d H J 5 I F R 5 c G U 9 I k Z p b G x F c n J v c k N v d W 5 0 I i B W Y W x 1 Z T 0 i b D A i I C 8 + P E V u d H J 5 I F R 5 c G U 9 I k Z p b G x D b 2 x 1 b W 5 U e X B l c y I g V m F s d W U 9 I n N C Z 1 F F Q k F R R U J B P T 0 i I C 8 + P E V u d H J 5 I F R 5 c G U 9 I k Z p b G x F c n J v c k N v Z G U i I F Z h b H V l P S J z V W 5 r b m 9 3 b i I g L z 4 8 R W 5 0 c n k g V H l w Z T 0 i R m l s b E N v d W 5 0 I i B W Y W x 1 Z T 0 i b D E y I i A v P j x F b n R y e S B U e X B l P S J G a W x s Q 2 9 s d W 1 u T m F t Z X M i I F Z h b H V l P S J z W y Z x d W 9 0 O 0 5 h b W U m c X V v d D s s J n F 1 b 3 Q 7 N S B E Y X k g T W 9 2 I E F 2 Z y Z x d W 9 0 O y w m c X V v d D s y M C B E Y X k g T W 9 2 I E F 2 Z y Z x d W 9 0 O y w m c X V v d D s 1 M C B E Y X k g T W 9 2 I E F 2 Z y Z x d W 9 0 O y w m c X V v d D s x M D A g R G F 5 I E 1 v d i B B d m c m c X V v d D s s J n F 1 b 3 Q 7 M T U w I E R h e S B N b 3 Y g Q X Z n J n F 1 b 3 Q 7 L C Z x d W 9 0 O z I w M C B E Y X k g T W 9 2 I E F 2 Z y Z x d W 9 0 O 1 0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V j d G 9 y c y B h Y m 9 2 Z S B N Q X M v Q X V 0 b 1 J l b W 9 2 Z W R D b 2 x 1 b W 5 z M S 5 7 T m F t Z S w w f S Z x d W 9 0 O y w m c X V v d D t T Z W N 0 a W 9 u M S 9 T Z W N 0 b 3 J z I G F i b 3 Z l I E 1 B c y 9 B d X R v U m V t b 3 Z l Z E N v b H V t b n M x L n s 1 I E R h e S B N b 3 Y g Q X Z n L D F 9 J n F 1 b 3 Q 7 L C Z x d W 9 0 O 1 N l Y 3 R p b 2 4 x L 1 N l Y 3 R v c n M g Y W J v d m U g T U F z L 0 F 1 d G 9 S Z W 1 v d m V k Q 2 9 s d W 1 u c z E u e z I w I E R h e S B N b 3 Y g Q X Z n L D J 9 J n F 1 b 3 Q 7 L C Z x d W 9 0 O 1 N l Y 3 R p b 2 4 x L 1 N l Y 3 R v c n M g Y W J v d m U g T U F z L 0 F 1 d G 9 S Z W 1 v d m V k Q 2 9 s d W 1 u c z E u e z U w I E R h e S B N b 3 Y g Q X Z n L D N 9 J n F 1 b 3 Q 7 L C Z x d W 9 0 O 1 N l Y 3 R p b 2 4 x L 1 N l Y 3 R v c n M g Y W J v d m U g T U F z L 0 F 1 d G 9 S Z W 1 v d m V k Q 2 9 s d W 1 u c z E u e z E w M C B E Y X k g T W 9 2 I E F 2 Z y w 0 f S Z x d W 9 0 O y w m c X V v d D t T Z W N 0 a W 9 u M S 9 T Z W N 0 b 3 J z I G F i b 3 Z l I E 1 B c y 9 B d X R v U m V t b 3 Z l Z E N v b H V t b n M x L n s x N T A g R G F 5 I E 1 v d i B B d m c s N X 0 m c X V v d D s s J n F 1 b 3 Q 7 U 2 V j d G l v b j E v U 2 V j d G 9 y c y B h Y m 9 2 Z S B N Q X M v Q X V 0 b 1 J l b W 9 2 Z W R D b 2 x 1 b W 5 z M S 5 7 M j A w I E R h e S B N b 3 Y g Q X Z n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N l Y 3 R v c n M g Y W J v d m U g T U F z L 0 F 1 d G 9 S Z W 1 v d m V k Q 2 9 s d W 1 u c z E u e 0 5 h b W U s M H 0 m c X V v d D s s J n F 1 b 3 Q 7 U 2 V j d G l v b j E v U 2 V j d G 9 y c y B h Y m 9 2 Z S B N Q X M v Q X V 0 b 1 J l b W 9 2 Z W R D b 2 x 1 b W 5 z M S 5 7 N S B E Y X k g T W 9 2 I E F 2 Z y w x f S Z x d W 9 0 O y w m c X V v d D t T Z W N 0 a W 9 u M S 9 T Z W N 0 b 3 J z I G F i b 3 Z l I E 1 B c y 9 B d X R v U m V t b 3 Z l Z E N v b H V t b n M x L n s y M C B E Y X k g T W 9 2 I E F 2 Z y w y f S Z x d W 9 0 O y w m c X V v d D t T Z W N 0 a W 9 u M S 9 T Z W N 0 b 3 J z I G F i b 3 Z l I E 1 B c y 9 B d X R v U m V t b 3 Z l Z E N v b H V t b n M x L n s 1 M C B E Y X k g T W 9 2 I E F 2 Z y w z f S Z x d W 9 0 O y w m c X V v d D t T Z W N 0 a W 9 u M S 9 T Z W N 0 b 3 J z I G F i b 3 Z l I E 1 B c y 9 B d X R v U m V t b 3 Z l Z E N v b H V t b n M x L n s x M D A g R G F 5 I E 1 v d i B B d m c s N H 0 m c X V v d D s s J n F 1 b 3 Q 7 U 2 V j d G l v b j E v U 2 V j d G 9 y c y B h Y m 9 2 Z S B N Q X M v Q X V 0 b 1 J l b W 9 2 Z W R D b 2 x 1 b W 5 z M S 5 7 M T U w I E R h e S B N b 3 Y g Q X Z n L D V 9 J n F 1 b 3 Q 7 L C Z x d W 9 0 O 1 N l Y 3 R p b 2 4 x L 1 N l Y 3 R v c n M g Y W J v d m U g T U F z L 0 F 1 d G 9 S Z W 1 v d m V k Q 2 9 s d W 1 u c z E u e z I w M C B E Y X k g T W 9 2 I E F 2 Z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V j d G 9 y c y U y M G F i b 3 Z l J T I w T U F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Y 3 R v c n M l M j B h Y m 9 2 Z S U y M E 1 B c y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Y 3 R v c n M l M j B h Y m 9 2 Z S U y M E 1 B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e W x l c y U y M G F i b 3 Z l J T I w T U F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l J l Y 2 9 2 Z X J 5 V G F y Z 2 V 0 U 2 h l Z X Q i I F Z h b H V l P S J z V G F i b G U g M S I g L z 4 8 R W 5 0 c n k g V H l w Z T 0 i U m V j b 3 Z l c n l U Y X J n Z X R D b 2 x 1 b W 4 i I F Z h b H V l P S J s M S I g L z 4 8 R W 5 0 c n k g V H l w Z T 0 i U m V j b 3 Z l c n l U Y X J n Z X R S b 3 c i I F Z h b H V l P S J s M z M i I C 8 + P E V u d H J 5 I F R 5 c G U 9 I k Z p b G x U Y X J n Z X Q i I F Z h b H V l P S J z V G F i b G V f U 3 R 5 b G V z X 2 F i b 3 Z l X 0 1 B c y I g L z 4 8 R W 5 0 c n k g V H l w Z T 0 i R m l s b G V k Q 2 9 t c G x l d G V S Z X N 1 b H R U b 1 d v c m t z a G V l d C I g V m F s d W U 9 I m w x I i A v P j x F b n R y e S B U e X B l P S J R d W V y e U l E I i B W Y W x 1 Z T 0 i c z g 1 N 2 Z i M D R i L W V j N j k t N G Q 0 O S 1 i N m Q 3 L T R m M D g 1 N D Z l Y T A 3 O S I g L z 4 8 R W 5 0 c n k g V H l w Z T 0 i T m F 2 a W d h d G l v b l N 0 Z X B O Y W 1 l I i B W Y W x 1 Z T 0 i c 0 5 h d m l n Y X R p b 2 4 i I C 8 + P E V u d H J 5 I F R 5 c G U 9 I k Z p b G x M Y X N 0 V X B k Y X R l Z C I g V m F s d W U 9 I m Q y M D I 1 L T A 0 L T E 3 V D I w O j Q w O j M 0 L j c 1 M j I w M T d a I i A v P j x F b n R y e S B U e X B l P S J G a W x s R X J y b 3 J D b 3 V u d C I g V m F s d W U 9 I m w w I i A v P j x F b n R y e S B U e X B l P S J G a W x s Q 2 9 s d W 1 u V H l w Z X M i I F Z h b H V l P S J z Q m d R R U J B U U V C Q T 0 9 I i A v P j x F b n R y e S B U e X B l P S J G a W x s R X J y b 3 J D b 2 R l I i B W Y W x 1 Z T 0 i c 1 V u a 2 5 v d 2 4 i I C 8 + P E V u d H J 5 I F R 5 c G U 9 I k Z p b G x D b 3 V u d C I g V m F s d W U 9 I m w 3 I i A v P j x F b n R y e S B U e X B l P S J G a W x s Q 2 9 s d W 1 u T m F t Z X M i I F Z h b H V l P S J z W y Z x d W 9 0 O 0 5 h b W U m c X V v d D s s J n F 1 b 3 Q 7 N S B E Y X k g T W 9 2 I E F 2 Z y Z x d W 9 0 O y w m c X V v d D s y M C B E Y X k g T W 9 2 I E F 2 Z y Z x d W 9 0 O y w m c X V v d D s 1 M C B E Y X k g T W 9 2 I E F 2 Z y Z x d W 9 0 O y w m c X V v d D s x M D A g R G F 5 I E 1 v d i B B d m c m c X V v d D s s J n F 1 b 3 Q 7 M T U w I E R h e S B N b 3 Y g Q X Z n J n F 1 b 3 Q 7 L C Z x d W 9 0 O z I w M C B E Y X k g T W 9 2 I E F 2 Z y Z x d W 9 0 O 1 0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3 R 5 b G V z I G F i b 3 Z l I E 1 B c y 9 B d X R v U m V t b 3 Z l Z E N v b H V t b n M x L n t O Y W 1 l L D B 9 J n F 1 b 3 Q 7 L C Z x d W 9 0 O 1 N l Y 3 R p b 2 4 x L 1 N 0 e W x l c y B h Y m 9 2 Z S B N Q X M v Q X V 0 b 1 J l b W 9 2 Z W R D b 2 x 1 b W 5 z M S 5 7 N S B E Y X k g T W 9 2 I E F 2 Z y w x f S Z x d W 9 0 O y w m c X V v d D t T Z W N 0 a W 9 u M S 9 T d H l s Z X M g Y W J v d m U g T U F z L 0 F 1 d G 9 S Z W 1 v d m V k Q 2 9 s d W 1 u c z E u e z I w I E R h e S B N b 3 Y g Q X Z n L D J 9 J n F 1 b 3 Q 7 L C Z x d W 9 0 O 1 N l Y 3 R p b 2 4 x L 1 N 0 e W x l c y B h Y m 9 2 Z S B N Q X M v Q X V 0 b 1 J l b W 9 2 Z W R D b 2 x 1 b W 5 z M S 5 7 N T A g R G F 5 I E 1 v d i B B d m c s M 3 0 m c X V v d D s s J n F 1 b 3 Q 7 U 2 V j d G l v b j E v U 3 R 5 b G V z I G F i b 3 Z l I E 1 B c y 9 B d X R v U m V t b 3 Z l Z E N v b H V t b n M x L n s x M D A g R G F 5 I E 1 v d i B B d m c s N H 0 m c X V v d D s s J n F 1 b 3 Q 7 U 2 V j d G l v b j E v U 3 R 5 b G V z I G F i b 3 Z l I E 1 B c y 9 B d X R v U m V t b 3 Z l Z E N v b H V t b n M x L n s x N T A g R G F 5 I E 1 v d i B B d m c s N X 0 m c X V v d D s s J n F 1 b 3 Q 7 U 2 V j d G l v b j E v U 3 R 5 b G V z I G F i b 3 Z l I E 1 B c y 9 B d X R v U m V t b 3 Z l Z E N v b H V t b n M x L n s y M D A g R G F 5 I E 1 v d i B B d m c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U 3 R 5 b G V z I G F i b 3 Z l I E 1 B c y 9 B d X R v U m V t b 3 Z l Z E N v b H V t b n M x L n t O Y W 1 l L D B 9 J n F 1 b 3 Q 7 L C Z x d W 9 0 O 1 N l Y 3 R p b 2 4 x L 1 N 0 e W x l c y B h Y m 9 2 Z S B N Q X M v Q X V 0 b 1 J l b W 9 2 Z W R D b 2 x 1 b W 5 z M S 5 7 N S B E Y X k g T W 9 2 I E F 2 Z y w x f S Z x d W 9 0 O y w m c X V v d D t T Z W N 0 a W 9 u M S 9 T d H l s Z X M g Y W J v d m U g T U F z L 0 F 1 d G 9 S Z W 1 v d m V k Q 2 9 s d W 1 u c z E u e z I w I E R h e S B N b 3 Y g Q X Z n L D J 9 J n F 1 b 3 Q 7 L C Z x d W 9 0 O 1 N l Y 3 R p b 2 4 x L 1 N 0 e W x l c y B h Y m 9 2 Z S B N Q X M v Q X V 0 b 1 J l b W 9 2 Z W R D b 2 x 1 b W 5 z M S 5 7 N T A g R G F 5 I E 1 v d i B B d m c s M 3 0 m c X V v d D s s J n F 1 b 3 Q 7 U 2 V j d G l v b j E v U 3 R 5 b G V z I G F i b 3 Z l I E 1 B c y 9 B d X R v U m V t b 3 Z l Z E N v b H V t b n M x L n s x M D A g R G F 5 I E 1 v d i B B d m c s N H 0 m c X V v d D s s J n F 1 b 3 Q 7 U 2 V j d G l v b j E v U 3 R 5 b G V z I G F i b 3 Z l I E 1 B c y 9 B d X R v U m V t b 3 Z l Z E N v b H V t b n M x L n s x N T A g R G F 5 I E 1 v d i B B d m c s N X 0 m c X V v d D s s J n F 1 b 3 Q 7 U 2 V j d G l v b j E v U 3 R 5 b G V z I G F i b 3 Z l I E 1 B c y 9 B d X R v U m V t b 3 Z l Z E N v b H V t b n M x L n s y M D A g R G F 5 I E 1 v d i B B d m c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0 e W x l c y U y M G F i b 3 Z l J T I w T U F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e W x l c y U y M G F i b 3 Z l J T I w T U F z L 0 R h d G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5 b G V z J T I w Y W J v d m U l M j B N Q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W F s b C U y M G N h c H M l M j B h Y m 9 2 Z S U y M E 1 B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U m V j b 3 Z l c n l U Y X J n Z X R T a G V l d C I g V m F s d W U 9 I n N U Y W J s Z S A x I i A v P j x F b n R y e S B U e X B l P S J S Z W N v d m V y e V R h c m d l d E N v b H V t b i I g V m F s d W U 9 I m w x I i A v P j x F b n R y e S B U e X B l P S J S Z W N v d m V y e V R h c m d l d F J v d y I g V m F s d W U 9 I m w 0 M i I g L z 4 8 R W 5 0 c n k g V H l w Z T 0 i R m l s b F R h c m d l d C I g V m F s d W U 9 I n N U Y W J s Z V 9 T b W F s b F 9 j Y X B z X 2 F i b 3 Z l X 0 1 B c y I g L z 4 8 R W 5 0 c n k g V H l w Z T 0 i R m l s b G V k Q 2 9 t c G x l d G V S Z X N 1 b H R U b 1 d v c m t z a G V l d C I g V m F s d W U 9 I m w x I i A v P j x F b n R y e S B U e X B l P S J R d W V y e U l E I i B W Y W x 1 Z T 0 i c z M x Z G Y 2 O G Q 4 L W E 1 N D c t N D M w M S 1 i Y m Y y L T R i M T c w M T c z N z V k Z S I g L z 4 8 R W 5 0 c n k g V H l w Z T 0 i R m l s b E x h c 3 R V c G R h d G V k I i B W Y W x 1 Z T 0 i Z D I w M j U t M D Q t M T d U M j A 6 N D A 6 M z Q u N z M 1 M j Q 2 O F o i I C 8 + P E V u d H J 5 I F R 5 c G U 9 I k Z p b G x F c n J v c k N v d W 5 0 I i B W Y W x 1 Z T 0 i b D A i I C 8 + P E V u d H J 5 I F R 5 c G U 9 I k Z p b G x D b 2 x 1 b W 5 U e X B l c y I g V m F s d W U 9 I n N C Z 1 F F Q k F R R U J B P T 0 i I C 8 + P E V u d H J 5 I F R 5 c G U 9 I k Z p b G x F c n J v c k N v Z G U i I F Z h b H V l P S J z V W 5 r b m 9 3 b i I g L z 4 8 R W 5 0 c n k g V H l w Z T 0 i R m l s b E N v d W 5 0 I i B W Y W x 1 Z T 0 i b D M i I C 8 + P E V u d H J 5 I F R 5 c G U 9 I k Z p b G x D b 2 x 1 b W 5 O Y W 1 l c y I g V m F s d W U 9 I n N b J n F 1 b 3 Q 7 T m F t Z S Z x d W 9 0 O y w m c X V v d D s 1 I E R h e S B N b 3 Y g Q X Z n J n F 1 b 3 Q 7 L C Z x d W 9 0 O z I w I E R h e S B N b 3 Y g Q X Z n J n F 1 b 3 Q 7 L C Z x d W 9 0 O z U w I E R h e S B N b 3 Y g Q X Z n J n F 1 b 3 Q 7 L C Z x d W 9 0 O z E w M C B E Y X k g T W 9 2 I E F 2 Z y Z x d W 9 0 O y w m c X V v d D s x N T A g R G F 5 I E 1 v d i B B d m c m c X V v d D s s J n F 1 b 3 Q 7 M j A w I E R h e S B N b 3 Y g Q X Z n J n F 1 b 3 Q 7 X S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b W F s b C B j Y X B z I G F i b 3 Z l I E 1 B c y 9 B d X R v U m V t b 3 Z l Z E N v b H V t b n M x L n t O Y W 1 l L D B 9 J n F 1 b 3 Q 7 L C Z x d W 9 0 O 1 N l Y 3 R p b 2 4 x L 1 N t Y W x s I G N h c H M g Y W J v d m U g T U F z L 0 F 1 d G 9 S Z W 1 v d m V k Q 2 9 s d W 1 u c z E u e z U g R G F 5 I E 1 v d i B B d m c s M X 0 m c X V v d D s s J n F 1 b 3 Q 7 U 2 V j d G l v b j E v U 2 1 h b G w g Y 2 F w c y B h Y m 9 2 Z S B N Q X M v Q X V 0 b 1 J l b W 9 2 Z W R D b 2 x 1 b W 5 z M S 5 7 M j A g R G F 5 I E 1 v d i B B d m c s M n 0 m c X V v d D s s J n F 1 b 3 Q 7 U 2 V j d G l v b j E v U 2 1 h b G w g Y 2 F w c y B h Y m 9 2 Z S B N Q X M v Q X V 0 b 1 J l b W 9 2 Z W R D b 2 x 1 b W 5 z M S 5 7 N T A g R G F 5 I E 1 v d i B B d m c s M 3 0 m c X V v d D s s J n F 1 b 3 Q 7 U 2 V j d G l v b j E v U 2 1 h b G w g Y 2 F w c y B h Y m 9 2 Z S B N Q X M v Q X V 0 b 1 J l b W 9 2 Z W R D b 2 x 1 b W 5 z M S 5 7 M T A w I E R h e S B N b 3 Y g Q X Z n L D R 9 J n F 1 b 3 Q 7 L C Z x d W 9 0 O 1 N l Y 3 R p b 2 4 x L 1 N t Y W x s I G N h c H M g Y W J v d m U g T U F z L 0 F 1 d G 9 S Z W 1 v d m V k Q 2 9 s d W 1 u c z E u e z E 1 M C B E Y X k g T W 9 2 I E F 2 Z y w 1 f S Z x d W 9 0 O y w m c X V v d D t T Z W N 0 a W 9 u M S 9 T b W F s b C B j Y X B z I G F i b 3 Z l I E 1 B c y 9 B d X R v U m V t b 3 Z l Z E N v b H V t b n M x L n s y M D A g R G F 5 I E 1 v d i B B d m c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U 2 1 h b G w g Y 2 F w c y B h Y m 9 2 Z S B N Q X M v Q X V 0 b 1 J l b W 9 2 Z W R D b 2 x 1 b W 5 z M S 5 7 T m F t Z S w w f S Z x d W 9 0 O y w m c X V v d D t T Z W N 0 a W 9 u M S 9 T b W F s b C B j Y X B z I G F i b 3 Z l I E 1 B c y 9 B d X R v U m V t b 3 Z l Z E N v b H V t b n M x L n s 1 I E R h e S B N b 3 Y g Q X Z n L D F 9 J n F 1 b 3 Q 7 L C Z x d W 9 0 O 1 N l Y 3 R p b 2 4 x L 1 N t Y W x s I G N h c H M g Y W J v d m U g T U F z L 0 F 1 d G 9 S Z W 1 v d m V k Q 2 9 s d W 1 u c z E u e z I w I E R h e S B N b 3 Y g Q X Z n L D J 9 J n F 1 b 3 Q 7 L C Z x d W 9 0 O 1 N l Y 3 R p b 2 4 x L 1 N t Y W x s I G N h c H M g Y W J v d m U g T U F z L 0 F 1 d G 9 S Z W 1 v d m V k Q 2 9 s d W 1 u c z E u e z U w I E R h e S B N b 3 Y g Q X Z n L D N 9 J n F 1 b 3 Q 7 L C Z x d W 9 0 O 1 N l Y 3 R p b 2 4 x L 1 N t Y W x s I G N h c H M g Y W J v d m U g T U F z L 0 F 1 d G 9 S Z W 1 v d m V k Q 2 9 s d W 1 u c z E u e z E w M C B E Y X k g T W 9 2 I E F 2 Z y w 0 f S Z x d W 9 0 O y w m c X V v d D t T Z W N 0 a W 9 u M S 9 T b W F s b C B j Y X B z I G F i b 3 Z l I E 1 B c y 9 B d X R v U m V t b 3 Z l Z E N v b H V t b n M x L n s x N T A g R G F 5 I E 1 v d i B B d m c s N X 0 m c X V v d D s s J n F 1 b 3 Q 7 U 2 V j d G l v b j E v U 2 1 h b G w g Y 2 F w c y B h Y m 9 2 Z S B N Q X M v Q X V 0 b 1 J l b W 9 2 Z W R D b 2 x 1 b W 5 z M S 5 7 M j A w I E R h e S B N b 3 Y g Q X Z n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b W F s b C U y M G N h c H M l M j B h Y m 9 2 Z S U y M E 1 B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W F s b C U y M G N h c H M l M j B h Y m 9 2 Z S U y M E 1 B c y 9 E Y X R h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t Y W x s J T I w Y 2 F w c y U y M G F i b 3 Z l J T I w T U F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3 J T I w Y W J v d m U l M j B N Q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l J l Y 2 9 2 Z X J 5 V G F y Z 2 V 0 U 2 h l Z X Q i I F Z h b H V l P S J z V G F i b G U g M S I g L z 4 8 R W 5 0 c n k g V H l w Z T 0 i U m V j b 3 Z l c n l U Y X J n Z X R D b 2 x 1 b W 4 i I F Z h b H V l P S J s M S I g L z 4 8 R W 5 0 c n k g V H l w Z T 0 i U m V j b 3 Z l c n l U Y X J n Z X R S b 3 c i I F Z h b H V l P S J s N D c i I C 8 + P E V u d H J 5 I F R 5 c G U 9 I k Z p b G x U Y X J n Z X Q i I F Z h b H V l P S J z V G F i b G V f R G 9 3 X 2 F i b 3 Z l X 0 1 B c y I g L z 4 8 R W 5 0 c n k g V H l w Z T 0 i R m l s b G V k Q 2 9 t c G x l d G V S Z X N 1 b H R U b 1 d v c m t z a G V l d C I g V m F s d W U 9 I m w x I i A v P j x F b n R y e S B U e X B l P S J R d W V y e U l E I i B W Y W x 1 Z T 0 i c z Y 3 O T Y y M m E x L T E 1 Y T g t N G I 0 M i 0 5 Z D Z h L T Q 3 M D c w M j F h Z m R h M y I g L z 4 8 R W 5 0 c n k g V H l w Z T 0 i R m l s b E x h c 3 R V c G R h d G V k I i B W Y W x 1 Z T 0 i Z D I w M j U t M D Q t M T d U M j A 6 N D A 6 M z Q u N z I x M j g z O V o i I C 8 + P E V u d H J 5 I F R 5 c G U 9 I k Z p b G x F c n J v c k N v d W 5 0 I i B W Y W x 1 Z T 0 i b D A i I C 8 + P E V u d H J 5 I F R 5 c G U 9 I k Z p b G x D b 2 x 1 b W 5 U e X B l c y I g V m F s d W U 9 I n N C Z 1 F F Q k F R R U J B P T 0 i I C 8 + P E V u d H J 5 I F R 5 c G U 9 I k Z p b G x F c n J v c k N v Z G U i I F Z h b H V l P S J z V W 5 r b m 9 3 b i I g L z 4 8 R W 5 0 c n k g V H l w Z T 0 i R m l s b E N v d W 5 0 I i B W Y W x 1 Z T 0 i b D E i I C 8 + P E V u d H J 5 I F R 5 c G U 9 I k Z p b G x D b 2 x 1 b W 5 O Y W 1 l c y I g V m F s d W U 9 I n N b J n F 1 b 3 Q 7 T m F t Z S Z x d W 9 0 O y w m c X V v d D s 1 I E R h e S B N b 3 Y g Q X Z n J n F 1 b 3 Q 7 L C Z x d W 9 0 O z I w I E R h e S B N b 3 Y g Q X Z n J n F 1 b 3 Q 7 L C Z x d W 9 0 O z U w I E R h e S B N b 3 Y g Q X Z n J n F 1 b 3 Q 7 L C Z x d W 9 0 O z E w M C B E Y X k g T W 9 2 I E F 2 Z y Z x d W 9 0 O y w m c X V v d D s x N T A g R G F 5 I E 1 v d i B B d m c m c X V v d D s s J n F 1 b 3 Q 7 M j A w I E R h e S B N b 3 Y g Q X Z n J n F 1 b 3 Q 7 X S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c g Y W J v d m U g T U F z L 0 F 1 d G 9 S Z W 1 v d m V k Q 2 9 s d W 1 u c z E u e 0 5 h b W U s M H 0 m c X V v d D s s J n F 1 b 3 Q 7 U 2 V j d G l v b j E v R G 9 3 I G F i b 3 Z l I E 1 B c y 9 B d X R v U m V t b 3 Z l Z E N v b H V t b n M x L n s 1 I E R h e S B N b 3 Y g Q X Z n L D F 9 J n F 1 b 3 Q 7 L C Z x d W 9 0 O 1 N l Y 3 R p b 2 4 x L 0 R v d y B h Y m 9 2 Z S B N Q X M v Q X V 0 b 1 J l b W 9 2 Z W R D b 2 x 1 b W 5 z M S 5 7 M j A g R G F 5 I E 1 v d i B B d m c s M n 0 m c X V v d D s s J n F 1 b 3 Q 7 U 2 V j d G l v b j E v R G 9 3 I G F i b 3 Z l I E 1 B c y 9 B d X R v U m V t b 3 Z l Z E N v b H V t b n M x L n s 1 M C B E Y X k g T W 9 2 I E F 2 Z y w z f S Z x d W 9 0 O y w m c X V v d D t T Z W N 0 a W 9 u M S 9 E b 3 c g Y W J v d m U g T U F z L 0 F 1 d G 9 S Z W 1 v d m V k Q 2 9 s d W 1 u c z E u e z E w M C B E Y X k g T W 9 2 I E F 2 Z y w 0 f S Z x d W 9 0 O y w m c X V v d D t T Z W N 0 a W 9 u M S 9 E b 3 c g Y W J v d m U g T U F z L 0 F 1 d G 9 S Z W 1 v d m V k Q 2 9 s d W 1 u c z E u e z E 1 M C B E Y X k g T W 9 2 I E F 2 Z y w 1 f S Z x d W 9 0 O y w m c X V v d D t T Z W N 0 a W 9 u M S 9 E b 3 c g Y W J v d m U g T U F z L 0 F 1 d G 9 S Z W 1 v d m V k Q 2 9 s d W 1 u c z E u e z I w M C B E Y X k g T W 9 2 I E F 2 Z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E b 3 c g Y W J v d m U g T U F z L 0 F 1 d G 9 S Z W 1 v d m V k Q 2 9 s d W 1 u c z E u e 0 5 h b W U s M H 0 m c X V v d D s s J n F 1 b 3 Q 7 U 2 V j d G l v b j E v R G 9 3 I G F i b 3 Z l I E 1 B c y 9 B d X R v U m V t b 3 Z l Z E N v b H V t b n M x L n s 1 I E R h e S B N b 3 Y g Q X Z n L D F 9 J n F 1 b 3 Q 7 L C Z x d W 9 0 O 1 N l Y 3 R p b 2 4 x L 0 R v d y B h Y m 9 2 Z S B N Q X M v Q X V 0 b 1 J l b W 9 2 Z W R D b 2 x 1 b W 5 z M S 5 7 M j A g R G F 5 I E 1 v d i B B d m c s M n 0 m c X V v d D s s J n F 1 b 3 Q 7 U 2 V j d G l v b j E v R G 9 3 I G F i b 3 Z l I E 1 B c y 9 B d X R v U m V t b 3 Z l Z E N v b H V t b n M x L n s 1 M C B E Y X k g T W 9 2 I E F 2 Z y w z f S Z x d W 9 0 O y w m c X V v d D t T Z W N 0 a W 9 u M S 9 E b 3 c g Y W J v d m U g T U F z L 0 F 1 d G 9 S Z W 1 v d m V k Q 2 9 s d W 1 u c z E u e z E w M C B E Y X k g T W 9 2 I E F 2 Z y w 0 f S Z x d W 9 0 O y w m c X V v d D t T Z W N 0 a W 9 u M S 9 E b 3 c g Y W J v d m U g T U F z L 0 F 1 d G 9 S Z W 1 v d m V k Q 2 9 s d W 1 u c z E u e z E 1 M C B E Y X k g T W 9 2 I E F 2 Z y w 1 f S Z x d W 9 0 O y w m c X V v d D t T Z W N 0 a W 9 u M S 9 E b 3 c g Y W J v d m U g T U F z L 0 F 1 d G 9 S Z W 1 v d m V k Q 2 9 s d W 1 u c z E u e z I w M C B E Y X k g T W 9 2 I E F 2 Z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G 9 3 J T I w Y W J v d m U l M j B N Q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3 J T I w Y W J v d m U l M j B N Q X M v R G F 0 Y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3 c l M j B h Y m 9 2 Z S U y M E 1 B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h c 2 R h c S U y M G F i b 3 Z l J T I w T U F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l J l Y 2 9 2 Z X J 5 V G F y Z 2 V 0 U 2 h l Z X Q i I F Z h b H V l P S J z V G F i b G U g M S I g L z 4 8 R W 5 0 c n k g V H l w Z T 0 i U m V j b 3 Z l c n l U Y X J n Z X R D b 2 x 1 b W 4 i I F Z h b H V l P S J s M S I g L z 4 8 R W 5 0 c n k g V H l w Z T 0 i U m V j b 3 Z l c n l U Y X J n Z X R S b 3 c i I F Z h b H V l P S J s N T M i I C 8 + P E V u d H J 5 I F R 5 c G U 9 I k Z p b G x U Y X J n Z X Q i I F Z h b H V l P S J z V G F i b G V f T m F z Z G F x X 2 F i b 3 Z l X 0 1 B c y I g L z 4 8 R W 5 0 c n k g V H l w Z T 0 i R m l s b G V k Q 2 9 t c G x l d G V S Z X N 1 b H R U b 1 d v c m t z a G V l d C I g V m F s d W U 9 I m w x I i A v P j x F b n R y e S B U e X B l P S J R d W V y e U l E I i B W Y W x 1 Z T 0 i c z F h M z J k Y z l h L W R m N T c t N D M 2 M S 0 4 N D M 5 L T c w O W Y 5 M j N l M m E 5 Y y I g L z 4 8 R W 5 0 c n k g V H l w Z T 0 i T m F 2 a W d h d G l v b l N 0 Z X B O Y W 1 l I i B W Y W x 1 Z T 0 i c 0 5 h d m l n Y X R p b 2 4 i I C 8 + P E V u d H J 5 I F R 5 c G U 9 I k Z p b G x M Y X N 0 V X B k Y X R l Z C I g V m F s d W U 9 I m Q y M D I 1 L T A 0 L T E 3 V D I w O j Q w O j M 0 L j c w N z k 1 M z B a I i A v P j x F b n R y e S B U e X B l P S J G a W x s R X J y b 3 J D b 3 V u d C I g V m F s d W U 9 I m w w I i A v P j x F b n R y e S B U e X B l P S J G a W x s Q 2 9 s d W 1 u V H l w Z X M i I F Z h b H V l P S J z Q m d R R U J B U U V C Q T 0 9 I i A v P j x F b n R y e S B U e X B l P S J G a W x s R X J y b 3 J D b 2 R l I i B W Y W x 1 Z T 0 i c 1 V u a 2 5 v d 2 4 i I C 8 + P E V u d H J 5 I F R 5 c G U 9 I k Z p b G x D b 3 V u d C I g V m F s d W U 9 I m w y I i A v P j x F b n R y e S B U e X B l P S J G a W x s Q 2 9 s d W 1 u T m F t Z X M i I F Z h b H V l P S J z W y Z x d W 9 0 O 0 5 h b W U m c X V v d D s s J n F 1 b 3 Q 7 N S B E Y X k g T W 9 2 I E F 2 Z y Z x d W 9 0 O y w m c X V v d D s y M C B E Y X k g T W 9 2 I E F 2 Z y Z x d W 9 0 O y w m c X V v d D s 1 M C B E Y X k g T W 9 2 I E F 2 Z y Z x d W 9 0 O y w m c X V v d D s x M D A g R G F 5 I E 1 v d i B B d m c m c X V v d D s s J n F 1 b 3 Q 7 M T U w I E R h e S B N b 3 Y g Q X Z n J n F 1 b 3 Q 7 L C Z x d W 9 0 O z I w M C B E Y X k g T W 9 2 I E F 2 Z y Z x d W 9 0 O 1 0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m F z Z G F x I G F i b 3 Z l I E 1 B c y 9 B d X R v U m V t b 3 Z l Z E N v b H V t b n M x L n t O Y W 1 l L D B 9 J n F 1 b 3 Q 7 L C Z x d W 9 0 O 1 N l Y 3 R p b 2 4 x L 0 5 h c 2 R h c S B h Y m 9 2 Z S B N Q X M v Q X V 0 b 1 J l b W 9 2 Z W R D b 2 x 1 b W 5 z M S 5 7 N S B E Y X k g T W 9 2 I E F 2 Z y w x f S Z x d W 9 0 O y w m c X V v d D t T Z W N 0 a W 9 u M S 9 O Y X N k Y X E g Y W J v d m U g T U F z L 0 F 1 d G 9 S Z W 1 v d m V k Q 2 9 s d W 1 u c z E u e z I w I E R h e S B N b 3 Y g Q X Z n L D J 9 J n F 1 b 3 Q 7 L C Z x d W 9 0 O 1 N l Y 3 R p b 2 4 x L 0 5 h c 2 R h c S B h Y m 9 2 Z S B N Q X M v Q X V 0 b 1 J l b W 9 2 Z W R D b 2 x 1 b W 5 z M S 5 7 N T A g R G F 5 I E 1 v d i B B d m c s M 3 0 m c X V v d D s s J n F 1 b 3 Q 7 U 2 V j d G l v b j E v T m F z Z G F x I G F i b 3 Z l I E 1 B c y 9 B d X R v U m V t b 3 Z l Z E N v b H V t b n M x L n s x M D A g R G F 5 I E 1 v d i B B d m c s N H 0 m c X V v d D s s J n F 1 b 3 Q 7 U 2 V j d G l v b j E v T m F z Z G F x I G F i b 3 Z l I E 1 B c y 9 B d X R v U m V t b 3 Z l Z E N v b H V t b n M x L n s x N T A g R G F 5 I E 1 v d i B B d m c s N X 0 m c X V v d D s s J n F 1 b 3 Q 7 U 2 V j d G l v b j E v T m F z Z G F x I G F i b 3 Z l I E 1 B c y 9 B d X R v U m V t b 3 Z l Z E N v b H V t b n M x L n s y M D A g R G F 5 I E 1 v d i B B d m c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T m F z Z G F x I G F i b 3 Z l I E 1 B c y 9 B d X R v U m V t b 3 Z l Z E N v b H V t b n M x L n t O Y W 1 l L D B 9 J n F 1 b 3 Q 7 L C Z x d W 9 0 O 1 N l Y 3 R p b 2 4 x L 0 5 h c 2 R h c S B h Y m 9 2 Z S B N Q X M v Q X V 0 b 1 J l b W 9 2 Z W R D b 2 x 1 b W 5 z M S 5 7 N S B E Y X k g T W 9 2 I E F 2 Z y w x f S Z x d W 9 0 O y w m c X V v d D t T Z W N 0 a W 9 u M S 9 O Y X N k Y X E g Y W J v d m U g T U F z L 0 F 1 d G 9 S Z W 1 v d m V k Q 2 9 s d W 1 u c z E u e z I w I E R h e S B N b 3 Y g Q X Z n L D J 9 J n F 1 b 3 Q 7 L C Z x d W 9 0 O 1 N l Y 3 R p b 2 4 x L 0 5 h c 2 R h c S B h Y m 9 2 Z S B N Q X M v Q X V 0 b 1 J l b W 9 2 Z W R D b 2 x 1 b W 5 z M S 5 7 N T A g R G F 5 I E 1 v d i B B d m c s M 3 0 m c X V v d D s s J n F 1 b 3 Q 7 U 2 V j d G l v b j E v T m F z Z G F x I G F i b 3 Z l I E 1 B c y 9 B d X R v U m V t b 3 Z l Z E N v b H V t b n M x L n s x M D A g R G F 5 I E 1 v d i B B d m c s N H 0 m c X V v d D s s J n F 1 b 3 Q 7 U 2 V j d G l v b j E v T m F z Z G F x I G F i b 3 Z l I E 1 B c y 9 B d X R v U m V t b 3 Z l Z E N v b H V t b n M x L n s x N T A g R G F 5 I E 1 v d i B B d m c s N X 0 m c X V v d D s s J n F 1 b 3 Q 7 U 2 V j d G l v b j E v T m F z Z G F x I G F i b 3 Z l I E 1 B c y 9 B d X R v U m V t b 3 Z l Z E N v b H V t b n M x L n s y M D A g R G F 5 I E 1 v d i B B d m c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5 h c 2 R h c S U y M G F i b 3 Z l J T I w T U F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h c 2 R h c S U y M G F i b 3 Z l J T I w T U F z L 0 R h d G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F z Z G F x J T I w Y W J v d m U l M j B N Q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m R 1 c 3 R y e S U y M G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V G F i b G V f a W 5 k d X N 0 c n l f Z G F 0 Y S I g L z 4 8 R W 5 0 c n k g V H l w Z T 0 i R m l s b G V k Q 2 9 t c G x l d G V S Z X N 1 b H R U b 1 d v c m t z a G V l d C I g V m F s d W U 9 I m w x I i A v P j x F b n R y e S B U e X B l P S J G a W x s R X J y b 3 J D b 3 V u d C I g V m F s d W U 9 I m w 2 I i A v P j x F b n R y e S B U e X B l P S J R d W V y e U l E I i B W Y W x 1 Z T 0 i c 2 Y 3 Y T V m N 2 F i L T l k Y 2 M t N G E 5 Z i 1 i M z B l L T Q 5 Z W V h Y j d h Y z U x Z i I g L z 4 8 R W 5 0 c n k g V H l w Z T 0 i R m l s b E V y c m 9 y Q 2 9 k Z S I g V m F s d W U 9 I n N V b m t u b 3 d u I i A v P j x F b n R y e S B U e X B l P S J G a W x s V G 9 E Y X R h T W 9 k Z W x F b m F i b G V k I i B W Y W x 1 Z T 0 i b D A i I C 8 + P E V u d H J 5 I F R 5 c G U 9 I k Z p b G x P Y m p l Y 3 R U e X B l I i B W Y W x 1 Z T 0 i c 1 R h Y m x l I i A v P j x F b n R y e S B U e X B l P S J G a W x s T G F z d F V w Z G F 0 Z W Q i I F Z h b H V l P S J k M j A y N S 0 w N C 0 x N 1 Q y M D o 0 M D o z N C 4 2 N j E 2 N z A 3 W i I g L z 4 8 R W 5 0 c n k g V H l w Z T 0 i R m l s b E N v b H V t b l R 5 c G V z I i B W Y W x 1 Z T 0 i c 0 F 3 W U V C Q V F F Q k F R R U J R V U Z C U V V H Q l F Z R k J R V U d C Q V l H Q m c 9 P S I g L z 4 8 R W 5 0 c n k g V H l w Z T 0 i R m l s b E N v d W 5 0 I i B W Y W x 1 Z T 0 i b D E 0 N i I g L z 4 8 R W 5 0 c n k g V H l w Z T 0 i R m l s b E N v b H V t b k 5 h b W V z I i B W Y W x 1 Z T 0 i c 1 s m c X V v d D t O b y 4 m c X V v d D s s J n F 1 b 3 Q 7 T m F t Z S Z x d W 9 0 O y w m c X V v d D t D a G F u Z 2 U m c X V v d D s s J n F 1 b 3 Q 7 U G V y Z i B X Z W V r J n F 1 b 3 Q 7 L C Z x d W 9 0 O 1 B l c m Y g T W 9 u d G g m c X V v d D s s J n F 1 b 3 Q 7 U G V y Z i B R d W F y d C Z x d W 9 0 O y w m c X V v d D t Q Z X J m I E h h b G Y m c X V v d D s s J n F 1 b 3 Q 7 U G V y Z i B Z Z W F y J n F 1 b 3 Q 7 L C Z x d W 9 0 O 1 B l c m Y g W V R E J n F 1 b 3 Q 7 L C Z x d W 9 0 O 1 J l Y 2 9 t J n F 1 b 3 Q 7 L C Z x d W 9 0 O 0 F 2 Z y B W b 2 x 1 b W U m c X V v d D s s J n F 1 b 3 Q 7 U m V s I F Z v b H V t Z S Z x d W 9 0 O y w m c X V v d D t W b 2 x 1 b W U m c X V v d D s s J n F 1 b 3 Q 7 V G F i b G U g M C A o M i k u T W F y a 2 V 0 I E N h c C Z x d W 9 0 O y w m c X V v d D t U Y W J s Z S A w I C g y K S 5 Q L 0 U m c X V v d D s s J n F 1 b 3 Q 7 V G F i b G U g M C A o M i k u R n d k I F A v R S Z x d W 9 0 O y w m c X V v d D t U Y W J s Z S A w I C g y K S 5 Q R U c m c X V v d D s s J n F 1 b 3 Q 7 V G F i b G U g M C A o M i k u U C 9 T J n F 1 b 3 Q 7 L C Z x d W 9 0 O 1 R h Y m x l I D A g K D I p L l A v Q i Z x d W 9 0 O y w m c X V v d D t U Y W J s Z S A w I C g y K S 5 Q L 0 M m c X V v d D s s J n F 1 b 3 Q 7 V G F i b G U g M C A o M i k u U C 9 G Q 0 Y m c X V v d D s s J n F 1 b 3 Q 7 V G F i b G U g M C A o M i k u R V B T I H B h c 3 Q g N V k m c X V v d D s s J n F 1 b 3 Q 7 V G F i b G U g M C A o M i k u R V B T I G 5 l e H Q g N V k m c X V v d D s s J n F 1 b 3 Q 7 V G F i b G U g M C A o M i k u U 2 F s Z X M g c G F z d C A 1 W S Z x d W 9 0 O y w m c X V v d D t U Y W J s Z S A w I C g y K S 5 W b 2 x 1 b W U m c X V v d D t d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b m R 1 c 3 R y e S B k Y X R h L 0 F 1 d G 9 S Z W 1 v d m V k Q 2 9 s d W 1 u c z E u e 0 5 v L i w w f S Z x d W 9 0 O y w m c X V v d D t T Z W N 0 a W 9 u M S 9 p b m R 1 c 3 R y e S B k Y X R h L 0 F 1 d G 9 S Z W 1 v d m V k Q 2 9 s d W 1 u c z E u e 0 5 h b W U s M X 0 m c X V v d D s s J n F 1 b 3 Q 7 U 2 V j d G l v b j E v a W 5 k d X N 0 c n k g Z G F 0 Y S 9 B d X R v U m V t b 3 Z l Z E N v b H V t b n M x L n t D a G F u Z 2 U s M n 0 m c X V v d D s s J n F 1 b 3 Q 7 U 2 V j d G l v b j E v a W 5 k d X N 0 c n k g Z G F 0 Y S 9 B d X R v U m V t b 3 Z l Z E N v b H V t b n M x L n t Q Z X J m I F d l Z W s s M 3 0 m c X V v d D s s J n F 1 b 3 Q 7 U 2 V j d G l v b j E v a W 5 k d X N 0 c n k g Z G F 0 Y S 9 B d X R v U m V t b 3 Z l Z E N v b H V t b n M x L n t Q Z X J m I E 1 v b n R o L D R 9 J n F 1 b 3 Q 7 L C Z x d W 9 0 O 1 N l Y 3 R p b 2 4 x L 2 l u Z H V z d H J 5 I G R h d G E v Q X V 0 b 1 J l b W 9 2 Z W R D b 2 x 1 b W 5 z M S 5 7 U G V y Z i B R d W F y d C w 1 f S Z x d W 9 0 O y w m c X V v d D t T Z W N 0 a W 9 u M S 9 p b m R 1 c 3 R y e S B k Y X R h L 0 F 1 d G 9 S Z W 1 v d m V k Q 2 9 s d W 1 u c z E u e 1 B l c m Y g S G F s Z i w 2 f S Z x d W 9 0 O y w m c X V v d D t T Z W N 0 a W 9 u M S 9 p b m R 1 c 3 R y e S B k Y X R h L 0 F 1 d G 9 S Z W 1 v d m V k Q 2 9 s d W 1 u c z E u e 1 B l c m Y g W W V h c i w 3 f S Z x d W 9 0 O y w m c X V v d D t T Z W N 0 a W 9 u M S 9 p b m R 1 c 3 R y e S B k Y X R h L 0 F 1 d G 9 S Z W 1 v d m V k Q 2 9 s d W 1 u c z E u e 1 B l c m Y g W V R E L D h 9 J n F 1 b 3 Q 7 L C Z x d W 9 0 O 1 N l Y 3 R p b 2 4 x L 2 l u Z H V z d H J 5 I G R h d G E v Q X V 0 b 1 J l b W 9 2 Z W R D b 2 x 1 b W 5 z M S 5 7 U m V j b 2 0 s O X 0 m c X V v d D s s J n F 1 b 3 Q 7 U 2 V j d G l v b j E v a W 5 k d X N 0 c n k g Z G F 0 Y S 9 B d X R v U m V t b 3 Z l Z E N v b H V t b n M x L n t B d m c g V m 9 s d W 1 l L D E w f S Z x d W 9 0 O y w m c X V v d D t T Z W N 0 a W 9 u M S 9 p b m R 1 c 3 R y e S B k Y X R h L 0 F 1 d G 9 S Z W 1 v d m V k Q 2 9 s d W 1 u c z E u e 1 J l b C B W b 2 x 1 b W U s M T F 9 J n F 1 b 3 Q 7 L C Z x d W 9 0 O 1 N l Y 3 R p b 2 4 x L 2 l u Z H V z d H J 5 I G R h d G E v Q X V 0 b 1 J l b W 9 2 Z W R D b 2 x 1 b W 5 z M S 5 7 V m 9 s d W 1 l L D E y f S Z x d W 9 0 O y w m c X V v d D t T Z W N 0 a W 9 u M S 9 p b m R 1 c 3 R y e S B k Y X R h L 0 F 1 d G 9 S Z W 1 v d m V k Q 2 9 s d W 1 u c z E u e 1 R h Y m x l I D A g K D I p L k 1 h c m t l d C B D Y X A s M T N 9 J n F 1 b 3 Q 7 L C Z x d W 9 0 O 1 N l Y 3 R p b 2 4 x L 2 l u Z H V z d H J 5 I G R h d G E v Q X V 0 b 1 J l b W 9 2 Z W R D b 2 x 1 b W 5 z M S 5 7 V G F i b G U g M C A o M i k u U C 9 F L D E 0 f S Z x d W 9 0 O y w m c X V v d D t T Z W N 0 a W 9 u M S 9 p b m R 1 c 3 R y e S B k Y X R h L 0 F 1 d G 9 S Z W 1 v d m V k Q 2 9 s d W 1 u c z E u e 1 R h Y m x l I D A g K D I p L k Z 3 Z C B Q L 0 U s M T V 9 J n F 1 b 3 Q 7 L C Z x d W 9 0 O 1 N l Y 3 R p b 2 4 x L 2 l u Z H V z d H J 5 I G R h d G E v Q X V 0 b 1 J l b W 9 2 Z W R D b 2 x 1 b W 5 z M S 5 7 V G F i b G U g M C A o M i k u U E V H L D E 2 f S Z x d W 9 0 O y w m c X V v d D t T Z W N 0 a W 9 u M S 9 p b m R 1 c 3 R y e S B k Y X R h L 0 F 1 d G 9 S Z W 1 v d m V k Q 2 9 s d W 1 u c z E u e 1 R h Y m x l I D A g K D I p L l A v U y w x N 3 0 m c X V v d D s s J n F 1 b 3 Q 7 U 2 V j d G l v b j E v a W 5 k d X N 0 c n k g Z G F 0 Y S 9 B d X R v U m V t b 3 Z l Z E N v b H V t b n M x L n t U Y W J s Z S A w I C g y K S 5 Q L 0 I s M T h 9 J n F 1 b 3 Q 7 L C Z x d W 9 0 O 1 N l Y 3 R p b 2 4 x L 2 l u Z H V z d H J 5 I G R h d G E v Q X V 0 b 1 J l b W 9 2 Z W R D b 2 x 1 b W 5 z M S 5 7 V G F i b G U g M C A o M i k u U C 9 D L D E 5 f S Z x d W 9 0 O y w m c X V v d D t T Z W N 0 a W 9 u M S 9 p b m R 1 c 3 R y e S B k Y X R h L 0 F 1 d G 9 S Z W 1 v d m V k Q 2 9 s d W 1 u c z E u e 1 R h Y m x l I D A g K D I p L l A v R k N G L D I w f S Z x d W 9 0 O y w m c X V v d D t T Z W N 0 a W 9 u M S 9 p b m R 1 c 3 R y e S B k Y X R h L 0 F 1 d G 9 S Z W 1 v d m V k Q 2 9 s d W 1 u c z E u e 1 R h Y m x l I D A g K D I p L k V Q U y B w Y X N 0 I D V Z L D I x f S Z x d W 9 0 O y w m c X V v d D t T Z W N 0 a W 9 u M S 9 p b m R 1 c 3 R y e S B k Y X R h L 0 F 1 d G 9 S Z W 1 v d m V k Q 2 9 s d W 1 u c z E u e 1 R h Y m x l I D A g K D I p L k V Q U y B u Z X h 0 I D V Z L D I y f S Z x d W 9 0 O y w m c X V v d D t T Z W N 0 a W 9 u M S 9 p b m R 1 c 3 R y e S B k Y X R h L 0 F 1 d G 9 S Z W 1 v d m V k Q 2 9 s d W 1 u c z E u e 1 R h Y m x l I D A g K D I p L l N h b G V z I H B h c 3 Q g N V k s M j N 9 J n F 1 b 3 Q 7 L C Z x d W 9 0 O 1 N l Y 3 R p b 2 4 x L 2 l u Z H V z d H J 5 I G R h d G E v Q X V 0 b 1 J l b W 9 2 Z W R D b 2 x 1 b W 5 z M S 5 7 V G F i b G U g M C A o M i k u V m 9 s d W 1 l L D I 0 f S Z x d W 9 0 O 1 0 s J n F 1 b 3 Q 7 Q 2 9 s d W 1 u Q 2 9 1 b n Q m c X V v d D s 6 M j U s J n F 1 b 3 Q 7 S 2 V 5 Q 2 9 s d W 1 u T m F t Z X M m c X V v d D s 6 W 1 0 s J n F 1 b 3 Q 7 Q 2 9 s d W 1 u S W R l b n R p d G l l c y Z x d W 9 0 O z p b J n F 1 b 3 Q 7 U 2 V j d G l v b j E v a W 5 k d X N 0 c n k g Z G F 0 Y S 9 B d X R v U m V t b 3 Z l Z E N v b H V t b n M x L n t O b y 4 s M H 0 m c X V v d D s s J n F 1 b 3 Q 7 U 2 V j d G l v b j E v a W 5 k d X N 0 c n k g Z G F 0 Y S 9 B d X R v U m V t b 3 Z l Z E N v b H V t b n M x L n t O Y W 1 l L D F 9 J n F 1 b 3 Q 7 L C Z x d W 9 0 O 1 N l Y 3 R p b 2 4 x L 2 l u Z H V z d H J 5 I G R h d G E v Q X V 0 b 1 J l b W 9 2 Z W R D b 2 x 1 b W 5 z M S 5 7 Q 2 h h b m d l L D J 9 J n F 1 b 3 Q 7 L C Z x d W 9 0 O 1 N l Y 3 R p b 2 4 x L 2 l u Z H V z d H J 5 I G R h d G E v Q X V 0 b 1 J l b W 9 2 Z W R D b 2 x 1 b W 5 z M S 5 7 U G V y Z i B X Z W V r L D N 9 J n F 1 b 3 Q 7 L C Z x d W 9 0 O 1 N l Y 3 R p b 2 4 x L 2 l u Z H V z d H J 5 I G R h d G E v Q X V 0 b 1 J l b W 9 2 Z W R D b 2 x 1 b W 5 z M S 5 7 U G V y Z i B N b 2 5 0 a C w 0 f S Z x d W 9 0 O y w m c X V v d D t T Z W N 0 a W 9 u M S 9 p b m R 1 c 3 R y e S B k Y X R h L 0 F 1 d G 9 S Z W 1 v d m V k Q 2 9 s d W 1 u c z E u e 1 B l c m Y g U X V h c n Q s N X 0 m c X V v d D s s J n F 1 b 3 Q 7 U 2 V j d G l v b j E v a W 5 k d X N 0 c n k g Z G F 0 Y S 9 B d X R v U m V t b 3 Z l Z E N v b H V t b n M x L n t Q Z X J m I E h h b G Y s N n 0 m c X V v d D s s J n F 1 b 3 Q 7 U 2 V j d G l v b j E v a W 5 k d X N 0 c n k g Z G F 0 Y S 9 B d X R v U m V t b 3 Z l Z E N v b H V t b n M x L n t Q Z X J m I F l l Y X I s N 3 0 m c X V v d D s s J n F 1 b 3 Q 7 U 2 V j d G l v b j E v a W 5 k d X N 0 c n k g Z G F 0 Y S 9 B d X R v U m V t b 3 Z l Z E N v b H V t b n M x L n t Q Z X J m I F l U R C w 4 f S Z x d W 9 0 O y w m c X V v d D t T Z W N 0 a W 9 u M S 9 p b m R 1 c 3 R y e S B k Y X R h L 0 F 1 d G 9 S Z W 1 v d m V k Q 2 9 s d W 1 u c z E u e 1 J l Y 2 9 t L D l 9 J n F 1 b 3 Q 7 L C Z x d W 9 0 O 1 N l Y 3 R p b 2 4 x L 2 l u Z H V z d H J 5 I G R h d G E v Q X V 0 b 1 J l b W 9 2 Z W R D b 2 x 1 b W 5 z M S 5 7 Q X Z n I F Z v b H V t Z S w x M H 0 m c X V v d D s s J n F 1 b 3 Q 7 U 2 V j d G l v b j E v a W 5 k d X N 0 c n k g Z G F 0 Y S 9 B d X R v U m V t b 3 Z l Z E N v b H V t b n M x L n t S Z W w g V m 9 s d W 1 l L D E x f S Z x d W 9 0 O y w m c X V v d D t T Z W N 0 a W 9 u M S 9 p b m R 1 c 3 R y e S B k Y X R h L 0 F 1 d G 9 S Z W 1 v d m V k Q 2 9 s d W 1 u c z E u e 1 Z v b H V t Z S w x M n 0 m c X V v d D s s J n F 1 b 3 Q 7 U 2 V j d G l v b j E v a W 5 k d X N 0 c n k g Z G F 0 Y S 9 B d X R v U m V t b 3 Z l Z E N v b H V t b n M x L n t U Y W J s Z S A w I C g y K S 5 N Y X J r Z X Q g Q 2 F w L D E z f S Z x d W 9 0 O y w m c X V v d D t T Z W N 0 a W 9 u M S 9 p b m R 1 c 3 R y e S B k Y X R h L 0 F 1 d G 9 S Z W 1 v d m V k Q 2 9 s d W 1 u c z E u e 1 R h Y m x l I D A g K D I p L l A v R S w x N H 0 m c X V v d D s s J n F 1 b 3 Q 7 U 2 V j d G l v b j E v a W 5 k d X N 0 c n k g Z G F 0 Y S 9 B d X R v U m V t b 3 Z l Z E N v b H V t b n M x L n t U Y W J s Z S A w I C g y K S 5 G d 2 Q g U C 9 F L D E 1 f S Z x d W 9 0 O y w m c X V v d D t T Z W N 0 a W 9 u M S 9 p b m R 1 c 3 R y e S B k Y X R h L 0 F 1 d G 9 S Z W 1 v d m V k Q 2 9 s d W 1 u c z E u e 1 R h Y m x l I D A g K D I p L l B F R y w x N n 0 m c X V v d D s s J n F 1 b 3 Q 7 U 2 V j d G l v b j E v a W 5 k d X N 0 c n k g Z G F 0 Y S 9 B d X R v U m V t b 3 Z l Z E N v b H V t b n M x L n t U Y W J s Z S A w I C g y K S 5 Q L 1 M s M T d 9 J n F 1 b 3 Q 7 L C Z x d W 9 0 O 1 N l Y 3 R p b 2 4 x L 2 l u Z H V z d H J 5 I G R h d G E v Q X V 0 b 1 J l b W 9 2 Z W R D b 2 x 1 b W 5 z M S 5 7 V G F i b G U g M C A o M i k u U C 9 C L D E 4 f S Z x d W 9 0 O y w m c X V v d D t T Z W N 0 a W 9 u M S 9 p b m R 1 c 3 R y e S B k Y X R h L 0 F 1 d G 9 S Z W 1 v d m V k Q 2 9 s d W 1 u c z E u e 1 R h Y m x l I D A g K D I p L l A v Q y w x O X 0 m c X V v d D s s J n F 1 b 3 Q 7 U 2 V j d G l v b j E v a W 5 k d X N 0 c n k g Z G F 0 Y S 9 B d X R v U m V t b 3 Z l Z E N v b H V t b n M x L n t U Y W J s Z S A w I C g y K S 5 Q L 0 Z D R i w y M H 0 m c X V v d D s s J n F 1 b 3 Q 7 U 2 V j d G l v b j E v a W 5 k d X N 0 c n k g Z G F 0 Y S 9 B d X R v U m V t b 3 Z l Z E N v b H V t b n M x L n t U Y W J s Z S A w I C g y K S 5 F U F M g c G F z d C A 1 W S w y M X 0 m c X V v d D s s J n F 1 b 3 Q 7 U 2 V j d G l v b j E v a W 5 k d X N 0 c n k g Z G F 0 Y S 9 B d X R v U m V t b 3 Z l Z E N v b H V t b n M x L n t U Y W J s Z S A w I C g y K S 5 F U F M g b m V 4 d C A 1 W S w y M n 0 m c X V v d D s s J n F 1 b 3 Q 7 U 2 V j d G l v b j E v a W 5 k d X N 0 c n k g Z G F 0 Y S 9 B d X R v U m V t b 3 Z l Z E N v b H V t b n M x L n t U Y W J s Z S A w I C g y K S 5 T Y W x l c y B w Y X N 0 I D V Z L D I z f S Z x d W 9 0 O y w m c X V v d D t T Z W N 0 a W 9 u M S 9 p b m R 1 c 3 R y e S B k Y X R h L 0 F 1 d G 9 S Z W 1 v d m V k Q 2 9 s d W 1 u c z E u e 1 R h Y m x l I D A g K D I p L l Z v b H V t Z S w y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l u Z H V z d H J 5 J T I w Z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m R 1 c 3 R y e S U y M G R h d G E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m R 1 c 3 R y e S U y M G R h d G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m R 1 c 3 R y e S U y M G R h d G E v T W V y Z 2 V k J T I w U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Z H V z d H J 5 J T I w Z G F 0 Y S 9 F e H B h b m R l Z C U y M F R h Y m x l J T I w M C U y M C g y K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Z H V z d H J 5 J T I w Z G F 0 Y S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Z l c m F s b C U y M G 1 h c m t l d C U y M G F i b 3 Z l J T I w T U F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S Z W N v d m V y e V R h c m d l d F J v d y I g V m F s d W U 9 I m w x I i A v P j x F b n R y e S B U e X B l P S J S Z W N v d m V y e V R h c m d l d E N v b H V t b i I g V m F s d W U 9 I m w 4 I i A v P j x F b n R y e S B U e X B l P S J S Z W N v d m V y e V R h c m d l d F N o Z W V 0 I i B W Y W x 1 Z T 0 i c 1 R h Y m x l I D E i I C 8 + P E V u d H J 5 I F R 5 c G U 9 I k Z p b G x U Y X J n Z X Q i I F Z h b H V l P S J z V G F i b G V f b 3 Z l c m F s b F 9 t Y X J r Z X R f Y W J v d m V f T U F z I i A v P j x F b n R y e S B U e X B l P S J G a W x s Z W R D b 2 1 w b G V 0 Z V J l c 3 V s d F R v V 2 9 y a 3 N o Z W V 0 I i B W Y W x 1 Z T 0 i b D E i I C 8 + P E V u d H J 5 I F R 5 c G U 9 I l F 1 Z X J 5 S U Q i I F Z h b H V l P S J z O T F i Y 2 Y 2 N z c t O D U z Y S 0 0 O T l i L T k y N m E t Y m R k Z D k 5 M G Z i Z D N k I i A v P j x F b n R y e S B U e X B l P S J G a W x s T G F z d F V w Z G F 0 Z W Q i I F Z h b H V l P S J k M j A y N S 0 w N C 0 x N 1 Q y M D o 0 M D o z N i 4 4 N j U y M z Y y W i I g L z 4 8 R W 5 0 c n k g V H l w Z T 0 i R m l s b E V y c m 9 y Q 2 9 1 b n Q i I F Z h b H V l P S J s M C I g L z 4 8 R W 5 0 c n k g V H l w Z T 0 i R m l s b E N v b H V t b l R 5 c G V z I i B W Y W x 1 Z T 0 i c 0 J n U U V C Q V F F Q k E 9 P S I g L z 4 8 R W 5 0 c n k g V H l w Z T 0 i R m l s b E V y c m 9 y Q 2 9 k Z S I g V m F s d W U 9 I n N V b m t u b 3 d u I i A v P j x F b n R y e S B U e X B l P S J G a W x s Q 2 9 1 b n Q i I F Z h b H V l P S J s N C I g L z 4 8 R W 5 0 c n k g V H l w Z T 0 i R m l s b E N v b H V t b k 5 h b W V z I i B W Y W x 1 Z T 0 i c 1 s m c X V v d D t D b 2 x 1 b W 4 x J n F 1 b 3 Q 7 L C Z x d W 9 0 O z U t R G F 5 I E 1 B J n F 1 b 3 Q 7 L C Z x d W 9 0 O z I w L U R h e S B N Q S Z x d W 9 0 O y w m c X V v d D s 1 M C 1 E Y X k g T U E m c X V v d D s s J n F 1 b 3 Q 7 M T A w L U R h e S B N Q S Z x d W 9 0 O y w m c X V v d D s x N T A t R G F 5 I E 1 B J n F 1 b 3 Q 7 L C Z x d W 9 0 O z I w M C 1 E Y X k g T U E m c X V v d D t d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9 2 Z X J h b G w g b W F y a 2 V 0 I G F i b 3 Z l I E 1 B c y 9 B d X R v U m V t b 3 Z l Z E N v b H V t b n M x L n t D b 2 x 1 b W 4 x L D B 9 J n F 1 b 3 Q 7 L C Z x d W 9 0 O 1 N l Y 3 R p b 2 4 x L 2 9 2 Z X J h b G w g b W F y a 2 V 0 I G F i b 3 Z l I E 1 B c y 9 B d X R v U m V t b 3 Z l Z E N v b H V t b n M x L n s 1 L U R h e S B N Q S w x f S Z x d W 9 0 O y w m c X V v d D t T Z W N 0 a W 9 u M S 9 v d m V y Y W x s I G 1 h c m t l d C B h Y m 9 2 Z S B N Q X M v Q X V 0 b 1 J l b W 9 2 Z W R D b 2 x 1 b W 5 z M S 5 7 M j A t R G F 5 I E 1 B L D J 9 J n F 1 b 3 Q 7 L C Z x d W 9 0 O 1 N l Y 3 R p b 2 4 x L 2 9 2 Z X J h b G w g b W F y a 2 V 0 I G F i b 3 Z l I E 1 B c y 9 B d X R v U m V t b 3 Z l Z E N v b H V t b n M x L n s 1 M C 1 E Y X k g T U E s M 3 0 m c X V v d D s s J n F 1 b 3 Q 7 U 2 V j d G l v b j E v b 3 Z l c m F s b C B t Y X J r Z X Q g Y W J v d m U g T U F z L 0 F 1 d G 9 S Z W 1 v d m V k Q 2 9 s d W 1 u c z E u e z E w M C 1 E Y X k g T U E s N H 0 m c X V v d D s s J n F 1 b 3 Q 7 U 2 V j d G l v b j E v b 3 Z l c m F s b C B t Y X J r Z X Q g Y W J v d m U g T U F z L 0 F 1 d G 9 S Z W 1 v d m V k Q 2 9 s d W 1 u c z E u e z E 1 M C 1 E Y X k g T U E s N X 0 m c X V v d D s s J n F 1 b 3 Q 7 U 2 V j d G l v b j E v b 3 Z l c m F s b C B t Y X J r Z X Q g Y W J v d m U g T U F z L 0 F 1 d G 9 S Z W 1 v d m V k Q 2 9 s d W 1 u c z E u e z I w M C 1 E Y X k g T U E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b 3 Z l c m F s b C B t Y X J r Z X Q g Y W J v d m U g T U F z L 0 F 1 d G 9 S Z W 1 v d m V k Q 2 9 s d W 1 u c z E u e 0 N v b H V t b j E s M H 0 m c X V v d D s s J n F 1 b 3 Q 7 U 2 V j d G l v b j E v b 3 Z l c m F s b C B t Y X J r Z X Q g Y W J v d m U g T U F z L 0 F 1 d G 9 S Z W 1 v d m V k Q 2 9 s d W 1 u c z E u e z U t R G F 5 I E 1 B L D F 9 J n F 1 b 3 Q 7 L C Z x d W 9 0 O 1 N l Y 3 R p b 2 4 x L 2 9 2 Z X J h b G w g b W F y a 2 V 0 I G F i b 3 Z l I E 1 B c y 9 B d X R v U m V t b 3 Z l Z E N v b H V t b n M x L n s y M C 1 E Y X k g T U E s M n 0 m c X V v d D s s J n F 1 b 3 Q 7 U 2 V j d G l v b j E v b 3 Z l c m F s b C B t Y X J r Z X Q g Y W J v d m U g T U F z L 0 F 1 d G 9 S Z W 1 v d m V k Q 2 9 s d W 1 u c z E u e z U w L U R h e S B N Q S w z f S Z x d W 9 0 O y w m c X V v d D t T Z W N 0 a W 9 u M S 9 v d m V y Y W x s I G 1 h c m t l d C B h Y m 9 2 Z S B N Q X M v Q X V 0 b 1 J l b W 9 2 Z W R D b 2 x 1 b W 5 z M S 5 7 M T A w L U R h e S B N Q S w 0 f S Z x d W 9 0 O y w m c X V v d D t T Z W N 0 a W 9 u M S 9 v d m V y Y W x s I G 1 h c m t l d C B h Y m 9 2 Z S B N Q X M v Q X V 0 b 1 J l b W 9 2 Z W R D b 2 x 1 b W 5 z M S 5 7 M T U w L U R h e S B N Q S w 1 f S Z x d W 9 0 O y w m c X V v d D t T Z W N 0 a W 9 u M S 9 v d m V y Y W x s I G 1 h c m t l d C B h Y m 9 2 Z S B N Q X M v Q X V 0 b 1 J l b W 9 2 Z W R D b 2 x 1 b W 5 z M S 5 7 M j A w L U R h e S B N Q S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3 Z l c m F s b C U y M G 1 h c m t l d C U y M G F i b 3 Z l J T I w T U F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2 Z X J h b G w l M j B t Y X J r Z X Q l M j B h Y m 9 2 Z S U y M E 1 B c y 9 E Y X R h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2 Z X J h b G w l M j B t Y X J r Z X Q l M j B h Y m 9 2 Z S U y M E 1 B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S Z W N v d m V y e V R h c m d l d F N o Z W V 0 I i B W Y W x 1 Z T 0 i c 0 1 h c m t l d C B C c m V h Z H R o I i A v P j x F b n R y e S B U e X B l P S J S Z W N v d m V y e V R h c m d l d E N v b H V t b i I g V m F s d W U 9 I m w 5 I i A v P j x F b n R y e S B U e X B l P S J S Z W N v d m V y e V R h c m d l d F J v d y I g V m F s d W U 9 I m w 4 I i A v P j x F b n R y e S B U e X B l P S J G a W x s V G F y Z 2 V 0 I i B W Y W x 1 Z T 0 i c 1 R h Y m x l X 1 R h Y m x l X z A i I C 8 + P E V u d H J 5 I F R 5 c G U 9 I k Z p b G x l Z E N v b X B s Z X R l U m V z d W x 0 V G 9 X b 3 J r c 2 h l Z X Q i I F Z h b H V l P S J s M S I g L z 4 8 R W 5 0 c n k g V H l w Z T 0 i U X V l c n l J R C I g V m F s d W U 9 I n M 3 Y j M z M j N l Y S 0 w M D E 0 L T Q z N m M t Y T B k M y 1 j Z T h h M 2 Q 4 M 2 J k Z G M i I C 8 + P E V u d H J 5 I F R 5 c G U 9 I k 5 h d m l n Y X R p b 2 5 T d G V w T m F t Z S I g V m F s d W U 9 I n N O Y X Z p Z 2 F 0 a W 9 u I i A v P j x F b n R y e S B U e X B l P S J G a W x s T G F z d F V w Z G F 0 Z W Q i I F Z h b H V l P S J k M j A y N S 0 w N C 0 x N 1 Q y M D o 0 M D o z N i 4 5 M T Q z N D c 4 W i I g L z 4 8 R W 5 0 c n k g V H l w Z T 0 i R m l s b E V y c m 9 y Q 2 9 1 b n Q i I F Z h b H V l P S J s M C I g L z 4 8 R W 5 0 c n k g V H l w Z T 0 i R m l s b E N v b H V t b l R 5 c G V z I i B W Y W x 1 Z T 0 i c 0 J n T U R B d 0 1 E Q X d N R E F 3 T T 0 i I C 8 + P E V u d H J 5 I F R 5 c G U 9 I k Z p b G x F c n J v c k N v Z G U i I F Z h b H V l P S J z V W 5 r b m 9 3 b i I g L z 4 8 R W 5 0 c n k g V H l w Z T 0 i R m l s b E N v d W 5 0 I i B W Y W x 1 Z T 0 i b D I y I i A v P j x F b n R y e S B U e X B l P S J G a W x s Q 2 9 s d W 1 u T m F t Z X M i I F Z h b H V l P S J z W y Z x d W 9 0 O 1 B l c m l v Z C Z x d W 9 0 O y w m c X V v d D t P V k V S Q U x M J n F 1 b 3 Q 7 L C Z x d W 9 0 O 0 5 Z U 0 U m c X V v d D s s J n F 1 b 3 Q 7 T k F T R E F R J n F 1 b 3 Q 7 L C Z x d W 9 0 O 0 5 Z U 0 U g Q X J j Y S Z x d W 9 0 O y w m c X V v d D t F V E Z z J n F 1 b 3 Q 7 L C Z x d W 9 0 O 0 9 U Q y 1 V U y Z x d W 9 0 O y w m c X V v d D t Q U k l D R S B c d T A w M 2 M g J D E w J n F 1 b 3 Q 7 L C Z x d W 9 0 O 1 B S S U N F I F x 1 M D A z Z S A k M T A m c X V v d D s s J n F 1 b 3 Q 7 V k 9 M I F x 1 M D A z Y y A x M D B L J n F 1 b 3 Q 7 L C Z x d W 9 0 O 1 Z P T C B c d T A w M 2 U g M T A w S y Z x d W 9 0 O 1 0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A v Q X V 0 b 1 J l b W 9 2 Z W R D b 2 x 1 b W 5 z M S 5 7 U G V y a W 9 k L D B 9 J n F 1 b 3 Q 7 L C Z x d W 9 0 O 1 N l Y 3 R p b 2 4 x L 1 R h Y m x l I D A v Q X V 0 b 1 J l b W 9 2 Z W R D b 2 x 1 b W 5 z M S 5 7 T 1 Z F U k F M T C w x f S Z x d W 9 0 O y w m c X V v d D t T Z W N 0 a W 9 u M S 9 U Y W J s Z S A w L 0 F 1 d G 9 S Z W 1 v d m V k Q 2 9 s d W 1 u c z E u e 0 5 Z U 0 U s M n 0 m c X V v d D s s J n F 1 b 3 Q 7 U 2 V j d G l v b j E v V G F i b G U g M C 9 B d X R v U m V t b 3 Z l Z E N v b H V t b n M x L n t O Q V N E Q V E s M 3 0 m c X V v d D s s J n F 1 b 3 Q 7 U 2 V j d G l v b j E v V G F i b G U g M C 9 B d X R v U m V t b 3 Z l Z E N v b H V t b n M x L n t O W V N F I E F y Y 2 E s N H 0 m c X V v d D s s J n F 1 b 3 Q 7 U 2 V j d G l v b j E v V G F i b G U g M C 9 B d X R v U m V t b 3 Z l Z E N v b H V t b n M x L n t F V E Z z L D V 9 J n F 1 b 3 Q 7 L C Z x d W 9 0 O 1 N l Y 3 R p b 2 4 x L 1 R h Y m x l I D A v Q X V 0 b 1 J l b W 9 2 Z W R D b 2 x 1 b W 5 z M S 5 7 T 1 R D L V V T L D Z 9 J n F 1 b 3 Q 7 L C Z x d W 9 0 O 1 N l Y 3 R p b 2 4 x L 1 R h Y m x l I D A v Q X V 0 b 1 J l b W 9 2 Z W R D b 2 x 1 b W 5 z M S 5 7 U F J J Q 0 U g X H U w M D N j I C Q x M C w 3 f S Z x d W 9 0 O y w m c X V v d D t T Z W N 0 a W 9 u M S 9 U Y W J s Z S A w L 0 F 1 d G 9 S Z W 1 v d m V k Q 2 9 s d W 1 u c z E u e 1 B S S U N F I F x 1 M D A z Z S A k M T A s O H 0 m c X V v d D s s J n F 1 b 3 Q 7 U 2 V j d G l v b j E v V G F i b G U g M C 9 B d X R v U m V t b 3 Z l Z E N v b H V t b n M x L n t W T 0 w g X H U w M D N j I D E w M E s s O X 0 m c X V v d D s s J n F 1 b 3 Q 7 U 2 V j d G l v b j E v V G F i b G U g M C 9 B d X R v U m V t b 3 Z l Z E N v b H V t b n M x L n t W T 0 w g X H U w M D N l I D E w M E s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U Y W J s Z S A w L 0 F 1 d G 9 S Z W 1 v d m V k Q 2 9 s d W 1 u c z E u e 1 B l c m l v Z C w w f S Z x d W 9 0 O y w m c X V v d D t T Z W N 0 a W 9 u M S 9 U Y W J s Z S A w L 0 F 1 d G 9 S Z W 1 v d m V k Q 2 9 s d W 1 u c z E u e 0 9 W R V J B T E w s M X 0 m c X V v d D s s J n F 1 b 3 Q 7 U 2 V j d G l v b j E v V G F i b G U g M C 9 B d X R v U m V t b 3 Z l Z E N v b H V t b n M x L n t O W V N F L D J 9 J n F 1 b 3 Q 7 L C Z x d W 9 0 O 1 N l Y 3 R p b 2 4 x L 1 R h Y m x l I D A v Q X V 0 b 1 J l b W 9 2 Z W R D b 2 x 1 b W 5 z M S 5 7 T k F T R E F R L D N 9 J n F 1 b 3 Q 7 L C Z x d W 9 0 O 1 N l Y 3 R p b 2 4 x L 1 R h Y m x l I D A v Q X V 0 b 1 J l b W 9 2 Z W R D b 2 x 1 b W 5 z M S 5 7 T l l T R S B B c m N h L D R 9 J n F 1 b 3 Q 7 L C Z x d W 9 0 O 1 N l Y 3 R p b 2 4 x L 1 R h Y m x l I D A v Q X V 0 b 1 J l b W 9 2 Z W R D b 2 x 1 b W 5 z M S 5 7 R V R G c y w 1 f S Z x d W 9 0 O y w m c X V v d D t T Z W N 0 a W 9 u M S 9 U Y W J s Z S A w L 0 F 1 d G 9 S Z W 1 v d m V k Q 2 9 s d W 1 u c z E u e 0 9 U Q y 1 V U y w 2 f S Z x d W 9 0 O y w m c X V v d D t T Z W N 0 a W 9 u M S 9 U Y W J s Z S A w L 0 F 1 d G 9 S Z W 1 v d m V k Q 2 9 s d W 1 u c z E u e 1 B S S U N F I F x 1 M D A z Y y A k M T A s N 3 0 m c X V v d D s s J n F 1 b 3 Q 7 U 2 V j d G l v b j E v V G F i b G U g M C 9 B d X R v U m V t b 3 Z l Z E N v b H V t b n M x L n t Q U k l D R S B c d T A w M 2 U g J D E w L D h 9 J n F 1 b 3 Q 7 L C Z x d W 9 0 O 1 N l Y 3 R p b 2 4 x L 1 R h Y m x l I D A v Q X V 0 b 1 J l b W 9 2 Z W R D b 2 x 1 b W 5 z M S 5 7 V k 9 M I F x 1 M D A z Y y A x M D B L L D l 9 J n F 1 b 3 Q 7 L C Z x d W 9 0 O 1 N l Y 3 R p b 2 4 x L 1 R h Y m x l I D A v Q X V 0 b 1 J l b W 9 2 Z W R D b 2 x 1 b W 5 z M S 5 7 V k 9 M I F x 1 M D A z Z S A x M D B L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F 5 c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O Y X Z p Z 2 F 0 a W 9 u U 3 R l c E 5 h b W U i I F Z h b H V l P S J z T m F 2 a W d h d G l v b i I g L z 4 8 R W 5 0 c n k g V H l w Z T 0 i U m V j b 3 Z l c n l U Y X J n Z X R T a G V l d C I g V m F s d W U 9 I n N N Y X J r Z X Q g Q n J l Y W R 0 a C I g L z 4 8 R W 5 0 c n k g V H l w Z T 0 i U m V j b 3 Z l c n l U Y X J n Z X R D b 2 x 1 b W 4 i I F Z h b H V l P S J s O S I g L z 4 8 R W 5 0 c n k g V H l w Z T 0 i U m V j b 3 Z l c n l U Y X J n Z X R S b 3 c i I F Z h b H V l P S J s M z I i I C 8 + P E V u d H J 5 I F R 5 c G U 9 I k Z p b G x l Z E N v b X B s Z X R l U m V z d W x 0 V G 9 X b 3 J r c 2 h l Z X Q i I F Z h b H V l P S J s M C I g L z 4 8 R W 5 0 c n k g V H l w Z T 0 i U X V l c n l J R C I g V m F s d W U 9 I n M y Y z A 2 M m V j Z C 0 5 M D V j L T Q z M j E t Y T c 5 Y y 1 k M W F m Y T E y Y z d i M D I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S 0 w N C 0 x N 1 Q y M D o 0 M D o z M C 4 x M j g 1 N D k x W i I g L z 4 8 R W 5 0 c n k g V H l w Z T 0 i R m l s b E N v b H V t b l R 5 c G V z I i B W Y W x 1 Z T 0 i c 0 J n U U U i I C 8 + P E V u d H J 5 I F R 5 c G U 9 I k Z p b G x D b 2 x 1 b W 5 O Y W 1 l c y I g V m F s d W U 9 I n N b J n F 1 b 3 Q 7 U G V y a W 9 k J n F 1 b 3 Q 7 L C Z x d W 9 0 O 1 B l c m Z v c m 1 h b m N l L j E m c X V v d D s s J n F 1 b 3 Q 7 U G V y Z m 9 y b W F u Y 2 U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A g K D M p L 0 F 1 d G 9 S Z W 1 v d m V k Q 2 9 s d W 1 u c z E u e 1 B l c m l v Z C w w f S Z x d W 9 0 O y w m c X V v d D t T Z W N 0 a W 9 u M S 9 U Y W J s Z S A w I C g z K S 9 B d X R v U m V t b 3 Z l Z E N v b H V t b n M x L n t Q Z X J m b 3 J t Y W 5 j Z S 4 x L D F 9 J n F 1 b 3 Q 7 L C Z x d W 9 0 O 1 N l Y 3 R p b 2 4 x L 1 R h Y m x l I D A g K D M p L 0 F 1 d G 9 S Z W 1 v d m V k Q 2 9 s d W 1 u c z E u e 1 B l c m Z v c m 1 h b m N l L j I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b G U g M C A o M y k v Q X V 0 b 1 J l b W 9 2 Z W R D b 2 x 1 b W 5 z M S 5 7 U G V y a W 9 k L D B 9 J n F 1 b 3 Q 7 L C Z x d W 9 0 O 1 N l Y 3 R p b 2 4 x L 1 R h Y m x l I D A g K D M p L 0 F 1 d G 9 S Z W 1 v d m V k Q 2 9 s d W 1 u c z E u e 1 B l c m Z v c m 1 h b m N l L j E s M X 0 m c X V v d D s s J n F 1 b 3 Q 7 U 2 V j d G l v b j E v V G F i b G U g M C A o M y k v Q X V 0 b 1 J l b W 9 2 Z W R D b 2 x 1 b W 5 z M S 5 7 U G V y Z m 9 y b W F u Y 2 U u M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X l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F 5 c i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F 5 c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F 5 c i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F 5 c i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X l y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F 5 c i 9 F e H R y Y W N 0 Z W Q l M j B U Z X h 0 J T I w Q m V m b 3 J l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X l y L 0 N o Y W 5 n Z W Q l M j B U e X B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J 5 c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U m V j b 3 Z l c n l U Y X J n Z X R S b 3 c i I F Z h b H V l P S J s M S I g L z 4 8 R W 5 0 c n k g V H l w Z T 0 i U m V j b 3 Z l c n l U Y X J n Z X R D b 2 x 1 b W 4 i I F Z h b H V l P S J s M S I g L z 4 8 R W 5 0 c n k g V H l w Z T 0 i U m V j b 3 Z l c n l U Y X J n Z X R T a G V l d C I g V m F s d W U 9 I n M y e X I i I C 8 + P E V u d H J 5 I F R 5 c G U 9 I k Z p b G x l Z E N v b X B s Z X R l U m V z d W x 0 V G 9 X b 3 J r c 2 h l Z X Q i I F Z h b H V l P S J s M C I g L z 4 8 R W 5 0 c n k g V H l w Z T 0 i T G 9 h Z G V k V G 9 B b m F s e X N p c 1 N l c n Z p Y 2 V z I i B W Y W x 1 Z T 0 i b D A i I C 8 + P E V u d H J 5 I F R 5 c G U 9 I l F 1 Z X J 5 S U Q i I F Z h b H V l P S J z M W M y Z m U 0 N m Q t Y W I 4 Y i 0 0 N z Q 4 L T h h N j M t N 2 Y w M j V m Z D Y 2 M m U x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U t M D Q t M T d U M j A 6 N D A 6 M z A u M T M 1 N T M w N F o i I C 8 + P E V u d H J 5 I F R 5 c G U 9 I k Z p b G x D b 2 x 1 b W 5 U e X B l c y I g V m F s d W U 9 I n N C Z 1 F F I i A v P j x F b n R y e S B U e X B l P S J G a W x s Q 2 9 s d W 1 u T m F t Z X M i I F Z h b H V l P S J z W y Z x d W 9 0 O 1 B l c m l v Z C Z x d W 9 0 O y w m c X V v d D t Q Z X J m b 3 J t Y W 5 j Z S 4 x J n F 1 b 3 Q 7 L C Z x d W 9 0 O 1 B l c m Z v c m 1 h b m N l L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e X I v Q X V 0 b 1 J l b W 9 2 Z W R D b 2 x 1 b W 5 z M S 5 7 U G V y a W 9 k L D B 9 J n F 1 b 3 Q 7 L C Z x d W 9 0 O 1 N l Y 3 R p b 2 4 x L z J 5 c i 9 B d X R v U m V t b 3 Z l Z E N v b H V t b n M x L n t Q Z X J m b 3 J t Y W 5 j Z S 4 x L D F 9 J n F 1 b 3 Q 7 L C Z x d W 9 0 O 1 N l Y 3 R p b 2 4 x L z J 5 c i 9 B d X R v U m V t b 3 Z l Z E N v b H V t b n M x L n t Q Z X J m b 3 J t Y W 5 j Z S 4 y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z J 5 c i 9 B d X R v U m V t b 3 Z l Z E N v b H V t b n M x L n t Q Z X J p b 2 Q s M H 0 m c X V v d D s s J n F 1 b 3 Q 7 U 2 V j d G l v b j E v M n l y L 0 F 1 d G 9 S Z W 1 v d m V k Q 2 9 s d W 1 u c z E u e 1 B l c m Z v c m 1 h b m N l L j E s M X 0 m c X V v d D s s J n F 1 b 3 Q 7 U 2 V j d G l v b j E v M n l y L 0 F 1 d G 9 S Z W 1 v d m V k Q 2 9 s d W 1 u c z E u e 1 B l c m Z v c m 1 h b m N l L j I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J 5 c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e X I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e X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e X I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e X I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J 5 c i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e X I v R X h 0 c m F j d G V k J T I w V G V 4 d C U y M E J l Z m 9 y Z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J 5 c i 9 D a G F u Z 2 V k J T I w V H l w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1 e X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l J l Y 2 9 2 Z X J 5 V G F y Z 2 V 0 U 2 h l Z X Q i I F Z h b H V l P S J z N X l y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Z W R D b 2 1 w b G V 0 Z V J l c 3 V s d F R v V 2 9 y a 3 N o Z W V 0 I i B W Y W x 1 Z T 0 i b D A i I C 8 + P E V u d H J 5 I F R 5 c G U 9 I k x v Y W R l Z F R v Q W 5 h b H l z a X N T Z X J 2 a W N l c y I g V m F s d W U 9 I m w w I i A v P j x F b n R y e S B U e X B l P S J R d W V y e U l E I i B W Y W x 1 Z T 0 i c 2 E 3 N m V k Y W U z L W Y y Z W M t N D Y 2 M S 0 4 Z T Z m L T A 0 Y z J m N z N i O D h k N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1 L T A 0 L T E 3 V D I w O j Q w O j M w L j E 2 M D Q 2 M z d a I i A v P j x F b n R y e S B U e X B l P S J G a W x s Q 2 9 s d W 1 u V H l w Z X M i I F Z h b H V l P S J z Q m d R R S I g L z 4 8 R W 5 0 c n k g V H l w Z T 0 i R m l s b E N v b H V t b k 5 h b W V z I i B W Y W x 1 Z T 0 i c 1 s m c X V v d D t Q Z X J p b 2 Q m c X V v d D s s J n F 1 b 3 Q 7 U G V y Z m 9 y b W F u Y 2 U u M S Z x d W 9 0 O y w m c X V v d D t Q Z X J m b 3 J t Y W 5 j Z S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N X l y L 0 F 1 d G 9 S Z W 1 v d m V k Q 2 9 s d W 1 u c z E u e 1 B l c m l v Z C w w f S Z x d W 9 0 O y w m c X V v d D t T Z W N 0 a W 9 u M S 8 1 e X I v Q X V 0 b 1 J l b W 9 2 Z W R D b 2 x 1 b W 5 z M S 5 7 U G V y Z m 9 y b W F u Y 2 U u M S w x f S Z x d W 9 0 O y w m c X V v d D t T Z W N 0 a W 9 u M S 8 1 e X I v Q X V 0 b 1 J l b W 9 2 Z W R D b 2 x 1 b W 5 z M S 5 7 U G V y Z m 9 y b W F u Y 2 U u M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8 1 e X I v Q X V 0 b 1 J l b W 9 2 Z W R D b 2 x 1 b W 5 z M S 5 7 U G V y a W 9 k L D B 9 J n F 1 b 3 Q 7 L C Z x d W 9 0 O 1 N l Y 3 R p b 2 4 x L z V 5 c i 9 B d X R v U m V t b 3 Z l Z E N v b H V t b n M x L n t Q Z X J m b 3 J t Y W 5 j Z S 4 x L D F 9 J n F 1 b 3 Q 7 L C Z x d W 9 0 O 1 N l Y 3 R p b 2 4 x L z V 5 c i 9 B d X R v U m V t b 3 Z l Z E N v b H V t b n M x L n t Q Z X J m b 3 J t Y W 5 j Z S 4 y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1 e X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X l y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X l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X l y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X l y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1 e X I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X l y L 0 V 4 d H J h Y 3 R l Z C U y M F R l e H Q l M j B C Z W Z v c m U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1 e X I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B 5 c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U m V j b 3 Z l c n l U Y X J n Z X R S b 3 c i I F Z h b H V l P S J s M S I g L z 4 8 R W 5 0 c n k g V H l w Z T 0 i U m V j b 3 Z l c n l U Y X J n Z X R D b 2 x 1 b W 4 i I F Z h b H V l P S J s M S I g L z 4 8 R W 5 0 c n k g V H l w Z T 0 i U m V j b 3 Z l c n l U Y X J n Z X R T a G V l d C I g V m F s d W U 9 I n M x M H l y I i A v P j x F b n R y e S B U e X B l P S J G a W x s Z W R D b 2 1 w b G V 0 Z V J l c 3 V s d F R v V 2 9 y a 3 N o Z W V 0 I i B W Y W x 1 Z T 0 i b D A i I C 8 + P E V u d H J 5 I F R 5 c G U 9 I k x v Y W R l Z F R v Q W 5 h b H l z a X N T Z X J 2 a W N l c y I g V m F s d W U 9 I m w w I i A v P j x F b n R y e S B U e X B l P S J R d W V y e U l E I i B W Y W x 1 Z T 0 i c 2 Y w O G R l N T c 0 L T U y Z T U t N D M 3 M y 1 i Z T c 1 L T U 3 N T Q 1 N T U 3 M W M 0 N y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1 L T A 0 L T E 3 V D I w O j Q w O j M w L j E 0 N D U w N T d a I i A v P j x F b n R y e S B U e X B l P S J G a W x s Q 2 9 s d W 1 u V H l w Z X M i I F Z h b H V l P S J z Q m d R R S I g L z 4 8 R W 5 0 c n k g V H l w Z T 0 i R m l s b E N v b H V t b k 5 h b W V z I i B W Y W x 1 Z T 0 i c 1 s m c X V v d D t Q Z X J p b 2 Q m c X V v d D s s J n F 1 b 3 Q 7 U G V y Z m 9 y b W F u Y 2 U u M S Z x d W 9 0 O y w m c X V v d D t Q Z X J m b 3 J t Y W 5 j Z S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T B 5 c i 9 B d X R v U m V t b 3 Z l Z E N v b H V t b n M x L n t Q Z X J p b 2 Q s M H 0 m c X V v d D s s J n F 1 b 3 Q 7 U 2 V j d G l v b j E v M T B 5 c i 9 B d X R v U m V t b 3 Z l Z E N v b H V t b n M x L n t Q Z X J m b 3 J t Y W 5 j Z S 4 x L D F 9 J n F 1 b 3 Q 7 L C Z x d W 9 0 O 1 N l Y 3 R p b 2 4 x L z E w e X I v Q X V 0 b 1 J l b W 9 2 Z W R D b 2 x 1 b W 5 z M S 5 7 U G V y Z m 9 y b W F u Y 2 U u M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8 x M H l y L 0 F 1 d G 9 S Z W 1 v d m V k Q 2 9 s d W 1 u c z E u e 1 B l c m l v Z C w w f S Z x d W 9 0 O y w m c X V v d D t T Z W N 0 a W 9 u M S 8 x M H l y L 0 F 1 d G 9 S Z W 1 v d m V k Q 2 9 s d W 1 u c z E u e 1 B l c m Z v c m 1 h b m N l L j E s M X 0 m c X V v d D s s J n F 1 b 3 Q 7 U 2 V j d G l v b j E v M T B 5 c i 9 B d X R v U m V t b 3 Z l Z E N v b H V t b n M x L n t Q Z X J m b 3 J t Y W 5 j Z S 4 y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x M H l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e X I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H l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B 5 c i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e X I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e X I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B 5 c i 9 F e H R y Y W N 0 Z W Q l M j B U Z X h 0 J T I w Q m V m b 3 J l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B 5 c i 9 D a G F u Z 2 V k J T I w V H l w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H l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S Z W N v d m V y e V R h c m d l d F J v d y I g V m F s d W U 9 I m w x I i A v P j x F b n R y e S B U e X B l P S J S Z W N v d m V y e V R h c m d l d E N v b H V t b i I g V m F s d W U 9 I m w x I i A v P j x F b n R y e S B U e X B l P S J S Z W N v d m V y e V R h c m d l d F N o Z W V 0 I i B W Y W x 1 Z T 0 i c z I w e X I i I C 8 + P E V u d H J 5 I F R 5 c G U 9 I k Z p b G x l Z E N v b X B s Z X R l U m V z d W x 0 V G 9 X b 3 J r c 2 h l Z X Q i I F Z h b H V l P S J s M C I g L z 4 8 R W 5 0 c n k g V H l w Z T 0 i T G 9 h Z G V k V G 9 B b m F s e X N p c 1 N l c n Z p Y 2 V z I i B W Y W x 1 Z T 0 i b D A i I C 8 + P E V u d H J 5 I F R 5 c G U 9 I l F 1 Z X J 5 S U Q i I F Z h b H V l P S J z Z j M z N j Q x Z j c t M G Q 4 Z S 0 0 M T A 3 L W I y Y 2 E t M W Y 0 M j E w M W E 3 O D Y x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U t M D Q t M T d U M j A 6 N D A 6 M z A u M T Y 2 N D Q 3 N 1 o i I C 8 + P E V u d H J 5 I F R 5 c G U 9 I k Z p b G x D b 2 x 1 b W 5 U e X B l c y I g V m F s d W U 9 I n N C Z 1 F F I i A v P j x F b n R y e S B U e X B l P S J G a W x s Q 2 9 s d W 1 u T m F t Z X M i I F Z h b H V l P S J z W y Z x d W 9 0 O 1 B l c m l v Z C Z x d W 9 0 O y w m c X V v d D t Q Z X J m b 3 J t Y W 5 j Z S 4 x J n F 1 b 3 Q 7 L C Z x d W 9 0 O 1 B l c m Z v c m 1 h b m N l L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H l y L 0 F 1 d G 9 S Z W 1 v d m V k Q 2 9 s d W 1 u c z E u e 1 B l c m l v Z C w w f S Z x d W 9 0 O y w m c X V v d D t T Z W N 0 a W 9 u M S 8 y M H l y L 0 F 1 d G 9 S Z W 1 v d m V k Q 2 9 s d W 1 u c z E u e 1 B l c m Z v c m 1 h b m N l L j E s M X 0 m c X V v d D s s J n F 1 b 3 Q 7 U 2 V j d G l v b j E v M j B 5 c i 9 B d X R v U m V t b 3 Z l Z E N v b H V t b n M x L n t Q Z X J m b 3 J t Y W 5 j Z S 4 y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z I w e X I v Q X V 0 b 1 J l b W 9 2 Z W R D b 2 x 1 b W 5 z M S 5 7 U G V y a W 9 k L D B 9 J n F 1 b 3 Q 7 L C Z x d W 9 0 O 1 N l Y 3 R p b 2 4 x L z I w e X I v Q X V 0 b 1 J l b W 9 2 Z W R D b 2 x 1 b W 5 z M S 5 7 U G V y Z m 9 y b W F u Y 2 U u M S w x f S Z x d W 9 0 O y w m c X V v d D t T Z W N 0 a W 9 u M S 8 y M H l y L 0 F 1 d G 9 S Z W 1 v d m V k Q 2 9 s d W 1 u c z E u e 1 B l c m Z v c m 1 h b m N l L j I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e X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B 5 c i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e X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H l y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B 5 c i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B 5 c i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H l y L 0 V 4 d H J h Y 3 R l Z C U y M F R l e H Q l M j B C Z W Z v c m U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H l y L 0 N o Y W 5 n Z W Q l M j B U e X B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M w e X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l J l Y 2 9 2 Z X J 5 V G F y Z 2 V 0 U 2 h l Z X Q i I F Z h b H V l P S J z M z B 5 c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G V k Q 2 9 t c G x l d G V S Z X N 1 b H R U b 1 d v c m t z a G V l d C I g V m F s d W U 9 I m w w I i A v P j x F b n R y e S B U e X B l P S J M b 2 F k Z W R U b 0 F u Y W x 5 c 2 l z U 2 V y d m l j Z X M i I F Z h b H V l P S J s M C I g L z 4 8 R W 5 0 c n k g V H l w Z T 0 i U X V l c n l J R C I g V m F s d W U 9 I n M 1 N j I 5 Y j Q w M y 1 j Z W E 2 L T R h M G U t Y T I 0 Z C 0 3 Y T d l M z R j M z A 0 N j g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S 0 w N C 0 x N 1 Q y M D o 0 M D o z M C 4 x N z I 0 M z E 4 W i I g L z 4 8 R W 5 0 c n k g V H l w Z T 0 i R m l s b E N v b H V t b l R 5 c G V z I i B W Y W x 1 Z T 0 i c 0 J n U U U i I C 8 + P E V u d H J 5 I F R 5 c G U 9 I k Z p b G x D b 2 x 1 b W 5 O Y W 1 l c y I g V m F s d W U 9 I n N b J n F 1 b 3 Q 7 U G V y a W 9 k J n F 1 b 3 Q 7 L C Z x d W 9 0 O 1 B l c m Z v c m 1 h b m N l L j E m c X V v d D s s J n F 1 b 3 Q 7 U G V y Z m 9 y b W F u Y 2 U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M w e X I v Q X V 0 b 1 J l b W 9 2 Z W R D b 2 x 1 b W 5 z M S 5 7 U G V y a W 9 k L D B 9 J n F 1 b 3 Q 7 L C Z x d W 9 0 O 1 N l Y 3 R p b 2 4 x L z M w e X I v Q X V 0 b 1 J l b W 9 2 Z W R D b 2 x 1 b W 5 z M S 5 7 U G V y Z m 9 y b W F u Y 2 U u M S w x f S Z x d W 9 0 O y w m c X V v d D t T Z W N 0 a W 9 u M S 8 z M H l y L 0 F 1 d G 9 S Z W 1 v d m V k Q 2 9 s d W 1 u c z E u e 1 B l c m Z v c m 1 h b m N l L j I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M z B 5 c i 9 B d X R v U m V t b 3 Z l Z E N v b H V t b n M x L n t Q Z X J p b 2 Q s M H 0 m c X V v d D s s J n F 1 b 3 Q 7 U 2 V j d G l v b j E v M z B 5 c i 9 B d X R v U m V t b 3 Z l Z E N v b H V t b n M x L n t Q Z X J m b 3 J t Y W 5 j Z S 4 x L D F 9 J n F 1 b 3 Q 7 L C Z x d W 9 0 O 1 N l Y 3 R p b 2 4 x L z M w e X I v Q X V 0 b 1 J l b W 9 2 Z W R D b 2 x 1 b W 5 z M S 5 7 U G V y Z m 9 y b W F u Y 2 U u M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z B 5 c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z M H l y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z B 5 c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M w e X I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z M H l y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z M H l y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M w e X I v R X h 0 c m F j d G V k J T I w V G V 4 d C U y M E J l Z m 9 y Z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M w e X I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F 0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G F i b G V f U m F 0 Z X M i I C 8 + P E V u d H J 5 I F R 5 c G U 9 I k Z p b G x l Z E N v b X B s Z X R l U m V z d W x 0 V G 9 X b 3 J r c 2 h l Z X Q i I F Z h b H V l P S J s M S I g L z 4 8 R W 5 0 c n k g V H l w Z T 0 i T G 9 h Z G V k V G 9 B b m F s e X N p c 1 N l c n Z p Y 2 V z I i B W Y W x 1 Z T 0 i b D A i I C 8 + P E V u d H J 5 I F R 5 c G U 9 I l F 1 Z X J 5 S U Q i I F Z h b H V l P S J z Y 2 U w N z F m N m Y t N T Q y Y y 0 0 M D h h L T g w Y W Y t M j E z O G M y Z W V m N D V i I i A v P j x F b n R y e S B U e X B l P S J G a W x s T G F z d F V w Z G F 0 Z W Q i I F Z h b H V l P S J k M j A y N S 0 w N C 0 x N 1 Q y M D o 0 M D o 0 M C 4 w M z c w N j c x W i I g L z 4 8 R W 5 0 c n k g V H l w Z T 0 i R m l s b E V y c m 9 y Q 2 9 1 b n Q i I F Z h b H V l P S J s M y I g L z 4 8 R W 5 0 c n k g V H l w Z T 0 i R m l s b E N v b H V t b l R 5 c G V z I i B W Y W x 1 Z T 0 i c 0 J n U U V C Q V F F Q k F R R U J B U U V C Q V F F I i A v P j x F b n R y e S B U e X B l P S J G a W x s R X J y b 3 J D b 2 R l I i B W Y W x 1 Z T 0 i c 1 V u a 2 5 v d 2 4 i I C 8 + P E V u d H J 5 I F R 5 c G U 9 I k Z p b G x D b 3 V u d C I g V m F s d W U 9 I m w x M S I g L z 4 8 R W 5 0 c n k g V H l w Z T 0 i R m l s b E N v b H V t b k 5 h b W V z I i B W Y W x 1 Z T 0 i c 1 s m c X V v d D t Q Z X J p b 2 Q m c X V v d D s s J n F 1 b 3 Q 7 U G V y Z m 9 y b W F u Y 2 U u M S Z x d W 9 0 O y w m c X V v d D t Q Z X J m b 3 J t Y W 5 j Z S 4 y J n F 1 b 3 Q 7 L C Z x d W 9 0 O z F 5 c i 5 Q Z X J m b 3 J t Y W 5 j Z S 4 x J n F 1 b 3 Q 7 L C Z x d W 9 0 O z F 5 c i 5 Q Z X J m b 3 J t Y W 5 j Z S 4 y J n F 1 b 3 Q 7 L C Z x d W 9 0 O z J 5 c i 5 Q Z X J m b 3 J t Y W 5 j Z S 4 x J n F 1 b 3 Q 7 L C Z x d W 9 0 O z J 5 c i 5 Q Z X J m b 3 J t Y W 5 j Z S 4 y J n F 1 b 3 Q 7 L C Z x d W 9 0 O z V 5 c i 5 Q Z X J m b 3 J t Y W 5 j Z S 4 x J n F 1 b 3 Q 7 L C Z x d W 9 0 O z V 5 c i 5 Q Z X J m b 3 J t Y W 5 j Z S 4 y J n F 1 b 3 Q 7 L C Z x d W 9 0 O z E w e X I u U G V y Z m 9 y b W F u Y 2 U u M S Z x d W 9 0 O y w m c X V v d D s x M H l y L l B l c m Z v c m 1 h b m N l L j I m c X V v d D s s J n F 1 b 3 Q 7 M j B 5 c i 5 Q Z X J m b 3 J t Y W 5 j Z S 4 x J n F 1 b 3 Q 7 L C Z x d W 9 0 O z I w e X I u U G V y Z m 9 y b W F u Y 2 U u M i Z x d W 9 0 O y w m c X V v d D s z M H l y L l B l c m Z v c m 1 h b m N l L j E m c X V v d D s s J n F 1 b 3 Q 7 M z B 5 c i 5 Q Z X J m b 3 J t Y W 5 j Z S 4 y J n F 1 b 3 Q 7 X S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F 0 Z X M v Q X V 0 b 1 J l b W 9 2 Z W R D b 2 x 1 b W 5 z M S 5 7 U G V y a W 9 k L D B 9 J n F 1 b 3 Q 7 L C Z x d W 9 0 O 1 N l Y 3 R p b 2 4 x L 1 J h d G V z L 0 F 1 d G 9 S Z W 1 v d m V k Q 2 9 s d W 1 u c z E u e 1 B l c m Z v c m 1 h b m N l L j E s M X 0 m c X V v d D s s J n F 1 b 3 Q 7 U 2 V j d G l v b j E v U m F 0 Z X M v Q X V 0 b 1 J l b W 9 2 Z W R D b 2 x 1 b W 5 z M S 5 7 U G V y Z m 9 y b W F u Y 2 U u M i w y f S Z x d W 9 0 O y w m c X V v d D t T Z W N 0 a W 9 u M S 9 S Y X R l c y 9 B d X R v U m V t b 3 Z l Z E N v b H V t b n M x L n s x e X I u U G V y Z m 9 y b W F u Y 2 U u M S w z f S Z x d W 9 0 O y w m c X V v d D t T Z W N 0 a W 9 u M S 9 S Y X R l c y 9 B d X R v U m V t b 3 Z l Z E N v b H V t b n M x L n s x e X I u U G V y Z m 9 y b W F u Y 2 U u M i w 0 f S Z x d W 9 0 O y w m c X V v d D t T Z W N 0 a W 9 u M S 9 S Y X R l c y 9 B d X R v U m V t b 3 Z l Z E N v b H V t b n M x L n s y e X I u U G V y Z m 9 y b W F u Y 2 U u M S w 1 f S Z x d W 9 0 O y w m c X V v d D t T Z W N 0 a W 9 u M S 9 S Y X R l c y 9 B d X R v U m V t b 3 Z l Z E N v b H V t b n M x L n s y e X I u U G V y Z m 9 y b W F u Y 2 U u M i w 2 f S Z x d W 9 0 O y w m c X V v d D t T Z W N 0 a W 9 u M S 9 S Y X R l c y 9 B d X R v U m V t b 3 Z l Z E N v b H V t b n M x L n s 1 e X I u U G V y Z m 9 y b W F u Y 2 U u M S w 3 f S Z x d W 9 0 O y w m c X V v d D t T Z W N 0 a W 9 u M S 9 S Y X R l c y 9 B d X R v U m V t b 3 Z l Z E N v b H V t b n M x L n s 1 e X I u U G V y Z m 9 y b W F u Y 2 U u M i w 4 f S Z x d W 9 0 O y w m c X V v d D t T Z W N 0 a W 9 u M S 9 S Y X R l c y 9 B d X R v U m V t b 3 Z l Z E N v b H V t b n M x L n s x M H l y L l B l c m Z v c m 1 h b m N l L j E s O X 0 m c X V v d D s s J n F 1 b 3 Q 7 U 2 V j d G l v b j E v U m F 0 Z X M v Q X V 0 b 1 J l b W 9 2 Z W R D b 2 x 1 b W 5 z M S 5 7 M T B 5 c i 5 Q Z X J m b 3 J t Y W 5 j Z S 4 y L D E w f S Z x d W 9 0 O y w m c X V v d D t T Z W N 0 a W 9 u M S 9 S Y X R l c y 9 B d X R v U m V t b 3 Z l Z E N v b H V t b n M x L n s y M H l y L l B l c m Z v c m 1 h b m N l L j E s M T F 9 J n F 1 b 3 Q 7 L C Z x d W 9 0 O 1 N l Y 3 R p b 2 4 x L 1 J h d G V z L 0 F 1 d G 9 S Z W 1 v d m V k Q 2 9 s d W 1 u c z E u e z I w e X I u U G V y Z m 9 y b W F u Y 2 U u M i w x M n 0 m c X V v d D s s J n F 1 b 3 Q 7 U 2 V j d G l v b j E v U m F 0 Z X M v Q X V 0 b 1 J l b W 9 2 Z W R D b 2 x 1 b W 5 z M S 5 7 M z B 5 c i 5 Q Z X J m b 3 J t Y W 5 j Z S 4 x L D E z f S Z x d W 9 0 O y w m c X V v d D t T Z W N 0 a W 9 u M S 9 S Y X R l c y 9 B d X R v U m V t b 3 Z l Z E N v b H V t b n M x L n s z M H l y L l B l c m Z v c m 1 h b m N l L j I s M T R 9 J n F 1 b 3 Q 7 X S w m c X V v d D t D b 2 x 1 b W 5 D b 3 V u d C Z x d W 9 0 O z o x N S w m c X V v d D t L Z X l D b 2 x 1 b W 5 O Y W 1 l c y Z x d W 9 0 O z p b X S w m c X V v d D t D b 2 x 1 b W 5 J Z G V u d G l 0 a W V z J n F 1 b 3 Q 7 O l s m c X V v d D t T Z W N 0 a W 9 u M S 9 S Y X R l c y 9 B d X R v U m V t b 3 Z l Z E N v b H V t b n M x L n t Q Z X J p b 2 Q s M H 0 m c X V v d D s s J n F 1 b 3 Q 7 U 2 V j d G l v b j E v U m F 0 Z X M v Q X V 0 b 1 J l b W 9 2 Z W R D b 2 x 1 b W 5 z M S 5 7 U G V y Z m 9 y b W F u Y 2 U u M S w x f S Z x d W 9 0 O y w m c X V v d D t T Z W N 0 a W 9 u M S 9 S Y X R l c y 9 B d X R v U m V t b 3 Z l Z E N v b H V t b n M x L n t Q Z X J m b 3 J t Y W 5 j Z S 4 y L D J 9 J n F 1 b 3 Q 7 L C Z x d W 9 0 O 1 N l Y 3 R p b 2 4 x L 1 J h d G V z L 0 F 1 d G 9 S Z W 1 v d m V k Q 2 9 s d W 1 u c z E u e z F 5 c i 5 Q Z X J m b 3 J t Y W 5 j Z S 4 x L D N 9 J n F 1 b 3 Q 7 L C Z x d W 9 0 O 1 N l Y 3 R p b 2 4 x L 1 J h d G V z L 0 F 1 d G 9 S Z W 1 v d m V k Q 2 9 s d W 1 u c z E u e z F 5 c i 5 Q Z X J m b 3 J t Y W 5 j Z S 4 y L D R 9 J n F 1 b 3 Q 7 L C Z x d W 9 0 O 1 N l Y 3 R p b 2 4 x L 1 J h d G V z L 0 F 1 d G 9 S Z W 1 v d m V k Q 2 9 s d W 1 u c z E u e z J 5 c i 5 Q Z X J m b 3 J t Y W 5 j Z S 4 x L D V 9 J n F 1 b 3 Q 7 L C Z x d W 9 0 O 1 N l Y 3 R p b 2 4 x L 1 J h d G V z L 0 F 1 d G 9 S Z W 1 v d m V k Q 2 9 s d W 1 u c z E u e z J 5 c i 5 Q Z X J m b 3 J t Y W 5 j Z S 4 y L D Z 9 J n F 1 b 3 Q 7 L C Z x d W 9 0 O 1 N l Y 3 R p b 2 4 x L 1 J h d G V z L 0 F 1 d G 9 S Z W 1 v d m V k Q 2 9 s d W 1 u c z E u e z V 5 c i 5 Q Z X J m b 3 J t Y W 5 j Z S 4 x L D d 9 J n F 1 b 3 Q 7 L C Z x d W 9 0 O 1 N l Y 3 R p b 2 4 x L 1 J h d G V z L 0 F 1 d G 9 S Z W 1 v d m V k Q 2 9 s d W 1 u c z E u e z V 5 c i 5 Q Z X J m b 3 J t Y W 5 j Z S 4 y L D h 9 J n F 1 b 3 Q 7 L C Z x d W 9 0 O 1 N l Y 3 R p b 2 4 x L 1 J h d G V z L 0 F 1 d G 9 S Z W 1 v d m V k Q 2 9 s d W 1 u c z E u e z E w e X I u U G V y Z m 9 y b W F u Y 2 U u M S w 5 f S Z x d W 9 0 O y w m c X V v d D t T Z W N 0 a W 9 u M S 9 S Y X R l c y 9 B d X R v U m V t b 3 Z l Z E N v b H V t b n M x L n s x M H l y L l B l c m Z v c m 1 h b m N l L j I s M T B 9 J n F 1 b 3 Q 7 L C Z x d W 9 0 O 1 N l Y 3 R p b 2 4 x L 1 J h d G V z L 0 F 1 d G 9 S Z W 1 v d m V k Q 2 9 s d W 1 u c z E u e z I w e X I u U G V y Z m 9 y b W F u Y 2 U u M S w x M X 0 m c X V v d D s s J n F 1 b 3 Q 7 U 2 V j d G l v b j E v U m F 0 Z X M v Q X V 0 b 1 J l b W 9 2 Z W R D b 2 x 1 b W 5 z M S 5 7 M j B 5 c i 5 Q Z X J m b 3 J t Y W 5 j Z S 4 y L D E y f S Z x d W 9 0 O y w m c X V v d D t T Z W N 0 a W 9 u M S 9 S Y X R l c y 9 B d X R v U m V t b 3 Z l Z E N v b H V t b n M x L n s z M H l y L l B l c m Z v c m 1 h b m N l L j E s M T N 9 J n F 1 b 3 Q 7 L C Z x d W 9 0 O 1 N l Y 3 R p b 2 4 x L 1 J h d G V z L 0 F 1 d G 9 S Z W 1 v d m V k Q 2 9 s d W 1 u c z E u e z M w e X I u U G V y Z m 9 y b W F u Y 2 U u M i w x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h d G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h d G V z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F 0 Z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X R l c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h d G V z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X R l c y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X R l c y 9 F e H R y Y W N 0 Z W Q l M j B U Z X h 0 J T I w Q m V m b 3 J l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F 0 Z X M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F 0 Z X M v T W V y Z 2 V k J T I w U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h d G V z L 0 V 4 c G F u Z G V k J T I w M X l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F 0 Z X M v T W V y Z 2 V k J T I w U X V l c m l l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X R l c y 9 F e H B h b m R l Z C U y M D J 5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h d G V z L 0 1 l c m d l Z C U y M F F 1 Z X J p Z X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F 0 Z X M v R X h w Y W 5 k Z W Q l M j A 1 e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X R l c y 9 N Z X J n Z W Q l M j B R d W V y a W V z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h d G V z L 0 V 4 c G F u Z G V k J T I w M T B 5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h d G V z L 0 1 l c m d l Z C U y M F F 1 Z X J p Z X M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F 0 Z X M v R X h w Y W 5 k Z W Q l M j A y M H l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F 0 Z X M v T W V y Z 2 V k J T I w U X V l c m l l c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X R l c y 9 F e H B h b m R l Z C U y M D M w e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l J l Y 2 9 2 Z X J 5 V G F y Z 2 V 0 U 2 h l Z X Q i I F Z h b H V l P S J z U m F 0 Z X M i I C 8 + P E V u d H J 5 I F R 5 c G U 9 I l J l Y 2 9 2 Z X J 5 V G F y Z 2 V 0 Q 2 9 s d W 1 u I i B W Y W x 1 Z T 0 i b D E i I C 8 + P E V u d H J 5 I F R 5 c G U 9 I l J l Y 2 9 2 Z X J 5 V G F y Z 2 V 0 U m 9 3 I i B W Y W x 1 Z T 0 i b D E 2 I i A v P j x F b n R y e S B U e X B l P S J G a W x s V G F y Z 2 V 0 I i B W Y W x 1 Z T 0 i c 1 R h Y m x l X 1 R h Y m x l X z B f X z M i I C 8 + P E V u d H J 5 I F R 5 c G U 9 I k Z p b G x l Z E N v b X B s Z X R l U m V z d W x 0 V G 9 X b 3 J r c 2 h l Z X Q i I F Z h b H V l P S J s M S I g L z 4 8 R W 5 0 c n k g V H l w Z T 0 i U X V l c n l J R C I g V m F s d W U 9 I n M w Y z M w M j c x N S 1 i N j Q w L T Q 2 Y z Y t O G U 4 Y S 0 y O W I z Z m E 4 M D g 3 Y T Q i I C 8 + P E V u d H J 5 I F R 5 c G U 9 I k Z p b G x F c n J v c k N v d W 5 0 I i B W Y W x 1 Z T 0 i b D A i I C 8 + P E V u d H J 5 I F R 5 c G U 9 I k Z p b G x M Y X N 0 V X B k Y X R l Z C I g V m F s d W U 9 I m Q y M D I 1 L T A 0 L T E 3 V D I w O j Q w O j M z L j U y M j U 5 N T J a I i A v P j x F b n R y e S B U e X B l P S J G a W x s R X J y b 3 J D b 2 R l I i B W Y W x 1 Z T 0 i c 1 V u a 2 5 v d 2 4 i I C 8 + P E V u d H J 5 I F R 5 c G U 9 I k Z p b G x D b 2 x 1 b W 5 U e X B l c y I g V m F s d W U 9 I n N D U V l H Q m d V R k J R V U Z C U V U 9 I i A v P j x F b n R y e S B U e X B l P S J G a W x s Q 2 9 1 b n Q i I F Z h b H V l P S J s M j E i I C 8 + P E V u d H J 5 I F R 5 c G U 9 I k Z p b G x D b 2 x 1 b W 5 O Y W 1 l c y I g V m F s d W U 9 I n N b J n F 1 b 3 Q 7 R G F 0 Z S Z x d W 9 0 O y w m c X V v d D s 2 I F d F R U t T I E J B T k s g R E l T Q 0 9 V T l Q m c X V v d D s s J n F 1 b 3 Q 7 Q 0 9 V U E 9 O I E V R V U l W Q U x F T l Q 0 J n F 1 b 3 Q 7 L C Z x d W 9 0 O z E u N S B N b y Z x d W 9 0 O y w m c X V v d D s z I E 1 v J n F 1 b 3 Q 7 L C Z x d W 9 0 O z E g W X I m c X V v d D s s J n F 1 b 3 Q 7 M i B Z c i Z x d W 9 0 O y w m c X V v d D s 1 I F l y J n F 1 b 3 Q 7 L C Z x d W 9 0 O z E w I F l y J n F 1 b 3 Q 7 L C Z x d W 9 0 O z I w I F l y L j E m c X V v d D s s J n F 1 b 3 Q 7 M z A g W X I u M S Z x d W 9 0 O 1 0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A g K D M p L 0 F 1 d G 9 S Z W 1 v d m V k Q 2 9 s d W 1 u c z E u e 0 R h d G U s M H 0 m c X V v d D s s J n F 1 b 3 Q 7 U 2 V j d G l v b j E v V G F i b G U g M C A o M y k v Q X V 0 b 1 J l b W 9 2 Z W R D b 2 x 1 b W 5 z M S 5 7 N i B X R U V L U y B C Q U 5 L I E R J U 0 N P V U 5 U L D F 9 J n F 1 b 3 Q 7 L C Z x d W 9 0 O 1 N l Y 3 R p b 2 4 x L 1 R h Y m x l I D A g K D M p L 0 F 1 d G 9 S Z W 1 v d m V k Q 2 9 s d W 1 u c z E u e 0 N P V V B P T i B F U V V J V k F M R U 5 U N C w y f S Z x d W 9 0 O y w m c X V v d D t T Z W N 0 a W 9 u M S 9 U Y W J s Z S A w I C g z K S 9 B d X R v U m V t b 3 Z l Z E N v b H V t b n M x L n s x L j U g T W 8 s M 3 0 m c X V v d D s s J n F 1 b 3 Q 7 U 2 V j d G l v b j E v V G F i b G U g M C A o M y k v Q X V 0 b 1 J l b W 9 2 Z W R D b 2 x 1 b W 5 z M S 5 7 M y B N b y w 0 f S Z x d W 9 0 O y w m c X V v d D t T Z W N 0 a W 9 u M S 9 U Y W J s Z S A w I C g z K S 9 B d X R v U m V t b 3 Z l Z E N v b H V t b n M x L n s x I F l y L D V 9 J n F 1 b 3 Q 7 L C Z x d W 9 0 O 1 N l Y 3 R p b 2 4 x L 1 R h Y m x l I D A g K D M p L 0 F 1 d G 9 S Z W 1 v d m V k Q 2 9 s d W 1 u c z E u e z I g W X I s N n 0 m c X V v d D s s J n F 1 b 3 Q 7 U 2 V j d G l v b j E v V G F i b G U g M C A o M y k v Q X V 0 b 1 J l b W 9 2 Z W R D b 2 x 1 b W 5 z M S 5 7 N S B Z c i w 3 f S Z x d W 9 0 O y w m c X V v d D t T Z W N 0 a W 9 u M S 9 U Y W J s Z S A w I C g z K S 9 B d X R v U m V t b 3 Z l Z E N v b H V t b n M x L n s x M C B Z c i w 4 f S Z x d W 9 0 O y w m c X V v d D t T Z W N 0 a W 9 u M S 9 U Y W J s Z S A w I C g z K S 9 B d X R v U m V t b 3 Z l Z E N v b H V t b n M x L n s y M C B Z c i 4 x L D l 9 J n F 1 b 3 Q 7 L C Z x d W 9 0 O 1 N l Y 3 R p b 2 4 x L 1 R h Y m x l I D A g K D M p L 0 F 1 d G 9 S Z W 1 v d m V k Q 2 9 s d W 1 u c z E u e z M w I F l y L j E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U Y W J s Z S A w I C g z K S 9 B d X R v U m V t b 3 Z l Z E N v b H V t b n M x L n t E Y X R l L D B 9 J n F 1 b 3 Q 7 L C Z x d W 9 0 O 1 N l Y 3 R p b 2 4 x L 1 R h Y m x l I D A g K D M p L 0 F 1 d G 9 S Z W 1 v d m V k Q 2 9 s d W 1 u c z E u e z Y g V 0 V F S 1 M g Q k F O S y B E S V N D T 1 V O V C w x f S Z x d W 9 0 O y w m c X V v d D t T Z W N 0 a W 9 u M S 9 U Y W J s Z S A w I C g z K S 9 B d X R v U m V t b 3 Z l Z E N v b H V t b n M x L n t D T 1 V Q T 0 4 g R V F V S V Z B T E V O V D Q s M n 0 m c X V v d D s s J n F 1 b 3 Q 7 U 2 V j d G l v b j E v V G F i b G U g M C A o M y k v Q X V 0 b 1 J l b W 9 2 Z W R D b 2 x 1 b W 5 z M S 5 7 M S 4 1 I E 1 v L D N 9 J n F 1 b 3 Q 7 L C Z x d W 9 0 O 1 N l Y 3 R p b 2 4 x L 1 R h Y m x l I D A g K D M p L 0 F 1 d G 9 S Z W 1 v d m V k Q 2 9 s d W 1 u c z E u e z M g T W 8 s N H 0 m c X V v d D s s J n F 1 b 3 Q 7 U 2 V j d G l v b j E v V G F i b G U g M C A o M y k v Q X V 0 b 1 J l b W 9 2 Z W R D b 2 x 1 b W 5 z M S 5 7 M S B Z c i w 1 f S Z x d W 9 0 O y w m c X V v d D t T Z W N 0 a W 9 u M S 9 U Y W J s Z S A w I C g z K S 9 B d X R v U m V t b 3 Z l Z E N v b H V t b n M x L n s y I F l y L D Z 9 J n F 1 b 3 Q 7 L C Z x d W 9 0 O 1 N l Y 3 R p b 2 4 x L 1 R h Y m x l I D A g K D M p L 0 F 1 d G 9 S Z W 1 v d m V k Q 2 9 s d W 1 u c z E u e z U g W X I s N 3 0 m c X V v d D s s J n F 1 b 3 Q 7 U 2 V j d G l v b j E v V G F i b G U g M C A o M y k v Q X V 0 b 1 J l b W 9 2 Z W R D b 2 x 1 b W 5 z M S 5 7 M T A g W X I s O H 0 m c X V v d D s s J n F 1 b 3 Q 7 U 2 V j d G l v b j E v V G F i b G U g M C A o M y k v Q X V 0 b 1 J l b W 9 2 Z W R D b 2 x 1 b W 5 z M S 5 7 M j A g W X I u M S w 5 f S Z x d W 9 0 O y w m c X V v d D t T Z W N 0 a W 9 u M S 9 U Y W J s Z S A w I C g z K S 9 B d X R v U m V t b 3 Z l Z E N v b H V t b n M x L n s z M C B Z c i 4 x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w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z K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z K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z K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Z H V z d H J 5 J T I w Z G F 0 Y S 9 F e H R y Y W N 0 Z W Q l M j B U Z X h 0 J T I w Q m V m b 3 J l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k d X N 0 c n k l M j B k Y X R h L 0 V 4 d H J h Y 3 R l Z C U y M F R l e H Q l M j B C Z W Z v c m U l M j B E Z W x p b W l 0 Z X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k d X N 0 c n k l M j B k Y X R h L 0 V 4 d H J h Y 3 R l Z C U y M F R l e H Q l M j B C Z W Z v c m U l M j B E Z W x p b W l 0 Z X I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k d X N 0 c n k l M j B k Y X R h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R d W V y e U l E I i B W Y W x 1 Z T 0 i c z V k M m U 1 M j Z m L T U 5 N G U t N G V l O S 1 h Z m I 5 L W Q y Y W V h N m F k O T l k N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5 h d m l n Y X R p b 2 5 T d G V w T m F t Z S I g V m F s d W U 9 I n N O Y X Z p Z 2 F 0 a W 9 u I i A v P j x F b n R y e S B U e X B l P S J G a W x s T G F z d F V w Z G F 0 Z W Q i I F Z h b H V l P S J k M j A y N S 0 w N C 0 x N 1 Q y M D o 0 M D o z M C 4 x N z c 3 M T I y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Y W J s Z S U y M D A l M j A o N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Q p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Q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0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U m V j b 3 Z l c n l U Y X J n Z X R T a G V l d C I g V m F s d W U 9 I n N J b m R 1 c 3 R y e S 1 T Z W N 0 b 3 I i I C 8 + P E V u d H J 5 I F R 5 c G U 9 I l J l Y 2 9 2 Z X J 5 V G F y Z 2 V 0 Q 2 9 s d W 1 u I i B W Y W x 1 Z T 0 i b D E i I C 8 + P E V u d H J 5 I F R 5 c G U 9 I l J l Y 2 9 2 Z X J 5 V G F y Z 2 V 0 U m 9 3 I i B W Y W x 1 Z T 0 i b D E 1 N S I g L z 4 8 R W 5 0 c n k g V H l w Z T 0 i R m l s b F R h c m d l d C I g V m F s d W U 9 I n N U Y W J s Z V 9 U Y W J s Z V 8 w X 1 8 1 I i A v P j x F b n R y e S B U e X B l P S J G a W x s Z W R D b 2 1 w b G V 0 Z V J l c 3 V s d F R v V 2 9 y a 3 N o Z W V 0 I i B W Y W x 1 Z T 0 i b D E i I C 8 + P E V u d H J 5 I F R 5 c G U 9 I l F 1 Z X J 5 S U Q i I F Z h b H V l P S J z O G V j M D M 3 Z G E t Y T J i Z S 0 0 M j h i L T k 5 Y j k t Y T J h O W Q x N W V l N m Y x I i A v P j x F b n R y e S B U e X B l P S J G a W x s R X J y b 3 J D b 3 V u d C I g V m F s d W U 9 I m w w I i A v P j x F b n R y e S B U e X B l P S J G a W x s T G F z d F V w Z G F 0 Z W Q i I F Z h b H V l P S J k M j A y N S 0 w N C 0 x N 1 Q y M D o 0 M D o z M i 4 z N j Y 1 O D Q x W i I g L z 4 8 R W 5 0 c n k g V H l w Z T 0 i R m l s b E V y c m 9 y Q 2 9 k Z S I g V m F s d W U 9 I n N V b m t u b 3 d u I i A v P j x F b n R y e S B U e X B l P S J G a W x s Q 2 9 s d W 1 u V H l w Z X M i I F Z h b H V l P S J z Q X d Z R 0 J R V U Z C U V V G Q l F R R U J B U U c i I C 8 + P E V u d H J 5 I F R 5 c G U 9 I k Z p b G x D b 2 x 1 b W 5 O Y W 1 l c y I g V m F s d W U 9 I n N b J n F 1 b 3 Q 7 T m 8 u J n F 1 b 3 Q 7 L C Z x d W 9 0 O 0 5 h b W U m c X V v d D s s J n F 1 b 3 Q 7 T W F y a 2 V 0 I E N h c C Z x d W 9 0 O y w m c X V v d D t Q L 0 U m c X V v d D s s J n F 1 b 3 Q 7 R n d k I F A v R S Z x d W 9 0 O y w m c X V v d D t Q R U c m c X V v d D s s J n F 1 b 3 Q 7 U C 9 T J n F 1 b 3 Q 7 L C Z x d W 9 0 O 1 A v Q i Z x d W 9 0 O y w m c X V v d D t Q L 0 M m c X V v d D s s J n F 1 b 3 Q 7 U C 9 G Q 0 Y m c X V v d D s s J n F 1 b 3 Q 7 R V B T I H B h c 3 Q g N V k m c X V v d D s s J n F 1 b 3 Q 7 R V B T I G 5 l e H Q g N V k m c X V v d D s s J n F 1 b 3 Q 7 U 2 F s Z X M g c G F z d C A 1 W S Z x d W 9 0 O y w m c X V v d D t D a G F u Z 2 U m c X V v d D s s J n F 1 b 3 Q 7 V m 9 s d W 1 l J n F 1 b 3 Q 7 X S I g L z 4 8 R W 5 0 c n k g V H l w Z T 0 i R m l s b E N v d W 5 0 I i B W Y W x 1 Z T 0 i b D E x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I C g 1 K S 9 B d X R v U m V t b 3 Z l Z E N v b H V t b n M x L n t O b y 4 s M H 0 m c X V v d D s s J n F 1 b 3 Q 7 U 2 V j d G l v b j E v V G F i b G U g M C A o N S k v Q X V 0 b 1 J l b W 9 2 Z W R D b 2 x 1 b W 5 z M S 5 7 T m F t Z S w x f S Z x d W 9 0 O y w m c X V v d D t T Z W N 0 a W 9 u M S 9 U Y W J s Z S A w I C g 1 K S 9 B d X R v U m V t b 3 Z l Z E N v b H V t b n M x L n t N Y X J r Z X Q g Q 2 F w L D J 9 J n F 1 b 3 Q 7 L C Z x d W 9 0 O 1 N l Y 3 R p b 2 4 x L 1 R h Y m x l I D A g K D U p L 0 F 1 d G 9 S Z W 1 v d m V k Q 2 9 s d W 1 u c z E u e 1 A v R S w z f S Z x d W 9 0 O y w m c X V v d D t T Z W N 0 a W 9 u M S 9 U Y W J s Z S A w I C g 1 K S 9 B d X R v U m V t b 3 Z l Z E N v b H V t b n M x L n t G d 2 Q g U C 9 F L D R 9 J n F 1 b 3 Q 7 L C Z x d W 9 0 O 1 N l Y 3 R p b 2 4 x L 1 R h Y m x l I D A g K D U p L 0 F 1 d G 9 S Z W 1 v d m V k Q 2 9 s d W 1 u c z E u e 1 B F R y w 1 f S Z x d W 9 0 O y w m c X V v d D t T Z W N 0 a W 9 u M S 9 U Y W J s Z S A w I C g 1 K S 9 B d X R v U m V t b 3 Z l Z E N v b H V t b n M x L n t Q L 1 M s N n 0 m c X V v d D s s J n F 1 b 3 Q 7 U 2 V j d G l v b j E v V G F i b G U g M C A o N S k v Q X V 0 b 1 J l b W 9 2 Z W R D b 2 x 1 b W 5 z M S 5 7 U C 9 C L D d 9 J n F 1 b 3 Q 7 L C Z x d W 9 0 O 1 N l Y 3 R p b 2 4 x L 1 R h Y m x l I D A g K D U p L 0 F 1 d G 9 S Z W 1 v d m V k Q 2 9 s d W 1 u c z E u e 1 A v Q y w 4 f S Z x d W 9 0 O y w m c X V v d D t T Z W N 0 a W 9 u M S 9 U Y W J s Z S A w I C g 1 K S 9 B d X R v U m V t b 3 Z l Z E N v b H V t b n M x L n t Q L 0 Z D R i w 5 f S Z x d W 9 0 O y w m c X V v d D t T Z W N 0 a W 9 u M S 9 U Y W J s Z S A w I C g 1 K S 9 B d X R v U m V t b 3 Z l Z E N v b H V t b n M x L n t F U F M g c G F z d C A 1 W S w x M H 0 m c X V v d D s s J n F 1 b 3 Q 7 U 2 V j d G l v b j E v V G F i b G U g M C A o N S k v Q X V 0 b 1 J l b W 9 2 Z W R D b 2 x 1 b W 5 z M S 5 7 R V B T I G 5 l e H Q g N V k s M T F 9 J n F 1 b 3 Q 7 L C Z x d W 9 0 O 1 N l Y 3 R p b 2 4 x L 1 R h Y m x l I D A g K D U p L 0 F 1 d G 9 S Z W 1 v d m V k Q 2 9 s d W 1 u c z E u e 1 N h b G V z I H B h c 3 Q g N V k s M T J 9 J n F 1 b 3 Q 7 L C Z x d W 9 0 O 1 N l Y 3 R p b 2 4 x L 1 R h Y m x l I D A g K D U p L 0 F 1 d G 9 S Z W 1 v d m V k Q 2 9 s d W 1 u c z E u e 0 N o Y W 5 n Z S w x M 3 0 m c X V v d D s s J n F 1 b 3 Q 7 U 2 V j d G l v b j E v V G F i b G U g M C A o N S k v Q X V 0 b 1 J l b W 9 2 Z W R D b 2 x 1 b W 5 z M S 5 7 V m 9 s d W 1 l L D E 0 f S Z x d W 9 0 O 1 0 s J n F 1 b 3 Q 7 Q 2 9 s d W 1 u Q 2 9 1 b n Q m c X V v d D s 6 M T U s J n F 1 b 3 Q 7 S 2 V 5 Q 2 9 s d W 1 u T m F t Z X M m c X V v d D s 6 W 1 0 s J n F 1 b 3 Q 7 Q 2 9 s d W 1 u S W R l b n R p d G l l c y Z x d W 9 0 O z p b J n F 1 b 3 Q 7 U 2 V j d G l v b j E v V G F i b G U g M C A o N S k v Q X V 0 b 1 J l b W 9 2 Z W R D b 2 x 1 b W 5 z M S 5 7 T m 8 u L D B 9 J n F 1 b 3 Q 7 L C Z x d W 9 0 O 1 N l Y 3 R p b 2 4 x L 1 R h Y m x l I D A g K D U p L 0 F 1 d G 9 S Z W 1 v d m V k Q 2 9 s d W 1 u c z E u e 0 5 h b W U s M X 0 m c X V v d D s s J n F 1 b 3 Q 7 U 2 V j d G l v b j E v V G F i b G U g M C A o N S k v Q X V 0 b 1 J l b W 9 2 Z W R D b 2 x 1 b W 5 z M S 5 7 T W F y a 2 V 0 I E N h c C w y f S Z x d W 9 0 O y w m c X V v d D t T Z W N 0 a W 9 u M S 9 U Y W J s Z S A w I C g 1 K S 9 B d X R v U m V t b 3 Z l Z E N v b H V t b n M x L n t Q L 0 U s M 3 0 m c X V v d D s s J n F 1 b 3 Q 7 U 2 V j d G l v b j E v V G F i b G U g M C A o N S k v Q X V 0 b 1 J l b W 9 2 Z W R D b 2 x 1 b W 5 z M S 5 7 R n d k I F A v R S w 0 f S Z x d W 9 0 O y w m c X V v d D t T Z W N 0 a W 9 u M S 9 U Y W J s Z S A w I C g 1 K S 9 B d X R v U m V t b 3 Z l Z E N v b H V t b n M x L n t Q R U c s N X 0 m c X V v d D s s J n F 1 b 3 Q 7 U 2 V j d G l v b j E v V G F i b G U g M C A o N S k v Q X V 0 b 1 J l b W 9 2 Z W R D b 2 x 1 b W 5 z M S 5 7 U C 9 T L D Z 9 J n F 1 b 3 Q 7 L C Z x d W 9 0 O 1 N l Y 3 R p b 2 4 x L 1 R h Y m x l I D A g K D U p L 0 F 1 d G 9 S Z W 1 v d m V k Q 2 9 s d W 1 u c z E u e 1 A v Q i w 3 f S Z x d W 9 0 O y w m c X V v d D t T Z W N 0 a W 9 u M S 9 U Y W J s Z S A w I C g 1 K S 9 B d X R v U m V t b 3 Z l Z E N v b H V t b n M x L n t Q L 0 M s O H 0 m c X V v d D s s J n F 1 b 3 Q 7 U 2 V j d G l v b j E v V G F i b G U g M C A o N S k v Q X V 0 b 1 J l b W 9 2 Z W R D b 2 x 1 b W 5 z M S 5 7 U C 9 G Q 0 Y s O X 0 m c X V v d D s s J n F 1 b 3 Q 7 U 2 V j d G l v b j E v V G F i b G U g M C A o N S k v Q X V 0 b 1 J l b W 9 2 Z W R D b 2 x 1 b W 5 z M S 5 7 R V B T I H B h c 3 Q g N V k s M T B 9 J n F 1 b 3 Q 7 L C Z x d W 9 0 O 1 N l Y 3 R p b 2 4 x L 1 R h Y m x l I D A g K D U p L 0 F 1 d G 9 S Z W 1 v d m V k Q 2 9 s d W 1 u c z E u e 0 V Q U y B u Z X h 0 I D V Z L D E x f S Z x d W 9 0 O y w m c X V v d D t T Z W N 0 a W 9 u M S 9 U Y W J s Z S A w I C g 1 K S 9 B d X R v U m V t b 3 Z l Z E N v b H V t b n M x L n t T Y W x l c y B w Y X N 0 I D V Z L D E y f S Z x d W 9 0 O y w m c X V v d D t T Z W N 0 a W 9 u M S 9 U Y W J s Z S A w I C g 1 K S 9 B d X R v U m V t b 3 Z l Z E N v b H V t b n M x L n t D a G F u Z 2 U s M T N 9 J n F 1 b 3 Q 7 L C Z x d W 9 0 O 1 N l Y 3 R p b 2 4 x L 1 R h Y m x l I D A g K D U p L 0 F 1 d G 9 S Z W 1 v d m V k Q 2 9 s d W 1 u c z E u e 1 Z v b H V t Z S w x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J T I w M C U y M C g 1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N S k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N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N S k v R X h 0 c m F j d G V k J T I w V G V 4 d C U y M E J l Z m 9 y Z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1 K S 9 F e H R y Y W N 0 Z W Q l M j B U Z X h 0 J T I w Q m V m b 3 J l J T I w R G V s a W 1 p d G V y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1 K S 9 F e H R y Y W N 0 Z W Q l M j B U Z X h 0 J T I w Q m V m b 3 J l J T I w R G V s a W 1 p d G V y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Y W J s Z V 9 U Y W J s Z V 8 x I i A v P j x F b n R y e S B U e X B l P S J G a W x s Z W R D b 2 1 w b G V 0 Z V J l c 3 V s d F R v V 2 9 y a 3 N o Z W V 0 I i B W Y W x 1 Z T 0 i b D E i I C 8 + P E V u d H J 5 I F R 5 c G U 9 I l F 1 Z X J 5 S U Q i I F Z h b H V l P S J z M T E 4 M z E 5 N D Y t M T I y Y S 0 0 Z W Q 2 L T g 0 N j k t Y T U 3 Y j M z M z N m Z j U 1 I i A v P j x F b n R y e S B U e X B l P S J S Z W N v d m V y e V R h c m d l d F N o Z W V 0 I i B W Y W x 1 Z T 0 i c 0 1 h c m t l d C B C c m V h Z H R o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R X J y b 3 J D b 3 V u d C I g V m F s d W U 9 I m w w I i A v P j x F b n R y e S B U e X B l P S J G a W x s T G F z d F V w Z G F 0 Z W Q i I F Z h b H V l P S J k M j A y N S 0 w N C 0 x N 1 Q y M D o 0 M j o x M i 4 y M z A 2 N j I 5 W i I g L z 4 8 R W 5 0 c n k g V H l w Z T 0 i R m l s b E N v b H V t b l R 5 c G V z I i B W Y W x 1 Z T 0 i c 0 J n W U d C Z 1 l H Q m c 9 P S I g L z 4 8 R W 5 0 c n k g V H l w Z T 0 i R m l s b E V y c m 9 y Q 2 9 k Z S I g V m F s d W U 9 I n N V b m t u b 3 d u I i A v P j x F b n R y e S B U e X B l P S J G a W x s Q 2 9 1 b n Q i I F Z h b H V l P S J s M T U i I C 8 + P E V u d H J 5 I F R 5 c G U 9 I k Z p b G x D b 2 x 1 b W 5 O Y W 1 l c y I g V m F s d W U 9 I n N b J n F 1 b 3 Q 7 T 3 Z l c m F s b C A o N T E z M S B U b 3 R h b C B D b 2 1 w b 2 5 l b n R z K S Z x d W 9 0 O y w m c X V v d D s 1 L U R h e S Z x d W 9 0 O y w m c X V v d D s x L U 1 v b n R o J n F 1 b 3 Q 7 L C Z x d W 9 0 O z M t T W 9 u d G g m c X V v d D s s J n F 1 b 3 Q 7 N i 1 N b 2 5 0 a C Z x d W 9 0 O y w m c X V v d D s 1 M i 1 X Z W V r J n F 1 b 3 Q 7 L C Z x d W 9 0 O 1 l l Y X I t d G 8 t R G F 0 Z S Z x d W 9 0 O 1 0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S 9 B d X R v U m V t b 3 Z l Z E N v b H V t b n M x L n t P d m V y Y W x s I C g 1 M T M x I F R v d G F s I E N v b X B v b m V u d H M p L D B 9 J n F 1 b 3 Q 7 L C Z x d W 9 0 O 1 N l Y 3 R p b 2 4 x L 1 R h Y m x l I D E v Q X V 0 b 1 J l b W 9 2 Z W R D b 2 x 1 b W 5 z M S 5 7 N S 1 E Y X k s M X 0 m c X V v d D s s J n F 1 b 3 Q 7 U 2 V j d G l v b j E v V G F i b G U g M S 9 B d X R v U m V t b 3 Z l Z E N v b H V t b n M x L n s x L U 1 v b n R o L D J 9 J n F 1 b 3 Q 7 L C Z x d W 9 0 O 1 N l Y 3 R p b 2 4 x L 1 R h Y m x l I D E v Q X V 0 b 1 J l b W 9 2 Z W R D b 2 x 1 b W 5 z M S 5 7 M y 1 N b 2 5 0 a C w z f S Z x d W 9 0 O y w m c X V v d D t T Z W N 0 a W 9 u M S 9 U Y W J s Z S A x L 0 F 1 d G 9 S Z W 1 v d m V k Q 2 9 s d W 1 u c z E u e z Y t T W 9 u d G g s N H 0 m c X V v d D s s J n F 1 b 3 Q 7 U 2 V j d G l v b j E v V G F i b G U g M S 9 B d X R v U m V t b 3 Z l Z E N v b H V t b n M x L n s 1 M i 1 X Z W V r L D V 9 J n F 1 b 3 Q 7 L C Z x d W 9 0 O 1 N l Y 3 R p b 2 4 x L 1 R h Y m x l I D E v Q X V 0 b 1 J l b W 9 2 Z W R D b 2 x 1 b W 5 z M S 5 7 W W V h c i 1 0 b y 1 E Y X R l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R h Y m x l I D E v Q X V 0 b 1 J l b W 9 2 Z W R D b 2 x 1 b W 5 z M S 5 7 T 3 Z l c m F s b C A o N T E z M S B U b 3 R h b C B D b 2 1 w b 2 5 l b n R z K S w w f S Z x d W 9 0 O y w m c X V v d D t T Z W N 0 a W 9 u M S 9 U Y W J s Z S A x L 0 F 1 d G 9 S Z W 1 v d m V k Q 2 9 s d W 1 u c z E u e z U t R G F 5 L D F 9 J n F 1 b 3 Q 7 L C Z x d W 9 0 O 1 N l Y 3 R p b 2 4 x L 1 R h Y m x l I D E v Q X V 0 b 1 J l b W 9 2 Z W R D b 2 x 1 b W 5 z M S 5 7 M S 1 N b 2 5 0 a C w y f S Z x d W 9 0 O y w m c X V v d D t T Z W N 0 a W 9 u M S 9 U Y W J s Z S A x L 0 F 1 d G 9 S Z W 1 v d m V k Q 2 9 s d W 1 u c z E u e z M t T W 9 u d G g s M 3 0 m c X V v d D s s J n F 1 b 3 Q 7 U 2 V j d G l v b j E v V G F i b G U g M S 9 B d X R v U m V t b 3 Z l Z E N v b H V t b n M x L n s 2 L U 1 v b n R o L D R 9 J n F 1 b 3 Q 7 L C Z x d W 9 0 O 1 N l Y 3 R p b 2 4 x L 1 R h Y m x l I D E v Q X V 0 b 1 J l b W 9 2 Z W R D b 2 x 1 b W 5 z M S 5 7 N T I t V 2 V l a y w 1 f S Z x d W 9 0 O y w m c X V v d D t T Z W N 0 a W 9 u M S 9 U Y W J s Z S A x L 0 F 1 d G 9 S Z W 1 v d m V k Q 2 9 s d W 1 u c z E u e 1 l l Y X I t d G 8 t R G F 0 Z S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z K S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0 F k Z G V k J T I w Q 3 V z d G 9 t M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Q W R k Z W Q l M j B D d X N 0 b 2 0 x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B Z G R l Z C U y M E N 1 c 3 R v b T E y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C 4 C j 1 d H f 7 Z O l X o N 3 V 5 U 2 w s A A A A A A g A A A A A A E G Y A A A A B A A A g A A A A i A J b l V + h J 4 y 1 l t u z j 9 Y 7 H e a v K m g c s X N 4 7 P p z 4 8 + z 1 1 A A A A A A D o A A A A A C A A A g A A A A S 0 g e O s n k k s 6 O 0 j Q v c o q v 8 5 O D G r a + O 6 w C t u / W x p 3 J p f Z Q A A A A 5 Z W K n d w w w 7 7 h w + J X g z 9 F k c H h s X n T Q V 9 5 i p H j M 6 H z e V T Q I u c 0 m U g F 3 E G 1 E F k T 1 H r i R / V 8 L 6 5 w X r b k i o y w 4 6 Y t M O Z y N g N 1 U U T Y i a T g z R X o s V 5 A A A A A V 1 T B G + v u M B 0 g A B A I u j e Z n + r 5 R q Z c m a f f j H c v M B m s i j z M B A + O J w k 6 5 e V N R + l 3 V s y 2 5 5 f H p o z I B u I 5 g Z I z l 0 D x n w = = < / D a t a M a s h u p > 
</file>

<file path=customXml/itemProps1.xml><?xml version="1.0" encoding="utf-8"?>
<ds:datastoreItem xmlns:ds="http://schemas.openxmlformats.org/officeDocument/2006/customXml" ds:itemID="{67AB54C9-88A7-4E56-BF82-8AB22ED0611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Cover</vt:lpstr>
      <vt:lpstr>Overall</vt:lpstr>
      <vt:lpstr>Equities</vt:lpstr>
      <vt:lpstr>Industry-Sector</vt:lpstr>
      <vt:lpstr>Rates</vt:lpstr>
      <vt:lpstr>Market Breadth</vt:lpstr>
      <vt:lpstr>Data</vt:lpstr>
      <vt:lpstr>FRED - Data</vt:lpstr>
      <vt:lpstr>nhnl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Grayson Harper</dc:creator>
  <cp:lastModifiedBy>Grayson Harper</cp:lastModifiedBy>
  <dcterms:created xsi:type="dcterms:W3CDTF">2023-05-15T00:21:10Z</dcterms:created>
  <dcterms:modified xsi:type="dcterms:W3CDTF">2025-04-17T20:46:55Z</dcterms:modified>
</cp:coreProperties>
</file>