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jo\Downloads\"/>
    </mc:Choice>
  </mc:AlternateContent>
  <xr:revisionPtr revIDLastSave="0" documentId="8_{459E770E-ED85-44F5-BF37-CED77BA28047}" xr6:coauthVersionLast="47" xr6:coauthVersionMax="47" xr10:uidLastSave="{00000000-0000-0000-0000-000000000000}"/>
  <bookViews>
    <workbookView xWindow="-120" yWindow="-120" windowWidth="38640" windowHeight="21240" activeTab="1" xr2:uid="{AB0D8C62-F95F-4064-9D37-27A4579BB967}"/>
  </bookViews>
  <sheets>
    <sheet name="財務報表 January - September" sheetId="3" r:id="rId1"/>
    <sheet name="財務報表 - September Breakdown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'財務報表 - September Breakdown'!$A:$E,'財務報表 - September Breakdown'!$1:$1</definedName>
    <definedName name="_xlnm.Print_Titles" localSheetId="0">'財務報表 January - September'!$A:$E,'財務報表 January - September'!$1:$1</definedName>
    <definedName name="QB_COLUMN_12210" localSheetId="1" hidden="1">'財務報表 - September Breakdown'!$J$1</definedName>
    <definedName name="QB_COLUMN_13210" localSheetId="1" hidden="1">'財務報表 - September Breakdown'!$P$1</definedName>
    <definedName name="QB_COLUMN_14210" localSheetId="1" hidden="1">'財務報表 - September Breakdown'!$N$1</definedName>
    <definedName name="QB_COLUMN_17210" localSheetId="1" hidden="1">'財務報表 - September Breakdown'!$H$1</definedName>
    <definedName name="QB_COLUMN_26210" localSheetId="1" hidden="1">'財務報表 - September Breakdown'!$L$1</definedName>
    <definedName name="QB_COLUMN_27210" localSheetId="1" hidden="1">'財務報表 - September Breakdown'!$F$1</definedName>
    <definedName name="QB_COLUMN_2921" localSheetId="0" hidden="1">'財務報表 January - September'!$F$1</definedName>
    <definedName name="QB_COLUMN_2922" localSheetId="0" hidden="1">'財務報表 January - September'!$H$1</definedName>
    <definedName name="QB_COLUMN_2923" localSheetId="0" hidden="1">'財務報表 January - September'!$J$1</definedName>
    <definedName name="QB_COLUMN_2924" localSheetId="0" hidden="1">'財務報表 January - September'!$L$1</definedName>
    <definedName name="QB_COLUMN_2925" localSheetId="0" hidden="1">'財務報表 January - September'!$N$1</definedName>
    <definedName name="QB_COLUMN_2926" localSheetId="0" hidden="1">'財務報表 January - September'!$P$1</definedName>
    <definedName name="QB_COLUMN_2927" localSheetId="0" hidden="1">'財務報表 January - September'!$R$1</definedName>
    <definedName name="QB_COLUMN_2928" localSheetId="0" hidden="1">'財務報表 January - September'!$T$1</definedName>
    <definedName name="QB_COLUMN_2929" localSheetId="0" hidden="1">'財務報表 January - September'!$V$1</definedName>
    <definedName name="QB_COLUMN_2930" localSheetId="0" hidden="1">'財務報表 January - September'!$X$1</definedName>
    <definedName name="QB_COLUMN_42301" localSheetId="1" hidden="1">'財務報表 - September Breakdown'!$R$1</definedName>
    <definedName name="QB_DATA_0" localSheetId="1" hidden="1">'財務報表 - September Breakdown'!$4:$4,'財務報表 - September Breakdown'!$5:$5,'財務報表 - September Breakdown'!$6:$6,'財務報表 - September Breakdown'!$8:$8,'財務報表 - September Breakdown'!$9:$9,'財務報表 - September Breakdown'!$10:$10,'財務報表 - September Breakdown'!$13:$13,'財務報表 - September Breakdown'!$14:$14,'財務報表 - September Breakdown'!$16:$16,'財務報表 - September Breakdown'!$17:$17,'財務報表 - September Breakdown'!$18:$18,'財務報表 - September Breakdown'!$19:$19,'財務報表 - September Breakdown'!$20:$20,'財務報表 - September Breakdown'!$23:$23,'財務報表 - September Breakdown'!$24:$24,'財務報表 - September Breakdown'!$25:$25</definedName>
    <definedName name="QB_DATA_0" localSheetId="0" hidden="1">'財務報表 January - September'!$4:$4,'財務報表 January - September'!$5:$5,'財務報表 January - September'!$6:$6,'財務報表 January - September'!$8:$8,'財務報表 January - September'!$9:$9,'財務報表 January - September'!$10:$10,'財務報表 January - September'!$13:$13,'財務報表 January - September'!$14:$14,'財務報表 January - September'!$16:$16,'財務報表 January - September'!$17:$17,'財務報表 January - September'!$18:$18,'財務報表 January - September'!$19:$19,'財務報表 January - September'!$20:$20,'財務報表 January - September'!$23:$23,'財務報表 January - September'!$24:$24,'財務報表 January - September'!$25:$25</definedName>
    <definedName name="QB_DATA_1" localSheetId="1" hidden="1">'財務報表 - September Breakdown'!$26:$26,'財務報表 - September Breakdown'!$27:$27,'財務報表 - September Breakdown'!$28:$28,'財務報表 - September Breakdown'!$29:$29,'財務報表 - September Breakdown'!$30:$30,'財務報表 - September Breakdown'!$31:$31,'財務報表 - September Breakdown'!$32:$32,'財務報表 - September Breakdown'!$34:$34,'財務報表 - September Breakdown'!$35:$35,'財務報表 - September Breakdown'!$37:$37,'財務報表 - September Breakdown'!$38:$38,'財務報表 - September Breakdown'!$39:$39,'財務報表 - September Breakdown'!$41:$41,'財務報表 - September Breakdown'!$42:$42,'財務報表 - September Breakdown'!$43:$43,'財務報表 - September Breakdown'!$44:$44</definedName>
    <definedName name="QB_DATA_1" localSheetId="0" hidden="1">'財務報表 January - September'!$26:$26,'財務報表 January - September'!$27:$27,'財務報表 January - September'!$28:$28,'財務報表 January - September'!$29:$29,'財務報表 January - September'!$30:$30,'財務報表 January - September'!$31:$31,'財務報表 January - September'!$32:$32,'財務報表 January - September'!$33:$33,'財務報表 January - September'!$34:$34,'財務報表 January - September'!$35:$35,'財務報表 January - September'!$36:$36,'財務報表 January - September'!$37:$37,'財務報表 January - September'!$38:$38,'財務報表 January - September'!$40:$40,'財務報表 January - September'!$41:$41,'財務報表 January - September'!$42:$42</definedName>
    <definedName name="QB_DATA_2" localSheetId="1" hidden="1">'財務報表 - September Breakdown'!$45:$45,'財務報表 - September Breakdown'!$47:$47,'財務報表 - September Breakdown'!$48:$48,'財務報表 - September Breakdown'!$49:$49,'財務報表 - September Breakdown'!$50:$50,'財務報表 - September Breakdown'!$51:$51,'財務報表 - September Breakdown'!$52:$52,'財務報表 - September Breakdown'!$53:$53,'財務報表 - September Breakdown'!$54:$54,'財務報表 - September Breakdown'!$55:$55,'財務報表 - September Breakdown'!$56:$56,'財務報表 - September Breakdown'!$57:$57,'財務報表 - September Breakdown'!$58:$58,'財務報表 - September Breakdown'!$59:$59,'財務報表 - September Breakdown'!$60:$60</definedName>
    <definedName name="QB_DATA_2" localSheetId="0" hidden="1">'財務報表 January - September'!$43:$43,'財務報表 January - September'!$45:$45,'財務報表 January - September'!$46:$46,'財務報表 January - September'!$47:$47,'財務報表 January - September'!$48:$48,'財務報表 January - September'!$49:$49,'財務報表 January - September'!$51:$51,'財務報表 January - September'!$52:$52,'財務報表 January - September'!$53:$53,'財務報表 January - September'!$54:$54,'財務報表 January - September'!$55:$55,'財務報表 January - September'!$57:$57,'財務報表 January - September'!$58:$58,'財務報表 January - September'!$59:$59,'財務報表 January - September'!$60:$60,'財務報表 January - September'!$61:$61</definedName>
    <definedName name="QB_DATA_3" localSheetId="0" hidden="1">'財務報表 January - September'!$62:$62,'財務報表 January - September'!$63:$63,'財務報表 January - September'!$64:$64,'財務報表 January - September'!$65:$65,'財務報表 January - September'!$66:$66,'財務報表 January - September'!$67:$67,'財務報表 January - September'!$68:$68,'財務報表 January - September'!$69:$69,'財務報表 January - September'!$70:$70,'財務報表 January - September'!$71:$71,'財務報表 January - September'!$72:$72,'財務報表 January - September'!$73:$73,'財務報表 January - September'!$78:$78</definedName>
    <definedName name="QB_FORMULA_0" localSheetId="1" hidden="1">'財務報表 - September Breakdown'!$R$4,'財務報表 - September Breakdown'!$R$5,'財務報表 - September Breakdown'!$R$6,'財務報表 - September Breakdown'!$R$8,'財務報表 - September Breakdown'!$R$9,'財務報表 - September Breakdown'!$R$10,'財務報表 - September Breakdown'!$F$11,'財務報表 - September Breakdown'!$H$11,'財務報表 - September Breakdown'!$J$11,'財務報表 - September Breakdown'!$L$11,'財務報表 - September Breakdown'!$N$11,'財務報表 - September Breakdown'!$P$11,'財務報表 - September Breakdown'!$R$11,'財務報表 - September Breakdown'!$R$13,'財務報表 - September Breakdown'!$R$14,'財務報表 - September Breakdown'!$F$15</definedName>
    <definedName name="QB_FORMULA_0" localSheetId="0" hidden="1">'財務報表 January - September'!$X$4,'財務報表 January - September'!$X$5,'財務報表 January - September'!$X$6,'財務報表 January - September'!$X$8,'財務報表 January - September'!$X$9,'財務報表 January - September'!$X$10,'財務報表 January - September'!$F$11,'財務報表 January - September'!$H$11,'財務報表 January - September'!$J$11,'財務報表 January - September'!$L$11,'財務報表 January - September'!$N$11,'財務報表 January - September'!$P$11,'財務報表 January - September'!$R$11,'財務報表 January - September'!$T$11,'財務報表 January - September'!$V$11,'財務報表 January - September'!$X$11</definedName>
    <definedName name="QB_FORMULA_1" localSheetId="1" hidden="1">'財務報表 - September Breakdown'!$H$15,'財務報表 - September Breakdown'!$J$15,'財務報表 - September Breakdown'!$L$15,'財務報表 - September Breakdown'!$N$15,'財務報表 - September Breakdown'!$P$15,'財務報表 - September Breakdown'!$R$15,'財務報表 - September Breakdown'!$R$16,'財務報表 - September Breakdown'!$R$17,'財務報表 - September Breakdown'!$R$18,'財務報表 - September Breakdown'!$R$19,'財務報表 - September Breakdown'!$R$20,'財務報表 - September Breakdown'!$F$21,'財務報表 - September Breakdown'!$H$21,'財務報表 - September Breakdown'!$J$21,'財務報表 - September Breakdown'!$L$21,'財務報表 - September Breakdown'!$N$21</definedName>
    <definedName name="QB_FORMULA_1" localSheetId="0" hidden="1">'財務報表 January - September'!$X$13,'財務報表 January - September'!$X$14,'財務報表 January - September'!$F$15,'財務報表 January - September'!$H$15,'財務報表 January - September'!$J$15,'財務報表 January - September'!$L$15,'財務報表 January - September'!$N$15,'財務報表 January - September'!$P$15,'財務報表 January - September'!$R$15,'財務報表 January - September'!$T$15,'財務報表 January - September'!$V$15,'財務報表 January - September'!$X$15,'財務報表 January - September'!$X$16,'財務報表 January - September'!$X$17,'財務報表 January - September'!$X$18,'財務報表 January - September'!$X$19</definedName>
    <definedName name="QB_FORMULA_10" localSheetId="0" hidden="1">'財務報表 January - September'!$X$81</definedName>
    <definedName name="QB_FORMULA_2" localSheetId="1" hidden="1">'財務報表 - September Breakdown'!$P$21,'財務報表 - September Breakdown'!$R$21,'財務報表 - September Breakdown'!$R$23,'財務報表 - September Breakdown'!$R$24,'財務報表 - September Breakdown'!$R$25,'財務報表 - September Breakdown'!$R$26,'財務報表 - September Breakdown'!$R$27,'財務報表 - September Breakdown'!$R$28,'財務報表 - September Breakdown'!$R$29,'財務報表 - September Breakdown'!$R$30,'財務報表 - September Breakdown'!$R$31,'財務報表 - September Breakdown'!$R$32,'財務報表 - September Breakdown'!$R$34,'財務報表 - September Breakdown'!$R$35,'財務報表 - September Breakdown'!$F$36,'財務報表 - September Breakdown'!$H$36</definedName>
    <definedName name="QB_FORMULA_2" localSheetId="0" hidden="1">'財務報表 January - September'!$X$20,'財務報表 January - September'!$F$21,'財務報表 January - September'!$H$21,'財務報表 January - September'!$J$21,'財務報表 January - September'!$L$21,'財務報表 January - September'!$N$21,'財務報表 January - September'!$P$21,'財務報表 January - September'!$R$21,'財務報表 January - September'!$T$21,'財務報表 January - September'!$V$21,'財務報表 January - September'!$X$21,'財務報表 January - September'!$X$23,'財務報表 January - September'!$X$24,'財務報表 January - September'!$X$25,'財務報表 January - September'!$X$26,'財務報表 January - September'!$X$27</definedName>
    <definedName name="QB_FORMULA_3" localSheetId="1" hidden="1">'財務報表 - September Breakdown'!$J$36,'財務報表 - September Breakdown'!$L$36,'財務報表 - September Breakdown'!$N$36,'財務報表 - September Breakdown'!$P$36,'財務報表 - September Breakdown'!$R$36,'財務報表 - September Breakdown'!$R$37,'財務報表 - September Breakdown'!$R$38,'財務報表 - September Breakdown'!$R$39,'財務報表 - September Breakdown'!$R$41,'財務報表 - September Breakdown'!$R$42,'財務報表 - September Breakdown'!$R$43,'財務報表 - September Breakdown'!$R$44,'財務報表 - September Breakdown'!$R$45,'財務報表 - September Breakdown'!$F$46,'財務報表 - September Breakdown'!$H$46,'財務報表 - September Breakdown'!$J$46</definedName>
    <definedName name="QB_FORMULA_3" localSheetId="0" hidden="1">'財務報表 January - September'!$X$28,'財務報表 January - September'!$X$29,'財務報表 January - September'!$X$30,'財務報表 January - September'!$X$31,'財務報表 January - September'!$X$32,'財務報表 January - September'!$X$33,'財務報表 January - September'!$X$34,'財務報表 January - September'!$X$35,'財務報表 January - September'!$X$36,'財務報表 January - September'!$X$37,'財務報表 January - September'!$X$38,'財務報表 January - September'!$X$40,'財務報表 January - September'!$X$41,'財務報表 January - September'!$X$42,'財務報表 January - September'!$X$43,'財務報表 January - September'!$F$44</definedName>
    <definedName name="QB_FORMULA_4" localSheetId="1" hidden="1">'財務報表 - September Breakdown'!$L$46,'財務報表 - September Breakdown'!$N$46,'財務報表 - September Breakdown'!$P$46,'財務報表 - September Breakdown'!$R$46,'財務報表 - September Breakdown'!$R$47,'財務報表 - September Breakdown'!$R$48,'財務報表 - September Breakdown'!$R$49,'財務報表 - September Breakdown'!$R$50,'財務報表 - September Breakdown'!$R$51,'財務報表 - September Breakdown'!$R$52,'財務報表 - September Breakdown'!$R$53,'財務報表 - September Breakdown'!$R$54,'財務報表 - September Breakdown'!$R$55,'財務報表 - September Breakdown'!$R$56,'財務報表 - September Breakdown'!$R$57,'財務報表 - September Breakdown'!$R$58</definedName>
    <definedName name="QB_FORMULA_4" localSheetId="0" hidden="1">'財務報表 January - September'!$H$44,'財務報表 January - September'!$J$44,'財務報表 January - September'!$L$44,'財務報表 January - September'!$N$44,'財務報表 January - September'!$P$44,'財務報表 January - September'!$R$44,'財務報表 January - September'!$T$44,'財務報表 January - September'!$V$44,'財務報表 January - September'!$X$44,'財務報表 January - September'!$X$45,'財務報表 January - September'!$X$46,'財務報表 January - September'!$X$47,'財務報表 January - September'!$X$48,'財務報表 January - September'!$X$49,'財務報表 January - September'!$X$51,'財務報表 January - September'!$X$52</definedName>
    <definedName name="QB_FORMULA_5" localSheetId="1" hidden="1">'財務報表 - September Breakdown'!$R$59,'財務報表 - September Breakdown'!$R$60,'財務報表 - September Breakdown'!$F$61,'財務報表 - September Breakdown'!$H$61,'財務報表 - September Breakdown'!$J$61,'財務報表 - September Breakdown'!$L$61,'財務報表 - September Breakdown'!$N$61,'財務報表 - September Breakdown'!$P$61,'財務報表 - September Breakdown'!$R$61,'財務報表 - September Breakdown'!$F$62,'財務報表 - September Breakdown'!$H$62,'財務報表 - September Breakdown'!$J$62,'財務報表 - September Breakdown'!$L$62,'財務報表 - September Breakdown'!$N$62,'財務報表 - September Breakdown'!$P$62,'財務報表 - September Breakdown'!$R$62</definedName>
    <definedName name="QB_FORMULA_5" localSheetId="0" hidden="1">'財務報表 January - September'!$X$53,'財務報表 January - September'!$X$54,'財務報表 January - September'!$X$55,'財務報表 January - September'!$F$56,'財務報表 January - September'!$H$56,'財務報表 January - September'!$J$56,'財務報表 January - September'!$L$56,'財務報表 January - September'!$N$56,'財務報表 January - September'!$P$56,'財務報表 January - September'!$R$56,'財務報表 January - September'!$T$56,'財務報表 January - September'!$V$56,'財務報表 January - September'!$X$56,'財務報表 January - September'!$X$57,'財務報表 January - September'!$X$58,'財務報表 January - September'!$X$59</definedName>
    <definedName name="QB_FORMULA_6" localSheetId="1" hidden="1">'財務報表 - September Breakdown'!$F$63,'財務報表 - September Breakdown'!$H$63,'財務報表 - September Breakdown'!$J$63,'財務報表 - September Breakdown'!$L$63,'財務報表 - September Breakdown'!$N$63,'財務報表 - September Breakdown'!$P$63,'財務報表 - September Breakdown'!$R$63</definedName>
    <definedName name="QB_FORMULA_6" localSheetId="0" hidden="1">'財務報表 January - September'!$X$60,'財務報表 January - September'!$X$61,'財務報表 January - September'!$X$62,'財務報表 January - September'!$X$63,'財務報表 January - September'!$X$64,'財務報表 January - September'!$X$65,'財務報表 January - September'!$X$66,'財務報表 January - September'!$X$67,'財務報表 January - September'!$X$68,'財務報表 January - September'!$X$69,'財務報表 January - September'!$X$70,'財務報表 January - September'!$X$71,'財務報表 January - September'!$X$72,'財務報表 January - September'!$X$73,'財務報表 January - September'!$F$74,'財務報表 January - September'!$H$74</definedName>
    <definedName name="QB_FORMULA_7" localSheetId="0" hidden="1">'財務報表 January - September'!$J$74,'財務報表 January - September'!$L$74,'財務報表 January - September'!$N$74,'財務報表 January - September'!$P$74,'財務報表 January - September'!$R$74,'財務報表 January - September'!$T$74,'財務報表 January - September'!$V$74,'財務報表 January - September'!$X$74,'財務報表 January - September'!$F$75,'財務報表 January - September'!$H$75,'財務報表 January - September'!$J$75,'財務報表 January - September'!$L$75,'財務報表 January - September'!$N$75,'財務報表 January - September'!$P$75,'財務報表 January - September'!$R$75,'財務報表 January - September'!$T$75</definedName>
    <definedName name="QB_FORMULA_8" localSheetId="0" hidden="1">'財務報表 January - September'!$V$75,'財務報表 January - September'!$X$75,'財務報表 January - September'!$X$78,'財務報表 January - September'!$F$79,'財務報表 January - September'!$H$79,'財務報表 January - September'!$J$79,'財務報表 January - September'!$L$79,'財務報表 January - September'!$N$79,'財務報表 January - September'!$P$79,'財務報表 January - September'!$R$79,'財務報表 January - September'!$T$79,'財務報表 January - September'!$V$79,'財務報表 January - September'!$X$79,'財務報表 January - September'!$F$80,'財務報表 January - September'!$H$80,'財務報表 January - September'!$J$80</definedName>
    <definedName name="QB_FORMULA_9" localSheetId="0" hidden="1">'財務報表 January - September'!$L$80,'財務報表 January - September'!$N$80,'財務報表 January - September'!$P$80,'財務報表 January - September'!$R$80,'財務報表 January - September'!$T$80,'財務報表 January - September'!$V$80,'財務報表 January - September'!$X$80,'財務報表 January - September'!$F$81,'財務報表 January - September'!$H$81,'財務報表 January - September'!$J$81,'財務報表 January - September'!$L$81,'財務報表 January - September'!$N$81,'財務報表 January - September'!$P$81,'財務報表 January - September'!$R$81,'財務報表 January - September'!$T$81,'財務報表 January - September'!$V$81</definedName>
    <definedName name="QB_ROW_128230" localSheetId="0" hidden="1">'財務報表 January - September'!$D$31</definedName>
    <definedName name="QB_ROW_14230" localSheetId="0" hidden="1">'財務報表 January - September'!$D$25</definedName>
    <definedName name="QB_ROW_149240" localSheetId="1" hidden="1">'財務報表 - September Breakdown'!$E$8</definedName>
    <definedName name="QB_ROW_149240" localSheetId="0" hidden="1">'財務報表 January - September'!$E$8</definedName>
    <definedName name="QB_ROW_159240" localSheetId="1" hidden="1">'財務報表 - September Breakdown'!$E$34</definedName>
    <definedName name="QB_ROW_159240" localSheetId="0" hidden="1">'財務報表 January - September'!$E$41</definedName>
    <definedName name="QB_ROW_173230" localSheetId="1" hidden="1">'財務報表 - September Breakdown'!$D$19</definedName>
    <definedName name="QB_ROW_173230" localSheetId="0" hidden="1">'財務報表 January - September'!$D$19</definedName>
    <definedName name="QB_ROW_175230" localSheetId="1" hidden="1">'財務報表 - September Breakdown'!$D$20</definedName>
    <definedName name="QB_ROW_175230" localSheetId="0" hidden="1">'財務報表 January - September'!$D$20</definedName>
    <definedName name="QB_ROW_176240" localSheetId="0" hidden="1">'財務報表 January - September'!$E$40</definedName>
    <definedName name="QB_ROW_18301" localSheetId="1" hidden="1">'財務報表 - September Breakdown'!$A$63</definedName>
    <definedName name="QB_ROW_18301" localSheetId="0" hidden="1">'財務報表 January - September'!$A$81</definedName>
    <definedName name="QB_ROW_184230" localSheetId="1" hidden="1">'財務報表 - September Breakdown'!$D$16</definedName>
    <definedName name="QB_ROW_184230" localSheetId="0" hidden="1">'財務報表 January - September'!$D$16</definedName>
    <definedName name="QB_ROW_19011" localSheetId="1" hidden="1">'財務報表 - September Breakdown'!$B$2</definedName>
    <definedName name="QB_ROW_19011" localSheetId="0" hidden="1">'財務報表 January - September'!$B$2</definedName>
    <definedName name="QB_ROW_19311" localSheetId="1" hidden="1">'財務報表 - September Breakdown'!$B$62</definedName>
    <definedName name="QB_ROW_19311" localSheetId="0" hidden="1">'財務報表 January - September'!$B$75</definedName>
    <definedName name="QB_ROW_20021" localSheetId="1" hidden="1">'財務報表 - September Breakdown'!$C$3</definedName>
    <definedName name="QB_ROW_20021" localSheetId="0" hidden="1">'財務報表 January - September'!$C$3</definedName>
    <definedName name="QB_ROW_20321" localSheetId="1" hidden="1">'財務報表 - September Breakdown'!$C$21</definedName>
    <definedName name="QB_ROW_20321" localSheetId="0" hidden="1">'財務報表 January - September'!$C$21</definedName>
    <definedName name="QB_ROW_21021" localSheetId="1" hidden="1">'財務報表 - September Breakdown'!$C$22</definedName>
    <definedName name="QB_ROW_21021" localSheetId="0" hidden="1">'財務報表 January - September'!$C$22</definedName>
    <definedName name="QB_ROW_21321" localSheetId="1" hidden="1">'財務報表 - September Breakdown'!$C$61</definedName>
    <definedName name="QB_ROW_21321" localSheetId="0" hidden="1">'財務報表 January - September'!$C$74</definedName>
    <definedName name="QB_ROW_22011" localSheetId="0" hidden="1">'財務報表 January - September'!$B$76</definedName>
    <definedName name="QB_ROW_22311" localSheetId="0" hidden="1">'財務報表 January - September'!$B$80</definedName>
    <definedName name="QB_ROW_237230" localSheetId="1" hidden="1">'財務報表 - September Breakdown'!$D$53</definedName>
    <definedName name="QB_ROW_237230" localSheetId="0" hidden="1">'財務報表 January - September'!$D$64</definedName>
    <definedName name="QB_ROW_238230" localSheetId="1" hidden="1">'財務報表 - September Breakdown'!$D$26</definedName>
    <definedName name="QB_ROW_238230" localSheetId="0" hidden="1">'財務報表 January - September'!$D$32</definedName>
    <definedName name="QB_ROW_24021" localSheetId="0" hidden="1">'財務報表 January - September'!$C$77</definedName>
    <definedName name="QB_ROW_24321" localSheetId="0" hidden="1">'財務報表 January - September'!$C$79</definedName>
    <definedName name="QB_ROW_336230" localSheetId="1" hidden="1">'財務報表 - September Breakdown'!$D$18</definedName>
    <definedName name="QB_ROW_336230" localSheetId="0" hidden="1">'財務報表 January - September'!$D$18</definedName>
    <definedName name="QB_ROW_38230" localSheetId="0" hidden="1">'財務報表 January - September'!$D$78</definedName>
    <definedName name="QB_ROW_428240" localSheetId="1" hidden="1">'財務報表 - September Breakdown'!$E$13</definedName>
    <definedName name="QB_ROW_428240" localSheetId="0" hidden="1">'財務報表 January - September'!$E$13</definedName>
    <definedName name="QB_ROW_432240" localSheetId="1" hidden="1">'財務報表 - September Breakdown'!$E$9</definedName>
    <definedName name="QB_ROW_432240" localSheetId="0" hidden="1">'財務報表 January - September'!$E$9</definedName>
    <definedName name="QB_ROW_437230" localSheetId="0" hidden="1">'財務報表 January - September'!$D$48</definedName>
    <definedName name="QB_ROW_468230" localSheetId="1" hidden="1">'財務報表 - September Breakdown'!$D$5</definedName>
    <definedName name="QB_ROW_468230" localSheetId="0" hidden="1">'財務報表 January - September'!$D$5</definedName>
    <definedName name="QB_ROW_471240" localSheetId="1" hidden="1">'財務報表 - September Breakdown'!$E$10</definedName>
    <definedName name="QB_ROW_471240" localSheetId="0" hidden="1">'財務報表 January - September'!$E$10</definedName>
    <definedName name="QB_ROW_517230" localSheetId="1" hidden="1">'財務報表 - September Breakdown'!$D$17</definedName>
    <definedName name="QB_ROW_517230" localSheetId="0" hidden="1">'財務報表 January - September'!$D$17</definedName>
    <definedName name="QB_ROW_518230" localSheetId="1" hidden="1">'財務報表 - September Breakdown'!$D$28</definedName>
    <definedName name="QB_ROW_518230" localSheetId="0" hidden="1">'財務報表 January - September'!$D$34</definedName>
    <definedName name="QB_ROW_519230" localSheetId="1" hidden="1">'財務報表 - September Breakdown'!$D$56</definedName>
    <definedName name="QB_ROW_519230" localSheetId="0" hidden="1">'財務報表 January - September'!$D$67</definedName>
    <definedName name="QB_ROW_520230" localSheetId="1" hidden="1">'財務報表 - September Breakdown'!$D$25</definedName>
    <definedName name="QB_ROW_520230" localSheetId="0" hidden="1">'財務報表 January - September'!$D$29</definedName>
    <definedName name="QB_ROW_521230" localSheetId="1" hidden="1">'財務報表 - September Breakdown'!$D$23</definedName>
    <definedName name="QB_ROW_521230" localSheetId="0" hidden="1">'財務報表 January - September'!$D$26</definedName>
    <definedName name="QB_ROW_522240" localSheetId="1" hidden="1">'財務報表 - September Breakdown'!$E$41</definedName>
    <definedName name="QB_ROW_522240" localSheetId="0" hidden="1">'財務報表 January - September'!$E$51</definedName>
    <definedName name="QB_ROW_523230" localSheetId="1" hidden="1">'財務報表 - September Breakdown'!$D$27</definedName>
    <definedName name="QB_ROW_523230" localSheetId="0" hidden="1">'財務報表 January - September'!$D$33</definedName>
    <definedName name="QB_ROW_524230" localSheetId="0" hidden="1">'財務報表 January - September'!$D$69</definedName>
    <definedName name="QB_ROW_525240" localSheetId="1" hidden="1">'財務報表 - September Breakdown'!$E$43</definedName>
    <definedName name="QB_ROW_525240" localSheetId="0" hidden="1">'財務報表 January - September'!$E$53</definedName>
    <definedName name="QB_ROW_526230" localSheetId="1" hidden="1">'財務報表 - September Breakdown'!$D$55</definedName>
    <definedName name="QB_ROW_526230" localSheetId="0" hidden="1">'財務報表 January - September'!$D$66</definedName>
    <definedName name="QB_ROW_527230" localSheetId="1" hidden="1">'財務報表 - September Breakdown'!$D$24</definedName>
    <definedName name="QB_ROW_527230" localSheetId="0" hidden="1">'財務報表 January - September'!$D$27</definedName>
    <definedName name="QB_ROW_528230" localSheetId="1" hidden="1">'財務報表 - September Breakdown'!$D$50</definedName>
    <definedName name="QB_ROW_528230" localSheetId="0" hidden="1">'財務報表 January - September'!$D$60</definedName>
    <definedName name="QB_ROW_529230" localSheetId="1" hidden="1">'財務報表 - September Breakdown'!$D$48</definedName>
    <definedName name="QB_ROW_529230" localSheetId="0" hidden="1">'財務報表 January - September'!$D$58</definedName>
    <definedName name="QB_ROW_530230" localSheetId="1" hidden="1">'財務報表 - September Breakdown'!$D$31</definedName>
    <definedName name="QB_ROW_530230" localSheetId="0" hidden="1">'財務報表 January - September'!$D$37</definedName>
    <definedName name="QB_ROW_531240" localSheetId="1" hidden="1">'財務報表 - September Breakdown'!$E$35</definedName>
    <definedName name="QB_ROW_531240" localSheetId="0" hidden="1">'財務報表 January - September'!$E$42</definedName>
    <definedName name="QB_ROW_532230" localSheetId="1" hidden="1">'財務報表 - September Breakdown'!$D$29</definedName>
    <definedName name="QB_ROW_532230" localSheetId="0" hidden="1">'財務報表 January - September'!$D$35</definedName>
    <definedName name="QB_ROW_533230" localSheetId="0" hidden="1">'財務報表 January - September'!$D$72</definedName>
    <definedName name="QB_ROW_534230" localSheetId="0" hidden="1">'財務報表 January - September'!$D$46</definedName>
    <definedName name="QB_ROW_535230" localSheetId="0" hidden="1">'財務報表 January - September'!$D$24</definedName>
    <definedName name="QB_ROW_536230" localSheetId="1" hidden="1">'財務報表 - September Breakdown'!$D$47</definedName>
    <definedName name="QB_ROW_536230" localSheetId="0" hidden="1">'財務報表 January - September'!$D$57</definedName>
    <definedName name="QB_ROW_537230" localSheetId="1" hidden="1">'財務報表 - September Breakdown'!$D$37</definedName>
    <definedName name="QB_ROW_537230" localSheetId="0" hidden="1">'財務報表 January - September'!$D$45</definedName>
    <definedName name="QB_ROW_539230" localSheetId="1" hidden="1">'財務報表 - September Breakdown'!$D$38</definedName>
    <definedName name="QB_ROW_539230" localSheetId="0" hidden="1">'財務報表 January - September'!$D$47</definedName>
    <definedName name="QB_ROW_540230" localSheetId="1" hidden="1">'財務報表 - September Breakdown'!$D$60</definedName>
    <definedName name="QB_ROW_540230" localSheetId="0" hidden="1">'財務報表 January - September'!$D$73</definedName>
    <definedName name="QB_ROW_541230" localSheetId="0" hidden="1">'財務報表 January - September'!$D$30</definedName>
    <definedName name="QB_ROW_542240" localSheetId="0" hidden="1">'財務報表 January - September'!$E$43</definedName>
    <definedName name="QB_ROW_543240" localSheetId="1" hidden="1">'財務報表 - September Breakdown'!$E$44</definedName>
    <definedName name="QB_ROW_543240" localSheetId="0" hidden="1">'財務報表 January - September'!$E$54</definedName>
    <definedName name="QB_ROW_544230" localSheetId="1" hidden="1">'財務報表 - September Breakdown'!$D$4</definedName>
    <definedName name="QB_ROW_544230" localSheetId="0" hidden="1">'財務報表 January - September'!$D$4</definedName>
    <definedName name="QB_ROW_545230" localSheetId="1" hidden="1">'財務報表 - September Breakdown'!$D$30</definedName>
    <definedName name="QB_ROW_545230" localSheetId="0" hidden="1">'財務報表 January - September'!$D$36</definedName>
    <definedName name="QB_ROW_546230" localSheetId="0" hidden="1">'財務報表 January - September'!$D$62</definedName>
    <definedName name="QB_ROW_547240" localSheetId="1" hidden="1">'財務報表 - September Breakdown'!$E$42</definedName>
    <definedName name="QB_ROW_547240" localSheetId="0" hidden="1">'財務報表 January - September'!$E$52</definedName>
    <definedName name="QB_ROW_548230" localSheetId="1" hidden="1">'財務報表 - September Breakdown'!$D$52</definedName>
    <definedName name="QB_ROW_548230" localSheetId="0" hidden="1">'財務報表 January - September'!$D$63</definedName>
    <definedName name="QB_ROW_550230" localSheetId="0" hidden="1">'財務報表 January - September'!$D$28</definedName>
    <definedName name="QB_ROW_551230" localSheetId="0" hidden="1">'財務報表 January - September'!$D$23</definedName>
    <definedName name="QB_ROW_552230" localSheetId="1" hidden="1">'財務報表 - September Breakdown'!$D$58</definedName>
    <definedName name="QB_ROW_552230" localSheetId="0" hidden="1">'財務報表 January - September'!$D$70</definedName>
    <definedName name="QB_ROW_553230" localSheetId="1" hidden="1">'財務報表 - September Breakdown'!$D$54</definedName>
    <definedName name="QB_ROW_553230" localSheetId="0" hidden="1">'財務報表 January - September'!$D$65</definedName>
    <definedName name="QB_ROW_566230" localSheetId="1" hidden="1">'財務報表 - September Breakdown'!$D$51</definedName>
    <definedName name="QB_ROW_566230" localSheetId="0" hidden="1">'財務報表 January - September'!$D$61</definedName>
    <definedName name="QB_ROW_567030" localSheetId="1" hidden="1">'財務報表 - September Breakdown'!$D$33</definedName>
    <definedName name="QB_ROW_567030" localSheetId="0" hidden="1">'財務報表 January - September'!$D$39</definedName>
    <definedName name="QB_ROW_567330" localSheetId="1" hidden="1">'財務報表 - September Breakdown'!$D$36</definedName>
    <definedName name="QB_ROW_567330" localSheetId="0" hidden="1">'財務報表 January - September'!$D$44</definedName>
    <definedName name="QB_ROW_568030" localSheetId="1" hidden="1">'財務報表 - September Breakdown'!$D$40</definedName>
    <definedName name="QB_ROW_568030" localSheetId="0" hidden="1">'財務報表 January - September'!$D$50</definedName>
    <definedName name="QB_ROW_568240" localSheetId="1" hidden="1">'財務報表 - September Breakdown'!$E$45</definedName>
    <definedName name="QB_ROW_568240" localSheetId="0" hidden="1">'財務報表 January - September'!$E$55</definedName>
    <definedName name="QB_ROW_568330" localSheetId="1" hidden="1">'財務報表 - September Breakdown'!$D$46</definedName>
    <definedName name="QB_ROW_568330" localSheetId="0" hidden="1">'財務報表 January - September'!$D$56</definedName>
    <definedName name="QB_ROW_569230" localSheetId="1" hidden="1">'財務報表 - September Breakdown'!$D$39</definedName>
    <definedName name="QB_ROW_569230" localSheetId="0" hidden="1">'財務報表 January - September'!$D$49</definedName>
    <definedName name="QB_ROW_573230" localSheetId="1" hidden="1">'財務報表 - September Breakdown'!$D$6</definedName>
    <definedName name="QB_ROW_573230" localSheetId="0" hidden="1">'財務報表 January - September'!$D$6</definedName>
    <definedName name="QB_ROW_577230" localSheetId="1" hidden="1">'財務報表 - September Breakdown'!$D$32</definedName>
    <definedName name="QB_ROW_577230" localSheetId="0" hidden="1">'財務報表 January - September'!$D$38</definedName>
    <definedName name="QB_ROW_578230" localSheetId="1" hidden="1">'財務報表 - September Breakdown'!$D$59</definedName>
    <definedName name="QB_ROW_578230" localSheetId="0" hidden="1">'財務報表 January - September'!$D$71</definedName>
    <definedName name="QB_ROW_582230" localSheetId="1" hidden="1">'財務報表 - September Breakdown'!$D$49</definedName>
    <definedName name="QB_ROW_582230" localSheetId="0" hidden="1">'財務報表 January - September'!$D$59</definedName>
    <definedName name="QB_ROW_8030" localSheetId="1" hidden="1">'財務報表 - September Breakdown'!$D$7</definedName>
    <definedName name="QB_ROW_8030" localSheetId="0" hidden="1">'財務報表 January - September'!$D$7</definedName>
    <definedName name="QB_ROW_8330" localSheetId="1" hidden="1">'財務報表 - September Breakdown'!$D$11</definedName>
    <definedName name="QB_ROW_8330" localSheetId="0" hidden="1">'財務報表 January - September'!$D$11</definedName>
    <definedName name="QB_ROW_9030" localSheetId="1" hidden="1">'財務報表 - September Breakdown'!$D$12</definedName>
    <definedName name="QB_ROW_9030" localSheetId="0" hidden="1">'財務報表 January - September'!$D$12</definedName>
    <definedName name="QB_ROW_9240" localSheetId="1" hidden="1">'財務報表 - September Breakdown'!$E$14</definedName>
    <definedName name="QB_ROW_9240" localSheetId="0" hidden="1">'財務報表 January - September'!$E$14</definedName>
    <definedName name="QB_ROW_9330" localSheetId="1" hidden="1">'財務報表 - September Breakdown'!$D$15</definedName>
    <definedName name="QB_ROW_9330" localSheetId="0" hidden="1">'財務報表 January - September'!$D$15</definedName>
    <definedName name="QB_ROW_98230" localSheetId="1" hidden="1">'財務報表 - September Breakdown'!$D$57</definedName>
    <definedName name="QB_ROW_98230" localSheetId="0" hidden="1">'財務報表 January - September'!$D$68</definedName>
    <definedName name="QBCANSUPPORTUPDATE" localSheetId="1">TRUE</definedName>
    <definedName name="QBCANSUPPORTUPDATE" localSheetId="0">TRUE</definedName>
    <definedName name="QBCOMPANYFILENAME" localSheetId="1">"\\192.168.2.3\qb 2021\Great Commission Church International.qbw"</definedName>
    <definedName name="QBCOMPANYFILENAME" localSheetId="0">"\\192.168.2.3\qb 2021\Great Commission Church International.qbw"</definedName>
    <definedName name="QBENDDATE" localSheetId="1">20210930</definedName>
    <definedName name="QBENDDATE" localSheetId="0">20210930</definedName>
    <definedName name="QBHEADERSONSCREEN" localSheetId="1">FALSE</definedName>
    <definedName name="QBHEADERSONSCREEN" localSheetId="0">FALSE</definedName>
    <definedName name="QBMETADATASIZE" localSheetId="1">5931</definedName>
    <definedName name="QBMETADATASIZE" localSheetId="0">5924</definedName>
    <definedName name="QBPRESERVECOLOR" localSheetId="1">TRUE</definedName>
    <definedName name="QBPRESERVECOLOR" localSheetId="0">TRUE</definedName>
    <definedName name="QBPRESERVEFONT" localSheetId="1">TRUE</definedName>
    <definedName name="QBPRESERVEFONT" localSheetId="0">TRUE</definedName>
    <definedName name="QBPRESERVEROWHEIGHT" localSheetId="1">TRUE</definedName>
    <definedName name="QBPRESERVEROWHEIGHT" localSheetId="0">TRUE</definedName>
    <definedName name="QBPRESERVESPACE" localSheetId="1">TRUE</definedName>
    <definedName name="QBPRESERVESPACE" localSheetId="0">TRUE</definedName>
    <definedName name="QBREPORTCOLAXIS" localSheetId="1">19</definedName>
    <definedName name="QBREPORTCOLAXIS" localSheetId="0">6</definedName>
    <definedName name="QBREPORTCOMPANYID" localSheetId="1">"b2d506cb3de042f5896b93b12ab366e9"</definedName>
    <definedName name="QBREPORTCOMPANYID" localSheetId="0">"b2d506cb3de042f5896b93b12ab366e9"</definedName>
    <definedName name="QBREPORTCOMPARECOL_ANNUALBUDGET" localSheetId="1">FALSE</definedName>
    <definedName name="QBREPORTCOMPARECOL_ANNUALBUDGET" localSheetId="0">FALSE</definedName>
    <definedName name="QBREPORTCOMPARECOL_AVGCOGS" localSheetId="1">FALSE</definedName>
    <definedName name="QBREPORTCOMPARECOL_AVGCOGS" localSheetId="0">FALSE</definedName>
    <definedName name="QBREPORTCOMPARECOL_AVGPRICE" localSheetId="1">FALSE</definedName>
    <definedName name="QBREPORTCOMPARECOL_AVGPRICE" localSheetId="0">FALSE</definedName>
    <definedName name="QBREPORTCOMPARECOL_BUDDIFF" localSheetId="1">FALSE</definedName>
    <definedName name="QBREPORTCOMPARECOL_BUDDIFF" localSheetId="0">FALSE</definedName>
    <definedName name="QBREPORTCOMPARECOL_BUDGET" localSheetId="1">FALSE</definedName>
    <definedName name="QBREPORTCOMPARECOL_BUDGET" localSheetId="0">FALSE</definedName>
    <definedName name="QBREPORTCOMPARECOL_BUDPCT" localSheetId="1">FALSE</definedName>
    <definedName name="QBREPORTCOMPARECOL_BUDPCT" localSheetId="0">FALSE</definedName>
    <definedName name="QBREPORTCOMPARECOL_COGS" localSheetId="1">FALSE</definedName>
    <definedName name="QBREPORTCOMPARECOL_COGS" localSheetId="0">FALSE</definedName>
    <definedName name="QBREPORTCOMPARECOL_EXCLUDEAMOUNT" localSheetId="1">FALSE</definedName>
    <definedName name="QBREPORTCOMPARECOL_EXCLUDEAMOUNT" localSheetId="0">FALSE</definedName>
    <definedName name="QBREPORTCOMPARECOL_EXCLUDECURPERIOD" localSheetId="1">FALSE</definedName>
    <definedName name="QBREPORTCOMPARECOL_EXCLUDECURPERIOD" localSheetId="0">FALSE</definedName>
    <definedName name="QBREPORTCOMPARECOL_FORECAST" localSheetId="1">FALSE</definedName>
    <definedName name="QBREPORTCOMPARECOL_FORECAST" localSheetId="0">FALSE</definedName>
    <definedName name="QBREPORTCOMPARECOL_GROSSMARGIN" localSheetId="1">FALSE</definedName>
    <definedName name="QBREPORTCOMPARECOL_GROSSMARGIN" localSheetId="0">FALSE</definedName>
    <definedName name="QBREPORTCOMPARECOL_GROSSMARGINPCT" localSheetId="1">FALSE</definedName>
    <definedName name="QBREPORTCOMPARECOL_GROSSMARGINPCT" localSheetId="0">FALSE</definedName>
    <definedName name="QBREPORTCOMPARECOL_HOURS" localSheetId="1">FALSE</definedName>
    <definedName name="QBREPORTCOMPARECOL_HOURS" localSheetId="0">FALSE</definedName>
    <definedName name="QBREPORTCOMPARECOL_PCTCOL" localSheetId="1">FALSE</definedName>
    <definedName name="QBREPORTCOMPARECOL_PCTCOL" localSheetId="0">FALSE</definedName>
    <definedName name="QBREPORTCOMPARECOL_PCTEXPENSE" localSheetId="1">FALSE</definedName>
    <definedName name="QBREPORTCOMPARECOL_PCTEXPENSE" localSheetId="0">FALSE</definedName>
    <definedName name="QBREPORTCOMPARECOL_PCTINCOME" localSheetId="1">FALSE</definedName>
    <definedName name="QBREPORTCOMPARECOL_PCTINCOME" localSheetId="0">FALSE</definedName>
    <definedName name="QBREPORTCOMPARECOL_PCTOFSALES" localSheetId="1">FALSE</definedName>
    <definedName name="QBREPORTCOMPARECOL_PCTOFSALES" localSheetId="0">FALSE</definedName>
    <definedName name="QBREPORTCOMPARECOL_PCTROW" localSheetId="1">FALSE</definedName>
    <definedName name="QBREPORTCOMPARECOL_PCTROW" localSheetId="0">FALSE</definedName>
    <definedName name="QBREPORTCOMPARECOL_PPDIFF" localSheetId="1">FALSE</definedName>
    <definedName name="QBREPORTCOMPARECOL_PPDIFF" localSheetId="0">FALSE</definedName>
    <definedName name="QBREPORTCOMPARECOL_PPPCT" localSheetId="1">FALSE</definedName>
    <definedName name="QBREPORTCOMPARECOL_PPPCT" localSheetId="0">FALSE</definedName>
    <definedName name="QBREPORTCOMPARECOL_PREVPERIOD" localSheetId="1">FALSE</definedName>
    <definedName name="QBREPORTCOMPARECOL_PREVPERIOD" localSheetId="0">FALSE</definedName>
    <definedName name="QBREPORTCOMPARECOL_PREVYEAR" localSheetId="1">FALSE</definedName>
    <definedName name="QBREPORTCOMPARECOL_PREVYEAR" localSheetId="0">FALSE</definedName>
    <definedName name="QBREPORTCOMPARECOL_PYDIFF" localSheetId="1">FALSE</definedName>
    <definedName name="QBREPORTCOMPARECOL_PYDIFF" localSheetId="0">FALSE</definedName>
    <definedName name="QBREPORTCOMPARECOL_PYPCT" localSheetId="1">FALSE</definedName>
    <definedName name="QBREPORTCOMPARECOL_PYPCT" localSheetId="0">FALSE</definedName>
    <definedName name="QBREPORTCOMPARECOL_QTY" localSheetId="1">FALSE</definedName>
    <definedName name="QBREPORTCOMPARECOL_QTY" localSheetId="0">FALSE</definedName>
    <definedName name="QBREPORTCOMPARECOL_RATE" localSheetId="1">FALSE</definedName>
    <definedName name="QBREPORTCOMPARECOL_RATE" localSheetId="0">FALSE</definedName>
    <definedName name="QBREPORTCOMPARECOL_TRIPBILLEDMILES" localSheetId="1">FALSE</definedName>
    <definedName name="QBREPORTCOMPARECOL_TRIPBILLEDMILES" localSheetId="0">FALSE</definedName>
    <definedName name="QBREPORTCOMPARECOL_TRIPBILLINGAMOUNT" localSheetId="1">FALSE</definedName>
    <definedName name="QBREPORTCOMPARECOL_TRIPBILLINGAMOUNT" localSheetId="0">FALSE</definedName>
    <definedName name="QBREPORTCOMPARECOL_TRIPMILES" localSheetId="1">FALSE</definedName>
    <definedName name="QBREPORTCOMPARECOL_TRIPMILES" localSheetId="0">FALSE</definedName>
    <definedName name="QBREPORTCOMPARECOL_TRIPNOTBILLABLEMILES" localSheetId="1">FALSE</definedName>
    <definedName name="QBREPORTCOMPARECOL_TRIPNOTBILLABLEMILES" localSheetId="0">FALSE</definedName>
    <definedName name="QBREPORTCOMPARECOL_TRIPTAXDEDUCTIBLEAMOUNT" localSheetId="1">FALSE</definedName>
    <definedName name="QBREPORTCOMPARECOL_TRIPTAXDEDUCTIBLEAMOUNT" localSheetId="0">FALSE</definedName>
    <definedName name="QBREPORTCOMPARECOL_TRIPUNBILLEDMILES" localSheetId="1">FALSE</definedName>
    <definedName name="QBREPORTCOMPARECOL_TRIPUNBILLEDMILES" localSheetId="0">FALSE</definedName>
    <definedName name="QBREPORTCOMPARECOL_YTD" localSheetId="1">FALSE</definedName>
    <definedName name="QBREPORTCOMPARECOL_YTD" localSheetId="0">FALSE</definedName>
    <definedName name="QBREPORTCOMPARECOL_YTDBUDGET" localSheetId="1">FALSE</definedName>
    <definedName name="QBREPORTCOMPARECOL_YTDBUDGET" localSheetId="0">FALSE</definedName>
    <definedName name="QBREPORTCOMPARECOL_YTDPCT" localSheetId="1">FALSE</definedName>
    <definedName name="QBREPORTCOMPARECOL_YTDPCT" localSheetId="0">FALSE</definedName>
    <definedName name="QBREPORTROWAXIS" localSheetId="1">11</definedName>
    <definedName name="QBREPORTROWAXIS" localSheetId="0">11</definedName>
    <definedName name="QBREPORTSUBCOLAXIS" localSheetId="1">0</definedName>
    <definedName name="QBREPORTSUBCOLAXIS" localSheetId="0">0</definedName>
    <definedName name="QBREPORTTYPE" localSheetId="1">3</definedName>
    <definedName name="QBREPORTTYPE" localSheetId="0">0</definedName>
    <definedName name="QBROWHEADERS" localSheetId="1">5</definedName>
    <definedName name="QBROWHEADERS" localSheetId="0">5</definedName>
    <definedName name="QBSTARTDATE" localSheetId="1">20210901</definedName>
    <definedName name="QBSTARTDATE" localSheetId="0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1" i="3" l="1"/>
  <c r="V81" i="3"/>
  <c r="T81" i="3"/>
  <c r="R81" i="3"/>
  <c r="P81" i="3"/>
  <c r="N81" i="3"/>
  <c r="L81" i="3"/>
  <c r="J81" i="3"/>
  <c r="H81" i="3"/>
  <c r="F81" i="3"/>
  <c r="X80" i="3"/>
  <c r="V80" i="3"/>
  <c r="T80" i="3"/>
  <c r="R80" i="3"/>
  <c r="P80" i="3"/>
  <c r="N80" i="3"/>
  <c r="L80" i="3"/>
  <c r="J80" i="3"/>
  <c r="H80" i="3"/>
  <c r="F80" i="3"/>
  <c r="X79" i="3"/>
  <c r="V79" i="3"/>
  <c r="T79" i="3"/>
  <c r="R79" i="3"/>
  <c r="P79" i="3"/>
  <c r="N79" i="3"/>
  <c r="L79" i="3"/>
  <c r="J79" i="3"/>
  <c r="H79" i="3"/>
  <c r="F79" i="3"/>
  <c r="X78" i="3"/>
  <c r="X75" i="3"/>
  <c r="V75" i="3"/>
  <c r="T75" i="3"/>
  <c r="R75" i="3"/>
  <c r="P75" i="3"/>
  <c r="N75" i="3"/>
  <c r="L75" i="3"/>
  <c r="J75" i="3"/>
  <c r="H75" i="3"/>
  <c r="F75" i="3"/>
  <c r="X74" i="3"/>
  <c r="V74" i="3"/>
  <c r="T74" i="3"/>
  <c r="R74" i="3"/>
  <c r="P74" i="3"/>
  <c r="N74" i="3"/>
  <c r="L74" i="3"/>
  <c r="J74" i="3"/>
  <c r="H74" i="3"/>
  <c r="F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V56" i="3"/>
  <c r="T56" i="3"/>
  <c r="R56" i="3"/>
  <c r="P56" i="3"/>
  <c r="N56" i="3"/>
  <c r="L56" i="3"/>
  <c r="J56" i="3"/>
  <c r="H56" i="3"/>
  <c r="F56" i="3"/>
  <c r="X55" i="3"/>
  <c r="X54" i="3"/>
  <c r="X53" i="3"/>
  <c r="X52" i="3"/>
  <c r="X51" i="3"/>
  <c r="X49" i="3"/>
  <c r="X48" i="3"/>
  <c r="X47" i="3"/>
  <c r="X46" i="3"/>
  <c r="X45" i="3"/>
  <c r="X44" i="3"/>
  <c r="V44" i="3"/>
  <c r="T44" i="3"/>
  <c r="R44" i="3"/>
  <c r="P44" i="3"/>
  <c r="N44" i="3"/>
  <c r="L44" i="3"/>
  <c r="J44" i="3"/>
  <c r="H44" i="3"/>
  <c r="F44" i="3"/>
  <c r="X43" i="3"/>
  <c r="X42" i="3"/>
  <c r="X41" i="3"/>
  <c r="X40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1" i="3"/>
  <c r="V21" i="3"/>
  <c r="T21" i="3"/>
  <c r="R21" i="3"/>
  <c r="P21" i="3"/>
  <c r="N21" i="3"/>
  <c r="L21" i="3"/>
  <c r="J21" i="3"/>
  <c r="H21" i="3"/>
  <c r="F21" i="3"/>
  <c r="X20" i="3"/>
  <c r="X19" i="3"/>
  <c r="X18" i="3"/>
  <c r="X17" i="3"/>
  <c r="X16" i="3"/>
  <c r="X15" i="3"/>
  <c r="V15" i="3"/>
  <c r="T15" i="3"/>
  <c r="R15" i="3"/>
  <c r="P15" i="3"/>
  <c r="N15" i="3"/>
  <c r="L15" i="3"/>
  <c r="J15" i="3"/>
  <c r="H15" i="3"/>
  <c r="F15" i="3"/>
  <c r="X14" i="3"/>
  <c r="X13" i="3"/>
  <c r="X11" i="3"/>
  <c r="V11" i="3"/>
  <c r="T11" i="3"/>
  <c r="R11" i="3"/>
  <c r="P11" i="3"/>
  <c r="N11" i="3"/>
  <c r="L11" i="3"/>
  <c r="J11" i="3"/>
  <c r="H11" i="3"/>
  <c r="F11" i="3"/>
  <c r="X10" i="3"/>
  <c r="X9" i="3"/>
  <c r="X8" i="3"/>
  <c r="X6" i="3"/>
  <c r="X5" i="3"/>
  <c r="X4" i="3"/>
  <c r="R63" i="1"/>
  <c r="P63" i="1"/>
  <c r="N63" i="1"/>
  <c r="L63" i="1"/>
  <c r="J63" i="1"/>
  <c r="H63" i="1"/>
  <c r="F63" i="1"/>
  <c r="R62" i="1"/>
  <c r="P62" i="1"/>
  <c r="N62" i="1"/>
  <c r="L62" i="1"/>
  <c r="J62" i="1"/>
  <c r="H62" i="1"/>
  <c r="F62" i="1"/>
  <c r="R61" i="1"/>
  <c r="P61" i="1"/>
  <c r="N61" i="1"/>
  <c r="L61" i="1"/>
  <c r="J61" i="1"/>
  <c r="H61" i="1"/>
  <c r="F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P46" i="1"/>
  <c r="N46" i="1"/>
  <c r="L46" i="1"/>
  <c r="J46" i="1"/>
  <c r="H46" i="1"/>
  <c r="F46" i="1"/>
  <c r="R45" i="1"/>
  <c r="R44" i="1"/>
  <c r="R43" i="1"/>
  <c r="R42" i="1"/>
  <c r="R41" i="1"/>
  <c r="R39" i="1"/>
  <c r="R38" i="1"/>
  <c r="R37" i="1"/>
  <c r="R36" i="1"/>
  <c r="P36" i="1"/>
  <c r="N36" i="1"/>
  <c r="L36" i="1"/>
  <c r="J36" i="1"/>
  <c r="H36" i="1"/>
  <c r="F36" i="1"/>
  <c r="R35" i="1"/>
  <c r="R34" i="1"/>
  <c r="R32" i="1"/>
  <c r="R31" i="1"/>
  <c r="R30" i="1"/>
  <c r="R29" i="1"/>
  <c r="R28" i="1"/>
  <c r="R27" i="1"/>
  <c r="R26" i="1"/>
  <c r="R25" i="1"/>
  <c r="R24" i="1"/>
  <c r="R23" i="1"/>
  <c r="R21" i="1"/>
  <c r="P21" i="1"/>
  <c r="N21" i="1"/>
  <c r="L21" i="1"/>
  <c r="J21" i="1"/>
  <c r="H21" i="1"/>
  <c r="F21" i="1"/>
  <c r="R20" i="1"/>
  <c r="R19" i="1"/>
  <c r="R18" i="1"/>
  <c r="R17" i="1"/>
  <c r="R16" i="1"/>
  <c r="R15" i="1"/>
  <c r="P15" i="1"/>
  <c r="N15" i="1"/>
  <c r="L15" i="1"/>
  <c r="J15" i="1"/>
  <c r="H15" i="1"/>
  <c r="F15" i="1"/>
  <c r="R14" i="1"/>
  <c r="R13" i="1"/>
  <c r="R11" i="1"/>
  <c r="P11" i="1"/>
  <c r="N11" i="1"/>
  <c r="L11" i="1"/>
  <c r="J11" i="1"/>
  <c r="H11" i="1"/>
  <c r="F11" i="1"/>
  <c r="R10" i="1"/>
  <c r="R9" i="1"/>
  <c r="R8" i="1"/>
  <c r="R6" i="1"/>
  <c r="R5" i="1"/>
  <c r="R4" i="1"/>
</calcChain>
</file>

<file path=xl/sharedStrings.xml><?xml version="1.0" encoding="utf-8"?>
<sst xmlns="http://schemas.openxmlformats.org/spreadsheetml/2006/main" count="159" uniqueCount="96">
  <si>
    <t>AWANA</t>
  </si>
  <si>
    <t>English Ministry</t>
  </si>
  <si>
    <t>GCCI</t>
  </si>
  <si>
    <t>Ontario</t>
  </si>
  <si>
    <t>UCCS</t>
  </si>
  <si>
    <t>UCEC</t>
  </si>
  <si>
    <t>TOTAL</t>
  </si>
  <si>
    <t>Ordinary Income/Expense</t>
  </si>
  <si>
    <t>Income</t>
  </si>
  <si>
    <t>4002 · Tithe</t>
  </si>
  <si>
    <t>4003 · Donation - others</t>
  </si>
  <si>
    <t>4004 · Tuition</t>
  </si>
  <si>
    <t>4200 · Mission Offering</t>
  </si>
  <si>
    <t>4200.1 · Others</t>
  </si>
  <si>
    <t>4200.6 · WACS Mission</t>
  </si>
  <si>
    <t>4200.7 · Uganda Mission</t>
  </si>
  <si>
    <t>Total 4200 · Mission Offering</t>
  </si>
  <si>
    <t>4250 · Love Offering</t>
  </si>
  <si>
    <t>4250.1 · Pastoral Shepherd Fund</t>
  </si>
  <si>
    <t>4250 · Love Offering - Other</t>
  </si>
  <si>
    <t>Total 4250 · Love Offering</t>
  </si>
  <si>
    <t>4500 · Book Store</t>
  </si>
  <si>
    <t>4799 · Other Income</t>
  </si>
  <si>
    <t>4800 · Interest Income</t>
  </si>
  <si>
    <t>4900.1 · Facility Rental</t>
  </si>
  <si>
    <t>4900.3 · Rental Income - others</t>
  </si>
  <si>
    <t>Total Income</t>
  </si>
  <si>
    <t>Expense</t>
  </si>
  <si>
    <t>5101 · Bank &amp; financial services</t>
  </si>
  <si>
    <t>5102 · Books &amp; Teacing Materials</t>
  </si>
  <si>
    <t>5104 · Conference &amp; Training</t>
  </si>
  <si>
    <t>6855 · Donation - General</t>
  </si>
  <si>
    <t>6888 · Extra Curriculum</t>
  </si>
  <si>
    <t>6890 · Food &amp; Meal</t>
  </si>
  <si>
    <t>6895 · Gifts &amp; Rewards</t>
  </si>
  <si>
    <t>6900 · License &amp; permits</t>
  </si>
  <si>
    <t>6905 · Loving &amp; Care</t>
  </si>
  <si>
    <t>6910 · Gas Fee</t>
  </si>
  <si>
    <t>7000 · Insurance</t>
  </si>
  <si>
    <t>7000.2 · Life Insurance</t>
  </si>
  <si>
    <t>7000.3 · Medical insurance</t>
  </si>
  <si>
    <t>Total 7000 · Insurance</t>
  </si>
  <si>
    <t>7640 · Maintenance</t>
  </si>
  <si>
    <t>7650 · Miscellaneous</t>
  </si>
  <si>
    <t>7657 · Mission -General</t>
  </si>
  <si>
    <t>7700 · Payroll</t>
  </si>
  <si>
    <t>7700.1 · Salary &amp; Wages</t>
  </si>
  <si>
    <t>7700.2 · Housing Allowance</t>
  </si>
  <si>
    <t>7700.3 · Payroll taxes</t>
  </si>
  <si>
    <t>7700.4 · Retirement plan</t>
  </si>
  <si>
    <t>7700 · Payroll - Other</t>
  </si>
  <si>
    <t>Total 7700 · Payroll</t>
  </si>
  <si>
    <t>7708 · Postage &amp; courier service</t>
  </si>
  <si>
    <t>7760 · Rental - facilities</t>
  </si>
  <si>
    <t>7761 · Renal - Parking</t>
  </si>
  <si>
    <t>7765 · Rental - Equipment</t>
  </si>
  <si>
    <t>7768 · Repair</t>
  </si>
  <si>
    <t>7800 · Scholarship</t>
  </si>
  <si>
    <t>7805 · Security</t>
  </si>
  <si>
    <t>7810 · Speakers - Honorarium</t>
  </si>
  <si>
    <t>7815 · Special Events</t>
  </si>
  <si>
    <t>7820 · Supplies</t>
  </si>
  <si>
    <t>7850 · Taxes &amp; License</t>
  </si>
  <si>
    <t>7856 · Telephone &amp; communication</t>
  </si>
  <si>
    <t>7860 · Trash Service</t>
  </si>
  <si>
    <t>7905 · Utilities</t>
  </si>
  <si>
    <t>Total Expense</t>
  </si>
  <si>
    <t>Net Ordinary Income</t>
  </si>
  <si>
    <t>Net Income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</si>
  <si>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</si>
  <si>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</si>
  <si>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</si>
  <si>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</si>
  <si>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</si>
  <si>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</si>
  <si>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</si>
  <si>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</si>
  <si>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</si>
  <si>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5000 · Accounting</t>
  </si>
  <si>
    <t>5005 · Automobile &amp; Transportation</t>
  </si>
  <si>
    <t>5015 · AWANA</t>
  </si>
  <si>
    <t>5103 · Computer &amp; internet</t>
  </si>
  <si>
    <t>6850 · Depreciation</t>
  </si>
  <si>
    <t>6853 · Dues and Subscription</t>
  </si>
  <si>
    <t>7000.1 · Insurance - General liabilities</t>
  </si>
  <si>
    <t>7000.4 · Workman's Comp insurance</t>
  </si>
  <si>
    <t>7645 · Marketing &amp; outreach</t>
  </si>
  <si>
    <t>7655 · Mission - WACS</t>
  </si>
  <si>
    <t>7770 · Retreat</t>
  </si>
  <si>
    <t>7853 · Teaching Assistant</t>
  </si>
  <si>
    <t>7900 · Uniform</t>
  </si>
  <si>
    <t>Other Income/Expense</t>
  </si>
  <si>
    <t>Other Expense</t>
  </si>
  <si>
    <t>8000 · Ask My Accountant</t>
  </si>
  <si>
    <t>Total Other Expense</t>
  </si>
  <si>
    <t>Net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</si>
</sst>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164" fontId="2" fillId="0" borderId="5" xfId="0" applyNumberFormat="1" applyFont="1" applyBorder="1"/>
  </cellXfs>
  <cellStyles count="2">
    <cellStyle name="Normal" xfId="0" builtinId="0"/>
    <cellStyle name="Normal 2" xfId="1" xr:uid="{73586A07-7C1E-44A4-9DFB-DB4B5303ED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66675</xdr:colOff>
          <xdr:row>1</xdr:row>
          <xdr:rowOff>38100</xdr:rowOff>
        </xdr:to>
        <xdr:sp macro="" textlink="">
          <xdr:nvSpPr>
            <xdr:cNvPr id="4097" name="FILTER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66675</xdr:colOff>
          <xdr:row>1</xdr:row>
          <xdr:rowOff>38100</xdr:rowOff>
        </xdr:to>
        <xdr:sp macro="" textlink="">
          <xdr:nvSpPr>
            <xdr:cNvPr id="4098" name="HEADER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66675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66675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37CE-A079-48D0-B693-4036BC8A9761}">
  <sheetPr codeName="Sheet2"/>
  <dimension ref="A1:X82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3" customWidth="1"/>
    <col min="5" max="5" width="30.7109375" style="13" customWidth="1"/>
    <col min="6" max="6" width="8.7109375" style="14" bestFit="1" customWidth="1"/>
    <col min="7" max="7" width="2.28515625" style="14" customWidth="1"/>
    <col min="8" max="8" width="8.7109375" style="14" bestFit="1" customWidth="1"/>
    <col min="9" max="9" width="2.28515625" style="14" customWidth="1"/>
    <col min="10" max="10" width="8.7109375" style="14" bestFit="1" customWidth="1"/>
    <col min="11" max="11" width="2.28515625" style="14" customWidth="1"/>
    <col min="12" max="12" width="8.7109375" style="14" bestFit="1" customWidth="1"/>
    <col min="13" max="13" width="2.28515625" style="14" customWidth="1"/>
    <col min="14" max="14" width="8.7109375" style="14" bestFit="1" customWidth="1"/>
    <col min="15" max="15" width="2.28515625" style="14" customWidth="1"/>
    <col min="16" max="16" width="8.7109375" style="14" bestFit="1" customWidth="1"/>
    <col min="17" max="17" width="2.28515625" style="14" customWidth="1"/>
    <col min="18" max="18" width="8.7109375" style="14" bestFit="1" customWidth="1"/>
    <col min="19" max="19" width="2.28515625" style="14" customWidth="1"/>
    <col min="20" max="20" width="8.7109375" style="14" bestFit="1" customWidth="1"/>
    <col min="21" max="21" width="2.28515625" style="14" customWidth="1"/>
    <col min="22" max="22" width="8.7109375" style="14" bestFit="1" customWidth="1"/>
    <col min="23" max="23" width="2.28515625" style="14" customWidth="1"/>
    <col min="24" max="24" width="10" style="14" bestFit="1" customWidth="1"/>
  </cols>
  <sheetData>
    <row r="1" spans="1:24" s="12" customFormat="1" ht="15.75" thickBot="1" x14ac:dyDescent="0.3">
      <c r="A1" s="9"/>
      <c r="B1" s="9"/>
      <c r="C1" s="9"/>
      <c r="D1" s="9"/>
      <c r="E1" s="9"/>
      <c r="F1" s="10" t="s">
        <v>69</v>
      </c>
      <c r="G1" s="11"/>
      <c r="H1" s="10" t="s">
        <v>70</v>
      </c>
      <c r="I1" s="11"/>
      <c r="J1" s="10" t="s">
        <v>71</v>
      </c>
      <c r="K1" s="11"/>
      <c r="L1" s="10" t="s">
        <v>72</v>
      </c>
      <c r="M1" s="11"/>
      <c r="N1" s="10" t="s">
        <v>73</v>
      </c>
      <c r="O1" s="11"/>
      <c r="P1" s="10" t="s">
        <v>74</v>
      </c>
      <c r="Q1" s="11"/>
      <c r="R1" s="10" t="s">
        <v>75</v>
      </c>
      <c r="S1" s="11"/>
      <c r="T1" s="10" t="s">
        <v>76</v>
      </c>
      <c r="U1" s="11"/>
      <c r="V1" s="10" t="s">
        <v>77</v>
      </c>
      <c r="W1" s="11"/>
      <c r="X1" s="10" t="s">
        <v>6</v>
      </c>
    </row>
    <row r="2" spans="1:24" ht="15.75" thickTop="1" x14ac:dyDescent="0.25">
      <c r="A2" s="1"/>
      <c r="B2" s="1" t="s">
        <v>7</v>
      </c>
      <c r="C2" s="1"/>
      <c r="D2" s="1"/>
      <c r="E2" s="1"/>
      <c r="F2" s="2"/>
      <c r="G2" s="3"/>
      <c r="H2" s="2"/>
      <c r="I2" s="3"/>
      <c r="J2" s="2"/>
      <c r="K2" s="3"/>
      <c r="L2" s="2"/>
      <c r="M2" s="3"/>
      <c r="N2" s="2"/>
      <c r="O2" s="3"/>
      <c r="P2" s="2"/>
      <c r="Q2" s="3"/>
      <c r="R2" s="2"/>
      <c r="S2" s="3"/>
      <c r="T2" s="2"/>
      <c r="U2" s="3"/>
      <c r="V2" s="2"/>
      <c r="W2" s="3"/>
      <c r="X2" s="2"/>
    </row>
    <row r="3" spans="1:24" x14ac:dyDescent="0.25">
      <c r="A3" s="1"/>
      <c r="B3" s="1"/>
      <c r="C3" s="1" t="s">
        <v>8</v>
      </c>
      <c r="D3" s="1"/>
      <c r="E3" s="1"/>
      <c r="F3" s="2"/>
      <c r="G3" s="3"/>
      <c r="H3" s="2"/>
      <c r="I3" s="3"/>
      <c r="J3" s="2"/>
      <c r="K3" s="3"/>
      <c r="L3" s="2"/>
      <c r="M3" s="3"/>
      <c r="N3" s="2"/>
      <c r="O3" s="3"/>
      <c r="P3" s="2"/>
      <c r="Q3" s="3"/>
      <c r="R3" s="2"/>
      <c r="S3" s="3"/>
      <c r="T3" s="2"/>
      <c r="U3" s="3"/>
      <c r="V3" s="2"/>
      <c r="W3" s="3"/>
      <c r="X3" s="2"/>
    </row>
    <row r="4" spans="1:24" x14ac:dyDescent="0.25">
      <c r="A4" s="1"/>
      <c r="B4" s="1"/>
      <c r="C4" s="1"/>
      <c r="D4" s="1" t="s">
        <v>9</v>
      </c>
      <c r="E4" s="1"/>
      <c r="F4" s="2">
        <v>105373.52</v>
      </c>
      <c r="G4" s="3"/>
      <c r="H4" s="2">
        <v>120952.63</v>
      </c>
      <c r="I4" s="3"/>
      <c r="J4" s="2">
        <v>124235.22</v>
      </c>
      <c r="K4" s="3"/>
      <c r="L4" s="2">
        <v>133706.98000000001</v>
      </c>
      <c r="M4" s="3"/>
      <c r="N4" s="2">
        <v>148605.95000000001</v>
      </c>
      <c r="O4" s="3"/>
      <c r="P4" s="2">
        <v>115763.15</v>
      </c>
      <c r="Q4" s="3"/>
      <c r="R4" s="2">
        <v>131346.79999999999</v>
      </c>
      <c r="S4" s="3"/>
      <c r="T4" s="2">
        <v>111585.01</v>
      </c>
      <c r="U4" s="3"/>
      <c r="V4" s="2">
        <v>113173.83</v>
      </c>
      <c r="W4" s="3"/>
      <c r="X4" s="2">
        <f>ROUND(SUM(F4:V4),5)</f>
        <v>1104743.0900000001</v>
      </c>
    </row>
    <row r="5" spans="1:24" x14ac:dyDescent="0.25">
      <c r="A5" s="1"/>
      <c r="B5" s="1"/>
      <c r="C5" s="1"/>
      <c r="D5" s="1" t="s">
        <v>10</v>
      </c>
      <c r="E5" s="1"/>
      <c r="F5" s="2">
        <v>0</v>
      </c>
      <c r="G5" s="3"/>
      <c r="H5" s="2">
        <v>0</v>
      </c>
      <c r="I5" s="3"/>
      <c r="J5" s="2">
        <v>0</v>
      </c>
      <c r="K5" s="3"/>
      <c r="L5" s="2">
        <v>0</v>
      </c>
      <c r="M5" s="3"/>
      <c r="N5" s="2">
        <v>0</v>
      </c>
      <c r="O5" s="3"/>
      <c r="P5" s="2">
        <v>283.8</v>
      </c>
      <c r="Q5" s="3"/>
      <c r="R5" s="2">
        <v>678.86</v>
      </c>
      <c r="S5" s="3"/>
      <c r="T5" s="2">
        <v>78.760000000000005</v>
      </c>
      <c r="U5" s="3"/>
      <c r="V5" s="2">
        <v>615.73</v>
      </c>
      <c r="W5" s="3"/>
      <c r="X5" s="2">
        <f>ROUND(SUM(F5:V5),5)</f>
        <v>1657.15</v>
      </c>
    </row>
    <row r="6" spans="1:24" x14ac:dyDescent="0.25">
      <c r="A6" s="1"/>
      <c r="B6" s="1"/>
      <c r="C6" s="1"/>
      <c r="D6" s="1" t="s">
        <v>11</v>
      </c>
      <c r="E6" s="1"/>
      <c r="F6" s="2">
        <v>49915.09</v>
      </c>
      <c r="G6" s="3"/>
      <c r="H6" s="2">
        <v>44311.73</v>
      </c>
      <c r="I6" s="3"/>
      <c r="J6" s="2">
        <v>61217.5</v>
      </c>
      <c r="K6" s="3"/>
      <c r="L6" s="2">
        <v>101301</v>
      </c>
      <c r="M6" s="3"/>
      <c r="N6" s="2">
        <v>79055</v>
      </c>
      <c r="O6" s="3"/>
      <c r="P6" s="2">
        <v>175243</v>
      </c>
      <c r="Q6" s="3"/>
      <c r="R6" s="2">
        <v>127114</v>
      </c>
      <c r="S6" s="3"/>
      <c r="T6" s="2">
        <v>264485.17</v>
      </c>
      <c r="U6" s="3"/>
      <c r="V6" s="2">
        <v>137598.73000000001</v>
      </c>
      <c r="W6" s="3"/>
      <c r="X6" s="2">
        <f>ROUND(SUM(F6:V6),5)</f>
        <v>1040241.22</v>
      </c>
    </row>
    <row r="7" spans="1:24" x14ac:dyDescent="0.25">
      <c r="A7" s="1"/>
      <c r="B7" s="1"/>
      <c r="C7" s="1"/>
      <c r="D7" s="1" t="s">
        <v>12</v>
      </c>
      <c r="E7" s="1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</row>
    <row r="8" spans="1:24" x14ac:dyDescent="0.25">
      <c r="A8" s="1"/>
      <c r="B8" s="1"/>
      <c r="C8" s="1"/>
      <c r="D8" s="1"/>
      <c r="E8" s="1" t="s">
        <v>13</v>
      </c>
      <c r="F8" s="2">
        <v>100</v>
      </c>
      <c r="G8" s="3"/>
      <c r="H8" s="2">
        <v>100</v>
      </c>
      <c r="I8" s="3"/>
      <c r="J8" s="2">
        <v>0</v>
      </c>
      <c r="K8" s="3"/>
      <c r="L8" s="2">
        <v>0</v>
      </c>
      <c r="M8" s="3"/>
      <c r="N8" s="2">
        <v>15.18</v>
      </c>
      <c r="O8" s="3"/>
      <c r="P8" s="2">
        <v>100</v>
      </c>
      <c r="Q8" s="3"/>
      <c r="R8" s="2">
        <v>0</v>
      </c>
      <c r="S8" s="3"/>
      <c r="T8" s="2">
        <v>0</v>
      </c>
      <c r="U8" s="3"/>
      <c r="V8" s="2">
        <v>5000</v>
      </c>
      <c r="W8" s="3"/>
      <c r="X8" s="2">
        <f>ROUND(SUM(F8:V8),5)</f>
        <v>5315.18</v>
      </c>
    </row>
    <row r="9" spans="1:24" x14ac:dyDescent="0.25">
      <c r="A9" s="1"/>
      <c r="B9" s="1"/>
      <c r="C9" s="1"/>
      <c r="D9" s="1"/>
      <c r="E9" s="1" t="s">
        <v>14</v>
      </c>
      <c r="F9" s="2">
        <v>4350</v>
      </c>
      <c r="G9" s="3"/>
      <c r="H9" s="2">
        <v>390</v>
      </c>
      <c r="I9" s="3"/>
      <c r="J9" s="2">
        <v>2330</v>
      </c>
      <c r="K9" s="3"/>
      <c r="L9" s="2">
        <v>16650</v>
      </c>
      <c r="M9" s="3"/>
      <c r="N9" s="2">
        <v>2960</v>
      </c>
      <c r="O9" s="3"/>
      <c r="P9" s="2">
        <v>6470</v>
      </c>
      <c r="Q9" s="3"/>
      <c r="R9" s="2">
        <v>275</v>
      </c>
      <c r="S9" s="3"/>
      <c r="T9" s="2">
        <v>6600</v>
      </c>
      <c r="U9" s="3"/>
      <c r="V9" s="2">
        <v>50</v>
      </c>
      <c r="W9" s="3"/>
      <c r="X9" s="2">
        <f>ROUND(SUM(F9:V9),5)</f>
        <v>40075</v>
      </c>
    </row>
    <row r="10" spans="1:24" ht="15.75" thickBot="1" x14ac:dyDescent="0.3">
      <c r="A10" s="1"/>
      <c r="B10" s="1"/>
      <c r="C10" s="1"/>
      <c r="D10" s="1"/>
      <c r="E10" s="1" t="s">
        <v>15</v>
      </c>
      <c r="F10" s="4">
        <v>50</v>
      </c>
      <c r="G10" s="3"/>
      <c r="H10" s="4">
        <v>0</v>
      </c>
      <c r="I10" s="3"/>
      <c r="J10" s="4">
        <v>100</v>
      </c>
      <c r="K10" s="3"/>
      <c r="L10" s="4">
        <v>50</v>
      </c>
      <c r="M10" s="3"/>
      <c r="N10" s="4">
        <v>0</v>
      </c>
      <c r="O10" s="3"/>
      <c r="P10" s="4">
        <v>0</v>
      </c>
      <c r="Q10" s="3"/>
      <c r="R10" s="4">
        <v>25</v>
      </c>
      <c r="S10" s="3"/>
      <c r="T10" s="4">
        <v>0</v>
      </c>
      <c r="U10" s="3"/>
      <c r="V10" s="4">
        <v>50</v>
      </c>
      <c r="W10" s="3"/>
      <c r="X10" s="4">
        <f>ROUND(SUM(F10:V10),5)</f>
        <v>275</v>
      </c>
    </row>
    <row r="11" spans="1:24" x14ac:dyDescent="0.25">
      <c r="A11" s="1"/>
      <c r="B11" s="1"/>
      <c r="C11" s="1"/>
      <c r="D11" s="1" t="s">
        <v>16</v>
      </c>
      <c r="E11" s="1"/>
      <c r="F11" s="2">
        <f>ROUND(SUM(F7:F10),5)</f>
        <v>4500</v>
      </c>
      <c r="G11" s="3"/>
      <c r="H11" s="2">
        <f>ROUND(SUM(H7:H10),5)</f>
        <v>490</v>
      </c>
      <c r="I11" s="3"/>
      <c r="J11" s="2">
        <f>ROUND(SUM(J7:J10),5)</f>
        <v>2430</v>
      </c>
      <c r="K11" s="3"/>
      <c r="L11" s="2">
        <f>ROUND(SUM(L7:L10),5)</f>
        <v>16700</v>
      </c>
      <c r="M11" s="3"/>
      <c r="N11" s="2">
        <f>ROUND(SUM(N7:N10),5)</f>
        <v>2975.18</v>
      </c>
      <c r="O11" s="3"/>
      <c r="P11" s="2">
        <f>ROUND(SUM(P7:P10),5)</f>
        <v>6570</v>
      </c>
      <c r="Q11" s="3"/>
      <c r="R11" s="2">
        <f>ROUND(SUM(R7:R10),5)</f>
        <v>300</v>
      </c>
      <c r="S11" s="3"/>
      <c r="T11" s="2">
        <f>ROUND(SUM(T7:T10),5)</f>
        <v>6600</v>
      </c>
      <c r="U11" s="3"/>
      <c r="V11" s="2">
        <f>ROUND(SUM(V7:V10),5)</f>
        <v>5100</v>
      </c>
      <c r="W11" s="3"/>
      <c r="X11" s="2">
        <f>ROUND(SUM(F11:V11),5)</f>
        <v>45665.18</v>
      </c>
    </row>
    <row r="12" spans="1:24" x14ac:dyDescent="0.25">
      <c r="A12" s="1"/>
      <c r="B12" s="1"/>
      <c r="C12" s="1"/>
      <c r="D12" s="1" t="s">
        <v>17</v>
      </c>
      <c r="E12" s="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2"/>
    </row>
    <row r="13" spans="1:24" x14ac:dyDescent="0.25">
      <c r="A13" s="1"/>
      <c r="B13" s="1"/>
      <c r="C13" s="1"/>
      <c r="D13" s="1"/>
      <c r="E13" s="1" t="s">
        <v>18</v>
      </c>
      <c r="F13" s="2">
        <v>0</v>
      </c>
      <c r="G13" s="3"/>
      <c r="H13" s="2">
        <v>0</v>
      </c>
      <c r="I13" s="3"/>
      <c r="J13" s="2">
        <v>260</v>
      </c>
      <c r="K13" s="3"/>
      <c r="L13" s="2">
        <v>1500</v>
      </c>
      <c r="M13" s="3"/>
      <c r="N13" s="2">
        <v>300</v>
      </c>
      <c r="O13" s="3"/>
      <c r="P13" s="2">
        <v>0</v>
      </c>
      <c r="Q13" s="3"/>
      <c r="R13" s="2">
        <v>2200</v>
      </c>
      <c r="S13" s="3"/>
      <c r="T13" s="2">
        <v>500</v>
      </c>
      <c r="U13" s="3"/>
      <c r="V13" s="2">
        <v>1400</v>
      </c>
      <c r="W13" s="3"/>
      <c r="X13" s="2">
        <f t="shared" ref="X13:X21" si="0">ROUND(SUM(F13:V13),5)</f>
        <v>6160</v>
      </c>
    </row>
    <row r="14" spans="1:24" ht="15.75" thickBot="1" x14ac:dyDescent="0.3">
      <c r="A14" s="1"/>
      <c r="B14" s="1"/>
      <c r="C14" s="1"/>
      <c r="D14" s="1"/>
      <c r="E14" s="1" t="s">
        <v>19</v>
      </c>
      <c r="F14" s="4">
        <v>3265</v>
      </c>
      <c r="G14" s="3"/>
      <c r="H14" s="4">
        <v>6840</v>
      </c>
      <c r="I14" s="3"/>
      <c r="J14" s="4">
        <v>2375</v>
      </c>
      <c r="K14" s="3"/>
      <c r="L14" s="4">
        <v>1578.66</v>
      </c>
      <c r="M14" s="3"/>
      <c r="N14" s="4">
        <v>7095</v>
      </c>
      <c r="O14" s="3"/>
      <c r="P14" s="4">
        <v>19679</v>
      </c>
      <c r="Q14" s="3"/>
      <c r="R14" s="4">
        <v>9013</v>
      </c>
      <c r="S14" s="3"/>
      <c r="T14" s="4">
        <v>6042</v>
      </c>
      <c r="U14" s="3"/>
      <c r="V14" s="4">
        <v>14294.25</v>
      </c>
      <c r="W14" s="3"/>
      <c r="X14" s="4">
        <f t="shared" si="0"/>
        <v>70181.91</v>
      </c>
    </row>
    <row r="15" spans="1:24" x14ac:dyDescent="0.25">
      <c r="A15" s="1"/>
      <c r="B15" s="1"/>
      <c r="C15" s="1"/>
      <c r="D15" s="1" t="s">
        <v>20</v>
      </c>
      <c r="E15" s="1"/>
      <c r="F15" s="2">
        <f>ROUND(SUM(F12:F14),5)</f>
        <v>3265</v>
      </c>
      <c r="G15" s="3"/>
      <c r="H15" s="2">
        <f>ROUND(SUM(H12:H14),5)</f>
        <v>6840</v>
      </c>
      <c r="I15" s="3"/>
      <c r="J15" s="2">
        <f>ROUND(SUM(J12:J14),5)</f>
        <v>2635</v>
      </c>
      <c r="K15" s="3"/>
      <c r="L15" s="2">
        <f>ROUND(SUM(L12:L14),5)</f>
        <v>3078.66</v>
      </c>
      <c r="M15" s="3"/>
      <c r="N15" s="2">
        <f>ROUND(SUM(N12:N14),5)</f>
        <v>7395</v>
      </c>
      <c r="O15" s="3"/>
      <c r="P15" s="2">
        <f>ROUND(SUM(P12:P14),5)</f>
        <v>19679</v>
      </c>
      <c r="Q15" s="3"/>
      <c r="R15" s="2">
        <f>ROUND(SUM(R12:R14),5)</f>
        <v>11213</v>
      </c>
      <c r="S15" s="3"/>
      <c r="T15" s="2">
        <f>ROUND(SUM(T12:T14),5)</f>
        <v>6542</v>
      </c>
      <c r="U15" s="3"/>
      <c r="V15" s="2">
        <f>ROUND(SUM(V12:V14),5)</f>
        <v>15694.25</v>
      </c>
      <c r="W15" s="3"/>
      <c r="X15" s="2">
        <f t="shared" si="0"/>
        <v>76341.91</v>
      </c>
    </row>
    <row r="16" spans="1:24" x14ac:dyDescent="0.25">
      <c r="A16" s="1"/>
      <c r="B16" s="1"/>
      <c r="C16" s="1"/>
      <c r="D16" s="1" t="s">
        <v>21</v>
      </c>
      <c r="E16" s="1"/>
      <c r="F16" s="2">
        <v>343</v>
      </c>
      <c r="G16" s="3"/>
      <c r="H16" s="2">
        <v>1038</v>
      </c>
      <c r="I16" s="3"/>
      <c r="J16" s="2">
        <v>723.5</v>
      </c>
      <c r="K16" s="3"/>
      <c r="L16" s="2">
        <v>460.9</v>
      </c>
      <c r="M16" s="3"/>
      <c r="N16" s="2">
        <v>749.5</v>
      </c>
      <c r="O16" s="3"/>
      <c r="P16" s="2">
        <v>829.6</v>
      </c>
      <c r="Q16" s="3"/>
      <c r="R16" s="2">
        <v>1174.97</v>
      </c>
      <c r="S16" s="3"/>
      <c r="T16" s="2">
        <v>1215.5999999999999</v>
      </c>
      <c r="U16" s="3"/>
      <c r="V16" s="2">
        <v>557.75</v>
      </c>
      <c r="W16" s="3"/>
      <c r="X16" s="2">
        <f t="shared" si="0"/>
        <v>7092.82</v>
      </c>
    </row>
    <row r="17" spans="1:24" x14ac:dyDescent="0.25">
      <c r="A17" s="1"/>
      <c r="B17" s="1"/>
      <c r="C17" s="1"/>
      <c r="D17" s="1" t="s">
        <v>22</v>
      </c>
      <c r="E17" s="1"/>
      <c r="F17" s="2">
        <v>4913.03</v>
      </c>
      <c r="G17" s="3"/>
      <c r="H17" s="2">
        <v>0</v>
      </c>
      <c r="I17" s="3"/>
      <c r="J17" s="2">
        <v>0</v>
      </c>
      <c r="K17" s="3"/>
      <c r="L17" s="2">
        <v>0</v>
      </c>
      <c r="M17" s="3"/>
      <c r="N17" s="2">
        <v>537.27</v>
      </c>
      <c r="O17" s="3"/>
      <c r="P17" s="2">
        <v>1590</v>
      </c>
      <c r="Q17" s="3"/>
      <c r="R17" s="2">
        <v>15521</v>
      </c>
      <c r="S17" s="3"/>
      <c r="T17" s="2">
        <v>2009</v>
      </c>
      <c r="U17" s="3"/>
      <c r="V17" s="2">
        <v>473</v>
      </c>
      <c r="W17" s="3"/>
      <c r="X17" s="2">
        <f t="shared" si="0"/>
        <v>25043.3</v>
      </c>
    </row>
    <row r="18" spans="1:24" x14ac:dyDescent="0.25">
      <c r="A18" s="1"/>
      <c r="B18" s="1"/>
      <c r="C18" s="1"/>
      <c r="D18" s="1" t="s">
        <v>23</v>
      </c>
      <c r="E18" s="1"/>
      <c r="F18" s="2">
        <v>18124.43</v>
      </c>
      <c r="G18" s="3"/>
      <c r="H18" s="2">
        <v>16777.849999999999</v>
      </c>
      <c r="I18" s="3"/>
      <c r="J18" s="2">
        <v>13788.29</v>
      </c>
      <c r="K18" s="3"/>
      <c r="L18" s="2">
        <v>7863.44</v>
      </c>
      <c r="M18" s="3"/>
      <c r="N18" s="2">
        <v>3327.77</v>
      </c>
      <c r="O18" s="3"/>
      <c r="P18" s="2">
        <v>3649.88</v>
      </c>
      <c r="Q18" s="3"/>
      <c r="R18" s="2">
        <v>220.39</v>
      </c>
      <c r="S18" s="3"/>
      <c r="T18" s="2">
        <v>145.97999999999999</v>
      </c>
      <c r="U18" s="3"/>
      <c r="V18" s="2">
        <v>2122.37</v>
      </c>
      <c r="W18" s="3"/>
      <c r="X18" s="2">
        <f t="shared" si="0"/>
        <v>66020.399999999994</v>
      </c>
    </row>
    <row r="19" spans="1:24" x14ac:dyDescent="0.25">
      <c r="A19" s="1"/>
      <c r="B19" s="1"/>
      <c r="C19" s="1"/>
      <c r="D19" s="1" t="s">
        <v>24</v>
      </c>
      <c r="E19" s="1"/>
      <c r="F19" s="2">
        <v>0</v>
      </c>
      <c r="G19" s="3"/>
      <c r="H19" s="2">
        <v>0</v>
      </c>
      <c r="I19" s="3"/>
      <c r="J19" s="2">
        <v>0</v>
      </c>
      <c r="K19" s="3"/>
      <c r="L19" s="2">
        <v>5000</v>
      </c>
      <c r="M19" s="3"/>
      <c r="N19" s="2">
        <v>5000</v>
      </c>
      <c r="O19" s="3"/>
      <c r="P19" s="2">
        <v>16000</v>
      </c>
      <c r="Q19" s="3"/>
      <c r="R19" s="2">
        <v>33000</v>
      </c>
      <c r="S19" s="3"/>
      <c r="T19" s="2">
        <v>33000</v>
      </c>
      <c r="U19" s="3"/>
      <c r="V19" s="2">
        <v>33000</v>
      </c>
      <c r="W19" s="3"/>
      <c r="X19" s="2">
        <f t="shared" si="0"/>
        <v>125000</v>
      </c>
    </row>
    <row r="20" spans="1:24" ht="15.75" thickBot="1" x14ac:dyDescent="0.3">
      <c r="A20" s="1"/>
      <c r="B20" s="1"/>
      <c r="C20" s="1"/>
      <c r="D20" s="1" t="s">
        <v>25</v>
      </c>
      <c r="E20" s="1"/>
      <c r="F20" s="4">
        <v>3500</v>
      </c>
      <c r="G20" s="3"/>
      <c r="H20" s="4">
        <v>0</v>
      </c>
      <c r="I20" s="3"/>
      <c r="J20" s="4">
        <v>3500</v>
      </c>
      <c r="K20" s="3"/>
      <c r="L20" s="4">
        <v>5500</v>
      </c>
      <c r="M20" s="3"/>
      <c r="N20" s="4">
        <v>3500</v>
      </c>
      <c r="O20" s="3"/>
      <c r="P20" s="4">
        <v>3500</v>
      </c>
      <c r="Q20" s="3"/>
      <c r="R20" s="4">
        <v>3500</v>
      </c>
      <c r="S20" s="3"/>
      <c r="T20" s="4">
        <v>3500</v>
      </c>
      <c r="U20" s="3"/>
      <c r="V20" s="4">
        <v>3500</v>
      </c>
      <c r="W20" s="3"/>
      <c r="X20" s="4">
        <f t="shared" si="0"/>
        <v>30000</v>
      </c>
    </row>
    <row r="21" spans="1:24" x14ac:dyDescent="0.25">
      <c r="A21" s="1"/>
      <c r="B21" s="1"/>
      <c r="C21" s="1" t="s">
        <v>26</v>
      </c>
      <c r="D21" s="1"/>
      <c r="E21" s="1"/>
      <c r="F21" s="2">
        <f>ROUND(SUM(F3:F6)+F11+SUM(F15:F20),5)</f>
        <v>189934.07</v>
      </c>
      <c r="G21" s="3"/>
      <c r="H21" s="2">
        <f>ROUND(SUM(H3:H6)+H11+SUM(H15:H20),5)</f>
        <v>190410.21</v>
      </c>
      <c r="I21" s="3"/>
      <c r="J21" s="2">
        <f>ROUND(SUM(J3:J6)+J11+SUM(J15:J20),5)</f>
        <v>208529.51</v>
      </c>
      <c r="K21" s="3"/>
      <c r="L21" s="2">
        <f>ROUND(SUM(L3:L6)+L11+SUM(L15:L20),5)</f>
        <v>273610.98</v>
      </c>
      <c r="M21" s="3"/>
      <c r="N21" s="2">
        <f>ROUND(SUM(N3:N6)+N11+SUM(N15:N20),5)</f>
        <v>251145.67</v>
      </c>
      <c r="O21" s="3"/>
      <c r="P21" s="2">
        <f>ROUND(SUM(P3:P6)+P11+SUM(P15:P20),5)</f>
        <v>343108.43</v>
      </c>
      <c r="Q21" s="3"/>
      <c r="R21" s="2">
        <f>ROUND(SUM(R3:R6)+R11+SUM(R15:R20),5)</f>
        <v>324069.02</v>
      </c>
      <c r="S21" s="3"/>
      <c r="T21" s="2">
        <f>ROUND(SUM(T3:T6)+T11+SUM(T15:T20),5)</f>
        <v>429161.52</v>
      </c>
      <c r="U21" s="3"/>
      <c r="V21" s="2">
        <f>ROUND(SUM(V3:V6)+V11+SUM(V15:V20),5)</f>
        <v>311835.65999999997</v>
      </c>
      <c r="W21" s="3"/>
      <c r="X21" s="2">
        <f t="shared" si="0"/>
        <v>2521805.0699999998</v>
      </c>
    </row>
    <row r="22" spans="1:24" x14ac:dyDescent="0.25">
      <c r="A22" s="1"/>
      <c r="B22" s="1"/>
      <c r="C22" s="1" t="s">
        <v>27</v>
      </c>
      <c r="D22" s="1"/>
      <c r="E22" s="1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2"/>
    </row>
    <row r="23" spans="1:24" x14ac:dyDescent="0.25">
      <c r="A23" s="1"/>
      <c r="B23" s="1"/>
      <c r="C23" s="1"/>
      <c r="D23" s="1" t="s">
        <v>78</v>
      </c>
      <c r="E23" s="1"/>
      <c r="F23" s="2">
        <v>2202</v>
      </c>
      <c r="G23" s="3"/>
      <c r="H23" s="2">
        <v>0</v>
      </c>
      <c r="I23" s="3"/>
      <c r="J23" s="2">
        <v>4500</v>
      </c>
      <c r="K23" s="3"/>
      <c r="L23" s="2">
        <v>1500</v>
      </c>
      <c r="M23" s="3"/>
      <c r="N23" s="2">
        <v>1500</v>
      </c>
      <c r="O23" s="3"/>
      <c r="P23" s="2">
        <v>3000</v>
      </c>
      <c r="Q23" s="3"/>
      <c r="R23" s="2">
        <v>3000</v>
      </c>
      <c r="S23" s="3"/>
      <c r="T23" s="2">
        <v>0</v>
      </c>
      <c r="U23" s="3"/>
      <c r="V23" s="2">
        <v>0</v>
      </c>
      <c r="W23" s="3"/>
      <c r="X23" s="2">
        <f t="shared" ref="X23:X38" si="1">ROUND(SUM(F23:V23),5)</f>
        <v>15702</v>
      </c>
    </row>
    <row r="24" spans="1:24" x14ac:dyDescent="0.25">
      <c r="A24" s="1"/>
      <c r="B24" s="1"/>
      <c r="C24" s="1"/>
      <c r="D24" s="1" t="s">
        <v>79</v>
      </c>
      <c r="E24" s="1"/>
      <c r="F24" s="2">
        <v>0</v>
      </c>
      <c r="G24" s="3"/>
      <c r="H24" s="2">
        <v>0</v>
      </c>
      <c r="I24" s="3"/>
      <c r="J24" s="2">
        <v>0</v>
      </c>
      <c r="K24" s="3"/>
      <c r="L24" s="2">
        <v>0</v>
      </c>
      <c r="M24" s="3"/>
      <c r="N24" s="2">
        <v>0</v>
      </c>
      <c r="O24" s="3"/>
      <c r="P24" s="2">
        <v>11.53</v>
      </c>
      <c r="Q24" s="3"/>
      <c r="R24" s="2">
        <v>200</v>
      </c>
      <c r="S24" s="3"/>
      <c r="T24" s="2">
        <v>0</v>
      </c>
      <c r="U24" s="3"/>
      <c r="V24" s="2">
        <v>0</v>
      </c>
      <c r="W24" s="3"/>
      <c r="X24" s="2">
        <f t="shared" si="1"/>
        <v>211.53</v>
      </c>
    </row>
    <row r="25" spans="1:24" x14ac:dyDescent="0.25">
      <c r="A25" s="1"/>
      <c r="B25" s="1"/>
      <c r="C25" s="1"/>
      <c r="D25" s="1" t="s">
        <v>80</v>
      </c>
      <c r="E25" s="1"/>
      <c r="F25" s="2">
        <v>0</v>
      </c>
      <c r="G25" s="3"/>
      <c r="H25" s="2">
        <v>0</v>
      </c>
      <c r="I25" s="3"/>
      <c r="J25" s="2">
        <v>0</v>
      </c>
      <c r="K25" s="3"/>
      <c r="L25" s="2">
        <v>0</v>
      </c>
      <c r="M25" s="3"/>
      <c r="N25" s="2">
        <v>535.55999999999995</v>
      </c>
      <c r="O25" s="3"/>
      <c r="P25" s="2">
        <v>0</v>
      </c>
      <c r="Q25" s="3"/>
      <c r="R25" s="2">
        <v>0</v>
      </c>
      <c r="S25" s="3"/>
      <c r="T25" s="2">
        <v>0</v>
      </c>
      <c r="U25" s="3"/>
      <c r="V25" s="2">
        <v>0</v>
      </c>
      <c r="W25" s="3"/>
      <c r="X25" s="2">
        <f t="shared" si="1"/>
        <v>535.55999999999995</v>
      </c>
    </row>
    <row r="26" spans="1:24" x14ac:dyDescent="0.25">
      <c r="A26" s="1"/>
      <c r="B26" s="1"/>
      <c r="C26" s="1"/>
      <c r="D26" s="1" t="s">
        <v>28</v>
      </c>
      <c r="E26" s="1"/>
      <c r="F26" s="2">
        <v>2122.89</v>
      </c>
      <c r="G26" s="3"/>
      <c r="H26" s="2">
        <v>1432.01</v>
      </c>
      <c r="I26" s="3"/>
      <c r="J26" s="2">
        <v>975.28</v>
      </c>
      <c r="K26" s="3"/>
      <c r="L26" s="2">
        <v>657.93</v>
      </c>
      <c r="M26" s="3"/>
      <c r="N26" s="2">
        <v>647.96</v>
      </c>
      <c r="O26" s="3"/>
      <c r="P26" s="2">
        <v>686.33</v>
      </c>
      <c r="Q26" s="3"/>
      <c r="R26" s="2">
        <v>977</v>
      </c>
      <c r="S26" s="3"/>
      <c r="T26" s="2">
        <v>638.29999999999995</v>
      </c>
      <c r="U26" s="3"/>
      <c r="V26" s="2">
        <v>360.13</v>
      </c>
      <c r="W26" s="3"/>
      <c r="X26" s="2">
        <f t="shared" si="1"/>
        <v>8497.83</v>
      </c>
    </row>
    <row r="27" spans="1:24" x14ac:dyDescent="0.25">
      <c r="A27" s="1"/>
      <c r="B27" s="1"/>
      <c r="C27" s="1"/>
      <c r="D27" s="1" t="s">
        <v>29</v>
      </c>
      <c r="E27" s="1"/>
      <c r="F27" s="2">
        <v>2090.23</v>
      </c>
      <c r="G27" s="3"/>
      <c r="H27" s="2">
        <v>49.89</v>
      </c>
      <c r="I27" s="3"/>
      <c r="J27" s="2">
        <v>1813.75</v>
      </c>
      <c r="K27" s="3"/>
      <c r="L27" s="2">
        <v>1945.23</v>
      </c>
      <c r="M27" s="3"/>
      <c r="N27" s="2">
        <v>3819.27</v>
      </c>
      <c r="O27" s="3"/>
      <c r="P27" s="2">
        <v>32985.379999999997</v>
      </c>
      <c r="Q27" s="3"/>
      <c r="R27" s="2">
        <v>9753.89</v>
      </c>
      <c r="S27" s="3"/>
      <c r="T27" s="2">
        <v>4575.24</v>
      </c>
      <c r="U27" s="3"/>
      <c r="V27" s="2">
        <v>1543.34</v>
      </c>
      <c r="W27" s="3"/>
      <c r="X27" s="2">
        <f t="shared" si="1"/>
        <v>58576.22</v>
      </c>
    </row>
    <row r="28" spans="1:24" x14ac:dyDescent="0.25">
      <c r="A28" s="1"/>
      <c r="B28" s="1"/>
      <c r="C28" s="1"/>
      <c r="D28" s="1" t="s">
        <v>81</v>
      </c>
      <c r="E28" s="1"/>
      <c r="F28" s="2">
        <v>3247.43</v>
      </c>
      <c r="G28" s="3"/>
      <c r="H28" s="2">
        <v>141.97</v>
      </c>
      <c r="I28" s="3"/>
      <c r="J28" s="2">
        <v>0</v>
      </c>
      <c r="K28" s="3"/>
      <c r="L28" s="2">
        <v>0</v>
      </c>
      <c r="M28" s="3"/>
      <c r="N28" s="2">
        <v>0</v>
      </c>
      <c r="O28" s="3"/>
      <c r="P28" s="2">
        <v>399</v>
      </c>
      <c r="Q28" s="3"/>
      <c r="R28" s="2">
        <v>0</v>
      </c>
      <c r="S28" s="3"/>
      <c r="T28" s="2">
        <v>1020.7</v>
      </c>
      <c r="U28" s="3"/>
      <c r="V28" s="2">
        <v>0</v>
      </c>
      <c r="W28" s="3"/>
      <c r="X28" s="2">
        <f t="shared" si="1"/>
        <v>4809.1000000000004</v>
      </c>
    </row>
    <row r="29" spans="1:24" x14ac:dyDescent="0.25">
      <c r="A29" s="1"/>
      <c r="B29" s="1"/>
      <c r="C29" s="1"/>
      <c r="D29" s="1" t="s">
        <v>30</v>
      </c>
      <c r="E29" s="1"/>
      <c r="F29" s="2">
        <v>59.96</v>
      </c>
      <c r="G29" s="3"/>
      <c r="H29" s="2">
        <v>99.8</v>
      </c>
      <c r="I29" s="3"/>
      <c r="J29" s="2">
        <v>1377.47</v>
      </c>
      <c r="K29" s="3"/>
      <c r="L29" s="2">
        <v>540.04999999999995</v>
      </c>
      <c r="M29" s="3"/>
      <c r="N29" s="2">
        <v>75</v>
      </c>
      <c r="O29" s="3"/>
      <c r="P29" s="2">
        <v>16.34</v>
      </c>
      <c r="Q29" s="3"/>
      <c r="R29" s="2">
        <v>78.98</v>
      </c>
      <c r="S29" s="3"/>
      <c r="T29" s="2">
        <v>44.97</v>
      </c>
      <c r="U29" s="3"/>
      <c r="V29" s="2">
        <v>1310</v>
      </c>
      <c r="W29" s="3"/>
      <c r="X29" s="2">
        <f t="shared" si="1"/>
        <v>3602.57</v>
      </c>
    </row>
    <row r="30" spans="1:24" x14ac:dyDescent="0.25">
      <c r="A30" s="1"/>
      <c r="B30" s="1"/>
      <c r="C30" s="1"/>
      <c r="D30" s="1" t="s">
        <v>82</v>
      </c>
      <c r="E30" s="1"/>
      <c r="F30" s="2">
        <v>22930.57</v>
      </c>
      <c r="G30" s="3"/>
      <c r="H30" s="2">
        <v>22930.57</v>
      </c>
      <c r="I30" s="3"/>
      <c r="J30" s="2">
        <v>22930.57</v>
      </c>
      <c r="K30" s="3"/>
      <c r="L30" s="2">
        <v>22930.57</v>
      </c>
      <c r="M30" s="3"/>
      <c r="N30" s="2">
        <v>22930.57</v>
      </c>
      <c r="O30" s="3"/>
      <c r="P30" s="2">
        <v>22930.57</v>
      </c>
      <c r="Q30" s="3"/>
      <c r="R30" s="2">
        <v>22930.57</v>
      </c>
      <c r="S30" s="3"/>
      <c r="T30" s="2">
        <v>0</v>
      </c>
      <c r="U30" s="3"/>
      <c r="V30" s="2">
        <v>0</v>
      </c>
      <c r="W30" s="3"/>
      <c r="X30" s="2">
        <f t="shared" si="1"/>
        <v>160513.99</v>
      </c>
    </row>
    <row r="31" spans="1:24" x14ac:dyDescent="0.25">
      <c r="A31" s="1"/>
      <c r="B31" s="1"/>
      <c r="C31" s="1"/>
      <c r="D31" s="1" t="s">
        <v>83</v>
      </c>
      <c r="E31" s="1"/>
      <c r="F31" s="2">
        <v>154.47999999999999</v>
      </c>
      <c r="G31" s="3"/>
      <c r="H31" s="2">
        <v>0</v>
      </c>
      <c r="I31" s="3"/>
      <c r="J31" s="2">
        <v>0</v>
      </c>
      <c r="K31" s="3"/>
      <c r="L31" s="2">
        <v>0</v>
      </c>
      <c r="M31" s="3"/>
      <c r="N31" s="2">
        <v>0</v>
      </c>
      <c r="O31" s="3"/>
      <c r="P31" s="2">
        <v>405</v>
      </c>
      <c r="Q31" s="3"/>
      <c r="R31" s="2">
        <v>1435</v>
      </c>
      <c r="S31" s="3"/>
      <c r="T31" s="2">
        <v>0</v>
      </c>
      <c r="U31" s="3"/>
      <c r="V31" s="2">
        <v>0</v>
      </c>
      <c r="W31" s="3"/>
      <c r="X31" s="2">
        <f t="shared" si="1"/>
        <v>1994.48</v>
      </c>
    </row>
    <row r="32" spans="1:24" x14ac:dyDescent="0.25">
      <c r="A32" s="1"/>
      <c r="B32" s="1"/>
      <c r="C32" s="1"/>
      <c r="D32" s="1" t="s">
        <v>31</v>
      </c>
      <c r="E32" s="1"/>
      <c r="F32" s="2">
        <v>0</v>
      </c>
      <c r="G32" s="3"/>
      <c r="H32" s="2">
        <v>0</v>
      </c>
      <c r="I32" s="3"/>
      <c r="J32" s="2">
        <v>0</v>
      </c>
      <c r="K32" s="3"/>
      <c r="L32" s="2">
        <v>0</v>
      </c>
      <c r="M32" s="3"/>
      <c r="N32" s="2">
        <v>0</v>
      </c>
      <c r="O32" s="3"/>
      <c r="P32" s="2">
        <v>150</v>
      </c>
      <c r="Q32" s="3"/>
      <c r="R32" s="2">
        <v>0</v>
      </c>
      <c r="S32" s="3"/>
      <c r="T32" s="2">
        <v>0</v>
      </c>
      <c r="U32" s="3"/>
      <c r="V32" s="2">
        <v>2000</v>
      </c>
      <c r="W32" s="3"/>
      <c r="X32" s="2">
        <f t="shared" si="1"/>
        <v>2150</v>
      </c>
    </row>
    <row r="33" spans="1:24" x14ac:dyDescent="0.25">
      <c r="A33" s="1"/>
      <c r="B33" s="1"/>
      <c r="C33" s="1"/>
      <c r="D33" s="1" t="s">
        <v>32</v>
      </c>
      <c r="E33" s="1"/>
      <c r="F33" s="2">
        <v>0</v>
      </c>
      <c r="G33" s="3"/>
      <c r="H33" s="2">
        <v>0</v>
      </c>
      <c r="I33" s="3"/>
      <c r="J33" s="2">
        <v>0</v>
      </c>
      <c r="K33" s="3"/>
      <c r="L33" s="2">
        <v>0</v>
      </c>
      <c r="M33" s="3"/>
      <c r="N33" s="2">
        <v>0</v>
      </c>
      <c r="O33" s="3"/>
      <c r="P33" s="2">
        <v>0</v>
      </c>
      <c r="Q33" s="3"/>
      <c r="R33" s="2">
        <v>0</v>
      </c>
      <c r="S33" s="3"/>
      <c r="T33" s="2">
        <v>169.6</v>
      </c>
      <c r="U33" s="3"/>
      <c r="V33" s="2">
        <v>4573.3999999999996</v>
      </c>
      <c r="W33" s="3"/>
      <c r="X33" s="2">
        <f t="shared" si="1"/>
        <v>4743</v>
      </c>
    </row>
    <row r="34" spans="1:24" x14ac:dyDescent="0.25">
      <c r="A34" s="1"/>
      <c r="B34" s="1"/>
      <c r="C34" s="1"/>
      <c r="D34" s="1" t="s">
        <v>33</v>
      </c>
      <c r="E34" s="1"/>
      <c r="F34" s="2">
        <v>0</v>
      </c>
      <c r="G34" s="3"/>
      <c r="H34" s="2">
        <v>0</v>
      </c>
      <c r="I34" s="3"/>
      <c r="J34" s="2">
        <v>151.88</v>
      </c>
      <c r="K34" s="3"/>
      <c r="L34" s="2">
        <v>1619.68</v>
      </c>
      <c r="M34" s="3"/>
      <c r="N34" s="2">
        <v>1484.35</v>
      </c>
      <c r="O34" s="3"/>
      <c r="P34" s="2">
        <v>3200.23</v>
      </c>
      <c r="Q34" s="3"/>
      <c r="R34" s="2">
        <v>4671.3599999999997</v>
      </c>
      <c r="S34" s="3"/>
      <c r="T34" s="2">
        <v>4449.05</v>
      </c>
      <c r="U34" s="3"/>
      <c r="V34" s="2">
        <v>5377.12</v>
      </c>
      <c r="W34" s="3"/>
      <c r="X34" s="2">
        <f t="shared" si="1"/>
        <v>20953.669999999998</v>
      </c>
    </row>
    <row r="35" spans="1:24" x14ac:dyDescent="0.25">
      <c r="A35" s="1"/>
      <c r="B35" s="1"/>
      <c r="C35" s="1"/>
      <c r="D35" s="1" t="s">
        <v>34</v>
      </c>
      <c r="E35" s="1"/>
      <c r="F35" s="2">
        <v>732.18</v>
      </c>
      <c r="G35" s="3"/>
      <c r="H35" s="2">
        <v>126.84</v>
      </c>
      <c r="I35" s="3"/>
      <c r="J35" s="2">
        <v>850</v>
      </c>
      <c r="K35" s="3"/>
      <c r="L35" s="2">
        <v>250</v>
      </c>
      <c r="M35" s="3"/>
      <c r="N35" s="2">
        <v>3152.05</v>
      </c>
      <c r="O35" s="3"/>
      <c r="P35" s="2">
        <v>653.59</v>
      </c>
      <c r="Q35" s="3"/>
      <c r="R35" s="2">
        <v>1453.4</v>
      </c>
      <c r="S35" s="3"/>
      <c r="T35" s="2">
        <v>1045</v>
      </c>
      <c r="U35" s="3"/>
      <c r="V35" s="2">
        <v>877.06</v>
      </c>
      <c r="W35" s="3"/>
      <c r="X35" s="2">
        <f t="shared" si="1"/>
        <v>9140.1200000000008</v>
      </c>
    </row>
    <row r="36" spans="1:24" x14ac:dyDescent="0.25">
      <c r="A36" s="1"/>
      <c r="B36" s="1"/>
      <c r="C36" s="1"/>
      <c r="D36" s="1" t="s">
        <v>35</v>
      </c>
      <c r="E36" s="1"/>
      <c r="F36" s="2">
        <v>0</v>
      </c>
      <c r="G36" s="3"/>
      <c r="H36" s="2">
        <v>0</v>
      </c>
      <c r="I36" s="3"/>
      <c r="J36" s="2">
        <v>0</v>
      </c>
      <c r="K36" s="3"/>
      <c r="L36" s="2">
        <v>0</v>
      </c>
      <c r="M36" s="3"/>
      <c r="N36" s="2">
        <v>0</v>
      </c>
      <c r="O36" s="3"/>
      <c r="P36" s="2">
        <v>0</v>
      </c>
      <c r="Q36" s="3"/>
      <c r="R36" s="2">
        <v>0</v>
      </c>
      <c r="S36" s="3"/>
      <c r="T36" s="2">
        <v>0</v>
      </c>
      <c r="U36" s="3"/>
      <c r="V36" s="2">
        <v>30</v>
      </c>
      <c r="W36" s="3"/>
      <c r="X36" s="2">
        <f t="shared" si="1"/>
        <v>30</v>
      </c>
    </row>
    <row r="37" spans="1:24" x14ac:dyDescent="0.25">
      <c r="A37" s="1"/>
      <c r="B37" s="1"/>
      <c r="C37" s="1"/>
      <c r="D37" s="1" t="s">
        <v>36</v>
      </c>
      <c r="E37" s="1"/>
      <c r="F37" s="2">
        <v>6070</v>
      </c>
      <c r="G37" s="3"/>
      <c r="H37" s="2">
        <v>3200</v>
      </c>
      <c r="I37" s="3"/>
      <c r="J37" s="2">
        <v>20087.7</v>
      </c>
      <c r="K37" s="3"/>
      <c r="L37" s="2">
        <v>11317.5</v>
      </c>
      <c r="M37" s="3"/>
      <c r="N37" s="2">
        <v>3596.86</v>
      </c>
      <c r="O37" s="3"/>
      <c r="P37" s="2">
        <v>20521.46</v>
      </c>
      <c r="Q37" s="3"/>
      <c r="R37" s="2">
        <v>10589.45</v>
      </c>
      <c r="S37" s="3"/>
      <c r="T37" s="2">
        <v>1150</v>
      </c>
      <c r="U37" s="3"/>
      <c r="V37" s="2">
        <v>16754.580000000002</v>
      </c>
      <c r="W37" s="3"/>
      <c r="X37" s="2">
        <f t="shared" si="1"/>
        <v>93287.55</v>
      </c>
    </row>
    <row r="38" spans="1:24" x14ac:dyDescent="0.25">
      <c r="A38" s="1"/>
      <c r="B38" s="1"/>
      <c r="C38" s="1"/>
      <c r="D38" s="1" t="s">
        <v>37</v>
      </c>
      <c r="E38" s="1"/>
      <c r="F38" s="2">
        <v>0</v>
      </c>
      <c r="G38" s="3"/>
      <c r="H38" s="2">
        <v>0</v>
      </c>
      <c r="I38" s="3"/>
      <c r="J38" s="2">
        <v>0</v>
      </c>
      <c r="K38" s="3"/>
      <c r="L38" s="2">
        <v>0</v>
      </c>
      <c r="M38" s="3"/>
      <c r="N38" s="2">
        <v>120</v>
      </c>
      <c r="O38" s="3"/>
      <c r="P38" s="2">
        <v>56.39</v>
      </c>
      <c r="Q38" s="3"/>
      <c r="R38" s="2">
        <v>0</v>
      </c>
      <c r="S38" s="3"/>
      <c r="T38" s="2">
        <v>150</v>
      </c>
      <c r="U38" s="3"/>
      <c r="V38" s="2">
        <v>274.56</v>
      </c>
      <c r="W38" s="3"/>
      <c r="X38" s="2">
        <f t="shared" si="1"/>
        <v>600.95000000000005</v>
      </c>
    </row>
    <row r="39" spans="1:24" x14ac:dyDescent="0.25">
      <c r="A39" s="1"/>
      <c r="B39" s="1"/>
      <c r="C39" s="1"/>
      <c r="D39" s="1" t="s">
        <v>38</v>
      </c>
      <c r="E39" s="1"/>
      <c r="F39" s="2"/>
      <c r="G39" s="3"/>
      <c r="H39" s="2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2"/>
    </row>
    <row r="40" spans="1:24" x14ac:dyDescent="0.25">
      <c r="A40" s="1"/>
      <c r="B40" s="1"/>
      <c r="C40" s="1"/>
      <c r="D40" s="1"/>
      <c r="E40" s="1" t="s">
        <v>84</v>
      </c>
      <c r="F40" s="2">
        <v>2069.23</v>
      </c>
      <c r="G40" s="3"/>
      <c r="H40" s="2">
        <v>2069.23</v>
      </c>
      <c r="I40" s="3"/>
      <c r="J40" s="2">
        <v>2490.23</v>
      </c>
      <c r="K40" s="3"/>
      <c r="L40" s="2">
        <v>2069.23</v>
      </c>
      <c r="M40" s="3"/>
      <c r="N40" s="2">
        <v>2069.23</v>
      </c>
      <c r="O40" s="3"/>
      <c r="P40" s="2">
        <v>2069.23</v>
      </c>
      <c r="Q40" s="3"/>
      <c r="R40" s="2">
        <v>2069.23</v>
      </c>
      <c r="S40" s="3"/>
      <c r="T40" s="2">
        <v>4138.46</v>
      </c>
      <c r="U40" s="3"/>
      <c r="V40" s="2">
        <v>0</v>
      </c>
      <c r="W40" s="3"/>
      <c r="X40" s="2">
        <f t="shared" ref="X40:X49" si="2">ROUND(SUM(F40:V40),5)</f>
        <v>19044.07</v>
      </c>
    </row>
    <row r="41" spans="1:24" x14ac:dyDescent="0.25">
      <c r="A41" s="1"/>
      <c r="B41" s="1"/>
      <c r="C41" s="1"/>
      <c r="D41" s="1"/>
      <c r="E41" s="1" t="s">
        <v>39</v>
      </c>
      <c r="F41" s="2">
        <v>181.93</v>
      </c>
      <c r="G41" s="3"/>
      <c r="H41" s="2">
        <v>181.93</v>
      </c>
      <c r="I41" s="3"/>
      <c r="J41" s="2">
        <v>181.93</v>
      </c>
      <c r="K41" s="3"/>
      <c r="L41" s="2">
        <v>181.93</v>
      </c>
      <c r="M41" s="3"/>
      <c r="N41" s="2">
        <v>252.89</v>
      </c>
      <c r="O41" s="3"/>
      <c r="P41" s="2">
        <v>47.27</v>
      </c>
      <c r="Q41" s="3"/>
      <c r="R41" s="2">
        <v>150.08000000000001</v>
      </c>
      <c r="S41" s="3"/>
      <c r="T41" s="2">
        <v>47.27</v>
      </c>
      <c r="U41" s="3"/>
      <c r="V41" s="2">
        <v>252.89</v>
      </c>
      <c r="W41" s="3"/>
      <c r="X41" s="2">
        <f t="shared" si="2"/>
        <v>1478.12</v>
      </c>
    </row>
    <row r="42" spans="1:24" x14ac:dyDescent="0.25">
      <c r="A42" s="1"/>
      <c r="B42" s="1"/>
      <c r="C42" s="1"/>
      <c r="D42" s="1"/>
      <c r="E42" s="1" t="s">
        <v>40</v>
      </c>
      <c r="F42" s="2">
        <v>15801.15</v>
      </c>
      <c r="G42" s="3"/>
      <c r="H42" s="2">
        <v>9220.59</v>
      </c>
      <c r="I42" s="3"/>
      <c r="J42" s="2">
        <v>10871.01</v>
      </c>
      <c r="K42" s="3"/>
      <c r="L42" s="2">
        <v>9223.0300000000007</v>
      </c>
      <c r="M42" s="3"/>
      <c r="N42" s="2">
        <v>10744.97</v>
      </c>
      <c r="O42" s="3"/>
      <c r="P42" s="2">
        <v>11116.06</v>
      </c>
      <c r="Q42" s="3"/>
      <c r="R42" s="2">
        <v>9880.7000000000007</v>
      </c>
      <c r="S42" s="3"/>
      <c r="T42" s="2">
        <v>10410.16</v>
      </c>
      <c r="U42" s="3"/>
      <c r="V42" s="2">
        <v>9806.8799999999992</v>
      </c>
      <c r="W42" s="3"/>
      <c r="X42" s="2">
        <f t="shared" si="2"/>
        <v>97074.55</v>
      </c>
    </row>
    <row r="43" spans="1:24" ht="15.75" thickBot="1" x14ac:dyDescent="0.3">
      <c r="A43" s="1"/>
      <c r="B43" s="1"/>
      <c r="C43" s="1"/>
      <c r="D43" s="1"/>
      <c r="E43" s="1" t="s">
        <v>85</v>
      </c>
      <c r="F43" s="4">
        <v>1742.58</v>
      </c>
      <c r="G43" s="3"/>
      <c r="H43" s="4">
        <v>-2163.42</v>
      </c>
      <c r="I43" s="3"/>
      <c r="J43" s="4">
        <v>1742.58</v>
      </c>
      <c r="K43" s="3"/>
      <c r="L43" s="4">
        <v>1742.58</v>
      </c>
      <c r="M43" s="3"/>
      <c r="N43" s="4">
        <v>1742.6</v>
      </c>
      <c r="O43" s="3"/>
      <c r="P43" s="4">
        <v>1906.83</v>
      </c>
      <c r="Q43" s="3"/>
      <c r="R43" s="4">
        <v>1828.83</v>
      </c>
      <c r="S43" s="3"/>
      <c r="T43" s="4">
        <v>1828.83</v>
      </c>
      <c r="U43" s="3"/>
      <c r="V43" s="4">
        <v>0</v>
      </c>
      <c r="W43" s="3"/>
      <c r="X43" s="4">
        <f t="shared" si="2"/>
        <v>10371.41</v>
      </c>
    </row>
    <row r="44" spans="1:24" x14ac:dyDescent="0.25">
      <c r="A44" s="1"/>
      <c r="B44" s="1"/>
      <c r="C44" s="1"/>
      <c r="D44" s="1" t="s">
        <v>41</v>
      </c>
      <c r="E44" s="1"/>
      <c r="F44" s="2">
        <f>ROUND(SUM(F39:F43),5)</f>
        <v>19794.89</v>
      </c>
      <c r="G44" s="3"/>
      <c r="H44" s="2">
        <f>ROUND(SUM(H39:H43),5)</f>
        <v>9308.33</v>
      </c>
      <c r="I44" s="3"/>
      <c r="J44" s="2">
        <f>ROUND(SUM(J39:J43),5)</f>
        <v>15285.75</v>
      </c>
      <c r="K44" s="3"/>
      <c r="L44" s="2">
        <f>ROUND(SUM(L39:L43),5)</f>
        <v>13216.77</v>
      </c>
      <c r="M44" s="3"/>
      <c r="N44" s="2">
        <f>ROUND(SUM(N39:N43),5)</f>
        <v>14809.69</v>
      </c>
      <c r="O44" s="3"/>
      <c r="P44" s="2">
        <f>ROUND(SUM(P39:P43),5)</f>
        <v>15139.39</v>
      </c>
      <c r="Q44" s="3"/>
      <c r="R44" s="2">
        <f>ROUND(SUM(R39:R43),5)</f>
        <v>13928.84</v>
      </c>
      <c r="S44" s="3"/>
      <c r="T44" s="2">
        <f>ROUND(SUM(T39:T43),5)</f>
        <v>16424.72</v>
      </c>
      <c r="U44" s="3"/>
      <c r="V44" s="2">
        <f>ROUND(SUM(V39:V43),5)</f>
        <v>10059.77</v>
      </c>
      <c r="W44" s="3"/>
      <c r="X44" s="2">
        <f t="shared" si="2"/>
        <v>127968.15</v>
      </c>
    </row>
    <row r="45" spans="1:24" x14ac:dyDescent="0.25">
      <c r="A45" s="1"/>
      <c r="B45" s="1"/>
      <c r="C45" s="1"/>
      <c r="D45" s="1" t="s">
        <v>42</v>
      </c>
      <c r="E45" s="1"/>
      <c r="F45" s="2">
        <v>3030.9</v>
      </c>
      <c r="G45" s="3"/>
      <c r="H45" s="2">
        <v>4183.09</v>
      </c>
      <c r="I45" s="3"/>
      <c r="J45" s="2">
        <v>4082.68</v>
      </c>
      <c r="K45" s="3"/>
      <c r="L45" s="2">
        <v>4718.8900000000003</v>
      </c>
      <c r="M45" s="3"/>
      <c r="N45" s="2">
        <v>6917.04</v>
      </c>
      <c r="O45" s="3"/>
      <c r="P45" s="2">
        <v>6011.2</v>
      </c>
      <c r="Q45" s="3"/>
      <c r="R45" s="2">
        <v>8173</v>
      </c>
      <c r="S45" s="3"/>
      <c r="T45" s="2">
        <v>5622</v>
      </c>
      <c r="U45" s="3"/>
      <c r="V45" s="2">
        <v>6774.89</v>
      </c>
      <c r="W45" s="3"/>
      <c r="X45" s="2">
        <f t="shared" si="2"/>
        <v>49513.69</v>
      </c>
    </row>
    <row r="46" spans="1:24" x14ac:dyDescent="0.25">
      <c r="A46" s="1"/>
      <c r="B46" s="1"/>
      <c r="C46" s="1"/>
      <c r="D46" s="1" t="s">
        <v>86</v>
      </c>
      <c r="E46" s="1"/>
      <c r="F46" s="2">
        <v>166</v>
      </c>
      <c r="G46" s="3"/>
      <c r="H46" s="2">
        <v>0</v>
      </c>
      <c r="I46" s="3"/>
      <c r="J46" s="2">
        <v>0</v>
      </c>
      <c r="K46" s="3"/>
      <c r="L46" s="2">
        <v>150</v>
      </c>
      <c r="M46" s="3"/>
      <c r="N46" s="2">
        <v>0</v>
      </c>
      <c r="O46" s="3"/>
      <c r="P46" s="2">
        <v>0</v>
      </c>
      <c r="Q46" s="3"/>
      <c r="R46" s="2">
        <v>361.88</v>
      </c>
      <c r="S46" s="3"/>
      <c r="T46" s="2">
        <v>0</v>
      </c>
      <c r="U46" s="3"/>
      <c r="V46" s="2">
        <v>0</v>
      </c>
      <c r="W46" s="3"/>
      <c r="X46" s="2">
        <f t="shared" si="2"/>
        <v>677.88</v>
      </c>
    </row>
    <row r="47" spans="1:24" x14ac:dyDescent="0.25">
      <c r="A47" s="1"/>
      <c r="B47" s="1"/>
      <c r="C47" s="1"/>
      <c r="D47" s="1" t="s">
        <v>43</v>
      </c>
      <c r="E47" s="1"/>
      <c r="F47" s="2">
        <v>149.83000000000001</v>
      </c>
      <c r="G47" s="3"/>
      <c r="H47" s="2">
        <v>1419.56</v>
      </c>
      <c r="I47" s="3"/>
      <c r="J47" s="2">
        <v>6139.85</v>
      </c>
      <c r="K47" s="3"/>
      <c r="L47" s="2">
        <v>620.59</v>
      </c>
      <c r="M47" s="3"/>
      <c r="N47" s="2">
        <v>500</v>
      </c>
      <c r="O47" s="3"/>
      <c r="P47" s="2">
        <v>1542.37</v>
      </c>
      <c r="Q47" s="3"/>
      <c r="R47" s="2">
        <v>50</v>
      </c>
      <c r="S47" s="3"/>
      <c r="T47" s="2">
        <v>0</v>
      </c>
      <c r="U47" s="3"/>
      <c r="V47" s="2">
        <v>1240.94</v>
      </c>
      <c r="W47" s="3"/>
      <c r="X47" s="2">
        <f t="shared" si="2"/>
        <v>11663.14</v>
      </c>
    </row>
    <row r="48" spans="1:24" x14ac:dyDescent="0.25">
      <c r="A48" s="1"/>
      <c r="B48" s="1"/>
      <c r="C48" s="1"/>
      <c r="D48" s="1" t="s">
        <v>87</v>
      </c>
      <c r="E48" s="1"/>
      <c r="F48" s="2">
        <v>2100</v>
      </c>
      <c r="G48" s="3"/>
      <c r="H48" s="2">
        <v>0</v>
      </c>
      <c r="I48" s="3"/>
      <c r="J48" s="2">
        <v>37000</v>
      </c>
      <c r="K48" s="3"/>
      <c r="L48" s="2">
        <v>45487.22</v>
      </c>
      <c r="M48" s="3"/>
      <c r="N48" s="2">
        <v>0</v>
      </c>
      <c r="O48" s="3"/>
      <c r="P48" s="2">
        <v>0</v>
      </c>
      <c r="Q48" s="3"/>
      <c r="R48" s="2">
        <v>30695.200000000001</v>
      </c>
      <c r="S48" s="3"/>
      <c r="T48" s="2">
        <v>0</v>
      </c>
      <c r="U48" s="3"/>
      <c r="V48" s="2">
        <v>0</v>
      </c>
      <c r="W48" s="3"/>
      <c r="X48" s="2">
        <f t="shared" si="2"/>
        <v>115282.42</v>
      </c>
    </row>
    <row r="49" spans="1:24" x14ac:dyDescent="0.25">
      <c r="A49" s="1"/>
      <c r="B49" s="1"/>
      <c r="C49" s="1"/>
      <c r="D49" s="1" t="s">
        <v>44</v>
      </c>
      <c r="E49" s="1"/>
      <c r="F49" s="2">
        <v>13350</v>
      </c>
      <c r="G49" s="3"/>
      <c r="H49" s="2">
        <v>0</v>
      </c>
      <c r="I49" s="3"/>
      <c r="J49" s="2">
        <v>0</v>
      </c>
      <c r="K49" s="3"/>
      <c r="L49" s="2">
        <v>19350</v>
      </c>
      <c r="M49" s="3"/>
      <c r="N49" s="2">
        <v>1000</v>
      </c>
      <c r="O49" s="3"/>
      <c r="P49" s="2">
        <v>4381.32</v>
      </c>
      <c r="Q49" s="3"/>
      <c r="R49" s="2">
        <v>10350</v>
      </c>
      <c r="S49" s="3"/>
      <c r="T49" s="2">
        <v>2000</v>
      </c>
      <c r="U49" s="3"/>
      <c r="V49" s="2">
        <v>2000</v>
      </c>
      <c r="W49" s="3"/>
      <c r="X49" s="2">
        <f t="shared" si="2"/>
        <v>52431.32</v>
      </c>
    </row>
    <row r="50" spans="1:24" x14ac:dyDescent="0.25">
      <c r="A50" s="1"/>
      <c r="B50" s="1"/>
      <c r="C50" s="1"/>
      <c r="D50" s="1" t="s">
        <v>45</v>
      </c>
      <c r="E50" s="1"/>
      <c r="F50" s="2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"/>
      <c r="W50" s="3"/>
      <c r="X50" s="2"/>
    </row>
    <row r="51" spans="1:24" x14ac:dyDescent="0.25">
      <c r="A51" s="1"/>
      <c r="B51" s="1"/>
      <c r="C51" s="1"/>
      <c r="D51" s="1"/>
      <c r="E51" s="1" t="s">
        <v>46</v>
      </c>
      <c r="F51" s="2">
        <v>86378.95</v>
      </c>
      <c r="G51" s="3"/>
      <c r="H51" s="2">
        <v>88678.34</v>
      </c>
      <c r="I51" s="3"/>
      <c r="J51" s="2">
        <v>91923.7</v>
      </c>
      <c r="K51" s="3"/>
      <c r="L51" s="2">
        <v>93359.679999999993</v>
      </c>
      <c r="M51" s="3"/>
      <c r="N51" s="2">
        <v>96658.01</v>
      </c>
      <c r="O51" s="3"/>
      <c r="P51" s="2">
        <v>119613.93</v>
      </c>
      <c r="Q51" s="3"/>
      <c r="R51" s="2">
        <v>120804.26</v>
      </c>
      <c r="S51" s="3"/>
      <c r="T51" s="2">
        <v>134815.43</v>
      </c>
      <c r="U51" s="3"/>
      <c r="V51" s="2">
        <v>146069.72</v>
      </c>
      <c r="W51" s="3"/>
      <c r="X51" s="2">
        <f t="shared" ref="X51:X75" si="3">ROUND(SUM(F51:V51),5)</f>
        <v>978302.02</v>
      </c>
    </row>
    <row r="52" spans="1:24" x14ac:dyDescent="0.25">
      <c r="A52" s="1"/>
      <c r="B52" s="1"/>
      <c r="C52" s="1"/>
      <c r="D52" s="1"/>
      <c r="E52" s="1" t="s">
        <v>47</v>
      </c>
      <c r="F52" s="2">
        <v>7134.82</v>
      </c>
      <c r="G52" s="3"/>
      <c r="H52" s="2">
        <v>7134.82</v>
      </c>
      <c r="I52" s="3"/>
      <c r="J52" s="2">
        <v>7134.82</v>
      </c>
      <c r="K52" s="3"/>
      <c r="L52" s="2">
        <v>7134.82</v>
      </c>
      <c r="M52" s="3"/>
      <c r="N52" s="2">
        <v>7134.82</v>
      </c>
      <c r="O52" s="3"/>
      <c r="P52" s="2">
        <v>7134.82</v>
      </c>
      <c r="Q52" s="3"/>
      <c r="R52" s="2">
        <v>7004.82</v>
      </c>
      <c r="S52" s="3"/>
      <c r="T52" s="2">
        <v>7004.82</v>
      </c>
      <c r="U52" s="3"/>
      <c r="V52" s="2">
        <v>7004.82</v>
      </c>
      <c r="W52" s="3"/>
      <c r="X52" s="2">
        <f t="shared" si="3"/>
        <v>63823.38</v>
      </c>
    </row>
    <row r="53" spans="1:24" x14ac:dyDescent="0.25">
      <c r="A53" s="1"/>
      <c r="B53" s="1"/>
      <c r="C53" s="1"/>
      <c r="D53" s="1"/>
      <c r="E53" s="1" t="s">
        <v>48</v>
      </c>
      <c r="F53" s="2">
        <v>7240.03</v>
      </c>
      <c r="G53" s="3"/>
      <c r="H53" s="2">
        <v>6842.86</v>
      </c>
      <c r="I53" s="3"/>
      <c r="J53" s="2">
        <v>7255.92</v>
      </c>
      <c r="K53" s="3"/>
      <c r="L53" s="2">
        <v>6846.28</v>
      </c>
      <c r="M53" s="3"/>
      <c r="N53" s="2">
        <v>7459.37</v>
      </c>
      <c r="O53" s="3"/>
      <c r="P53" s="2">
        <v>24359.05</v>
      </c>
      <c r="Q53" s="3"/>
      <c r="R53" s="2">
        <v>9700.0300000000007</v>
      </c>
      <c r="S53" s="3"/>
      <c r="T53" s="2">
        <v>10769.66</v>
      </c>
      <c r="U53" s="3"/>
      <c r="V53" s="2">
        <v>11514.63</v>
      </c>
      <c r="W53" s="3"/>
      <c r="X53" s="2">
        <f t="shared" si="3"/>
        <v>91987.83</v>
      </c>
    </row>
    <row r="54" spans="1:24" x14ac:dyDescent="0.25">
      <c r="A54" s="1"/>
      <c r="B54" s="1"/>
      <c r="C54" s="1"/>
      <c r="D54" s="1"/>
      <c r="E54" s="1" t="s">
        <v>49</v>
      </c>
      <c r="F54" s="2">
        <v>3618.64</v>
      </c>
      <c r="G54" s="3"/>
      <c r="H54" s="2">
        <v>1591.55</v>
      </c>
      <c r="I54" s="3"/>
      <c r="J54" s="2">
        <v>5093</v>
      </c>
      <c r="K54" s="3"/>
      <c r="L54" s="2">
        <v>5186.3599999999997</v>
      </c>
      <c r="M54" s="3"/>
      <c r="N54" s="2">
        <v>2856.3</v>
      </c>
      <c r="O54" s="3"/>
      <c r="P54" s="2">
        <v>1552.5</v>
      </c>
      <c r="Q54" s="3"/>
      <c r="R54" s="2">
        <v>366.96</v>
      </c>
      <c r="S54" s="3"/>
      <c r="T54" s="2">
        <v>1135.42</v>
      </c>
      <c r="U54" s="3"/>
      <c r="V54" s="2">
        <v>3585.42</v>
      </c>
      <c r="W54" s="3"/>
      <c r="X54" s="2">
        <f t="shared" si="3"/>
        <v>24986.15</v>
      </c>
    </row>
    <row r="55" spans="1:24" ht="15.75" thickBot="1" x14ac:dyDescent="0.3">
      <c r="A55" s="1"/>
      <c r="B55" s="1"/>
      <c r="C55" s="1"/>
      <c r="D55" s="1"/>
      <c r="E55" s="1" t="s">
        <v>50</v>
      </c>
      <c r="F55" s="4">
        <v>0</v>
      </c>
      <c r="G55" s="3"/>
      <c r="H55" s="4">
        <v>0</v>
      </c>
      <c r="I55" s="3"/>
      <c r="J55" s="4">
        <v>0</v>
      </c>
      <c r="K55" s="3"/>
      <c r="L55" s="4">
        <v>0</v>
      </c>
      <c r="M55" s="3"/>
      <c r="N55" s="4">
        <v>0</v>
      </c>
      <c r="O55" s="3"/>
      <c r="P55" s="4">
        <v>0</v>
      </c>
      <c r="Q55" s="3"/>
      <c r="R55" s="4">
        <v>0</v>
      </c>
      <c r="S55" s="3"/>
      <c r="T55" s="4">
        <v>0</v>
      </c>
      <c r="U55" s="3"/>
      <c r="V55" s="4">
        <v>180</v>
      </c>
      <c r="W55" s="3"/>
      <c r="X55" s="4">
        <f t="shared" si="3"/>
        <v>180</v>
      </c>
    </row>
    <row r="56" spans="1:24" x14ac:dyDescent="0.25">
      <c r="A56" s="1"/>
      <c r="B56" s="1"/>
      <c r="C56" s="1"/>
      <c r="D56" s="1" t="s">
        <v>51</v>
      </c>
      <c r="E56" s="1"/>
      <c r="F56" s="2">
        <f>ROUND(SUM(F50:F55),5)</f>
        <v>104372.44</v>
      </c>
      <c r="G56" s="3"/>
      <c r="H56" s="2">
        <f>ROUND(SUM(H50:H55),5)</f>
        <v>104247.57</v>
      </c>
      <c r="I56" s="3"/>
      <c r="J56" s="2">
        <f>ROUND(SUM(J50:J55),5)</f>
        <v>111407.44</v>
      </c>
      <c r="K56" s="3"/>
      <c r="L56" s="2">
        <f>ROUND(SUM(L50:L55),5)</f>
        <v>112527.14</v>
      </c>
      <c r="M56" s="3"/>
      <c r="N56" s="2">
        <f>ROUND(SUM(N50:N55),5)</f>
        <v>114108.5</v>
      </c>
      <c r="O56" s="3"/>
      <c r="P56" s="2">
        <f>ROUND(SUM(P50:P55),5)</f>
        <v>152660.29999999999</v>
      </c>
      <c r="Q56" s="3"/>
      <c r="R56" s="2">
        <f>ROUND(SUM(R50:R55),5)</f>
        <v>137876.07</v>
      </c>
      <c r="S56" s="3"/>
      <c r="T56" s="2">
        <f>ROUND(SUM(T50:T55),5)</f>
        <v>153725.32999999999</v>
      </c>
      <c r="U56" s="3"/>
      <c r="V56" s="2">
        <f>ROUND(SUM(V50:V55),5)</f>
        <v>168354.59</v>
      </c>
      <c r="W56" s="3"/>
      <c r="X56" s="2">
        <f t="shared" si="3"/>
        <v>1159279.3799999999</v>
      </c>
    </row>
    <row r="57" spans="1:24" x14ac:dyDescent="0.25">
      <c r="A57" s="1"/>
      <c r="B57" s="1"/>
      <c r="C57" s="1"/>
      <c r="D57" s="1" t="s">
        <v>52</v>
      </c>
      <c r="E57" s="1"/>
      <c r="F57" s="2">
        <v>9.35</v>
      </c>
      <c r="G57" s="3"/>
      <c r="H57" s="2">
        <v>833.25</v>
      </c>
      <c r="I57" s="3"/>
      <c r="J57" s="2">
        <v>0</v>
      </c>
      <c r="K57" s="3"/>
      <c r="L57" s="2">
        <v>23.4</v>
      </c>
      <c r="M57" s="3"/>
      <c r="N57" s="2">
        <v>0</v>
      </c>
      <c r="O57" s="3"/>
      <c r="P57" s="2">
        <v>6.9</v>
      </c>
      <c r="Q57" s="3"/>
      <c r="R57" s="2">
        <v>-6.55</v>
      </c>
      <c r="S57" s="3"/>
      <c r="T57" s="2">
        <v>0</v>
      </c>
      <c r="U57" s="3"/>
      <c r="V57" s="2">
        <v>3.45</v>
      </c>
      <c r="W57" s="3"/>
      <c r="X57" s="2">
        <f t="shared" si="3"/>
        <v>869.8</v>
      </c>
    </row>
    <row r="58" spans="1:24" x14ac:dyDescent="0.25">
      <c r="A58" s="1"/>
      <c r="B58" s="1"/>
      <c r="C58" s="1"/>
      <c r="D58" s="1" t="s">
        <v>53</v>
      </c>
      <c r="E58" s="1"/>
      <c r="F58" s="2">
        <v>0</v>
      </c>
      <c r="G58" s="3"/>
      <c r="H58" s="2">
        <v>0</v>
      </c>
      <c r="I58" s="3"/>
      <c r="J58" s="2">
        <v>0</v>
      </c>
      <c r="K58" s="3"/>
      <c r="L58" s="2">
        <v>5000</v>
      </c>
      <c r="M58" s="3"/>
      <c r="N58" s="2">
        <v>0</v>
      </c>
      <c r="O58" s="3"/>
      <c r="P58" s="2">
        <v>16000</v>
      </c>
      <c r="Q58" s="3"/>
      <c r="R58" s="2">
        <v>33000</v>
      </c>
      <c r="S58" s="3"/>
      <c r="T58" s="2">
        <v>33000</v>
      </c>
      <c r="U58" s="3"/>
      <c r="V58" s="2">
        <v>55000</v>
      </c>
      <c r="W58" s="3"/>
      <c r="X58" s="2">
        <f t="shared" si="3"/>
        <v>142000</v>
      </c>
    </row>
    <row r="59" spans="1:24" x14ac:dyDescent="0.25">
      <c r="A59" s="1"/>
      <c r="B59" s="1"/>
      <c r="C59" s="1"/>
      <c r="D59" s="1" t="s">
        <v>54</v>
      </c>
      <c r="E59" s="1"/>
      <c r="F59" s="2">
        <v>0</v>
      </c>
      <c r="G59" s="3"/>
      <c r="H59" s="2">
        <v>0</v>
      </c>
      <c r="I59" s="3"/>
      <c r="J59" s="2">
        <v>0</v>
      </c>
      <c r="K59" s="3"/>
      <c r="L59" s="2">
        <v>0</v>
      </c>
      <c r="M59" s="3"/>
      <c r="N59" s="2">
        <v>0</v>
      </c>
      <c r="O59" s="3"/>
      <c r="P59" s="2">
        <v>0</v>
      </c>
      <c r="Q59" s="3"/>
      <c r="R59" s="2">
        <v>450</v>
      </c>
      <c r="S59" s="3"/>
      <c r="T59" s="2">
        <v>450</v>
      </c>
      <c r="U59" s="3"/>
      <c r="V59" s="2">
        <v>900</v>
      </c>
      <c r="W59" s="3"/>
      <c r="X59" s="2">
        <f t="shared" si="3"/>
        <v>1800</v>
      </c>
    </row>
    <row r="60" spans="1:24" x14ac:dyDescent="0.25">
      <c r="A60" s="1"/>
      <c r="B60" s="1"/>
      <c r="C60" s="1"/>
      <c r="D60" s="1" t="s">
        <v>55</v>
      </c>
      <c r="E60" s="1"/>
      <c r="F60" s="2">
        <v>5363.93</v>
      </c>
      <c r="G60" s="3"/>
      <c r="H60" s="2">
        <v>4721.66</v>
      </c>
      <c r="I60" s="3"/>
      <c r="J60" s="2">
        <v>4864.55</v>
      </c>
      <c r="K60" s="3"/>
      <c r="L60" s="2">
        <v>4620.46</v>
      </c>
      <c r="M60" s="3"/>
      <c r="N60" s="2">
        <v>9762.81</v>
      </c>
      <c r="O60" s="3"/>
      <c r="P60" s="2">
        <v>4762.8100000000004</v>
      </c>
      <c r="Q60" s="3"/>
      <c r="R60" s="2">
        <v>4762.8100000000004</v>
      </c>
      <c r="S60" s="3"/>
      <c r="T60" s="2">
        <v>4929.34</v>
      </c>
      <c r="U60" s="3"/>
      <c r="V60" s="2">
        <v>5108.75</v>
      </c>
      <c r="W60" s="3"/>
      <c r="X60" s="2">
        <f t="shared" si="3"/>
        <v>48897.120000000003</v>
      </c>
    </row>
    <row r="61" spans="1:24" x14ac:dyDescent="0.25">
      <c r="A61" s="1"/>
      <c r="B61" s="1"/>
      <c r="C61" s="1"/>
      <c r="D61" s="1" t="s">
        <v>56</v>
      </c>
      <c r="E61" s="1"/>
      <c r="F61" s="2">
        <v>21489.279999999999</v>
      </c>
      <c r="G61" s="3"/>
      <c r="H61" s="2">
        <v>0</v>
      </c>
      <c r="I61" s="3"/>
      <c r="J61" s="2">
        <v>65</v>
      </c>
      <c r="K61" s="3"/>
      <c r="L61" s="2">
        <v>513.20000000000005</v>
      </c>
      <c r="M61" s="3"/>
      <c r="N61" s="2">
        <v>0</v>
      </c>
      <c r="O61" s="3"/>
      <c r="P61" s="2">
        <v>0</v>
      </c>
      <c r="Q61" s="3"/>
      <c r="R61" s="2">
        <v>1150.29</v>
      </c>
      <c r="S61" s="3"/>
      <c r="T61" s="2">
        <v>1825.13</v>
      </c>
      <c r="U61" s="3"/>
      <c r="V61" s="2">
        <v>250</v>
      </c>
      <c r="W61" s="3"/>
      <c r="X61" s="2">
        <f t="shared" si="3"/>
        <v>25292.9</v>
      </c>
    </row>
    <row r="62" spans="1:24" x14ac:dyDescent="0.25">
      <c r="A62" s="1"/>
      <c r="B62" s="1"/>
      <c r="C62" s="1"/>
      <c r="D62" s="1" t="s">
        <v>88</v>
      </c>
      <c r="E62" s="1"/>
      <c r="F62" s="2">
        <v>0</v>
      </c>
      <c r="G62" s="3"/>
      <c r="H62" s="2">
        <v>0</v>
      </c>
      <c r="I62" s="3"/>
      <c r="J62" s="2">
        <v>0</v>
      </c>
      <c r="K62" s="3"/>
      <c r="L62" s="2">
        <v>0</v>
      </c>
      <c r="M62" s="3"/>
      <c r="N62" s="2">
        <v>929.5</v>
      </c>
      <c r="O62" s="3"/>
      <c r="P62" s="2">
        <v>0</v>
      </c>
      <c r="Q62" s="3"/>
      <c r="R62" s="2">
        <v>9938.84</v>
      </c>
      <c r="S62" s="3"/>
      <c r="T62" s="2">
        <v>19200</v>
      </c>
      <c r="U62" s="3"/>
      <c r="V62" s="2">
        <v>0</v>
      </c>
      <c r="W62" s="3"/>
      <c r="X62" s="2">
        <f t="shared" si="3"/>
        <v>30068.34</v>
      </c>
    </row>
    <row r="63" spans="1:24" x14ac:dyDescent="0.25">
      <c r="A63" s="1"/>
      <c r="B63" s="1"/>
      <c r="C63" s="1"/>
      <c r="D63" s="1" t="s">
        <v>57</v>
      </c>
      <c r="E63" s="1"/>
      <c r="F63" s="2">
        <v>1032.25</v>
      </c>
      <c r="G63" s="3"/>
      <c r="H63" s="2">
        <v>3217.75</v>
      </c>
      <c r="I63" s="3"/>
      <c r="J63" s="2">
        <v>2943.75</v>
      </c>
      <c r="K63" s="3"/>
      <c r="L63" s="2">
        <v>3148.31</v>
      </c>
      <c r="M63" s="3"/>
      <c r="N63" s="2">
        <v>1361</v>
      </c>
      <c r="O63" s="3"/>
      <c r="P63" s="2">
        <v>3778.63</v>
      </c>
      <c r="Q63" s="3"/>
      <c r="R63" s="2">
        <v>805</v>
      </c>
      <c r="S63" s="3"/>
      <c r="T63" s="2">
        <v>551.5</v>
      </c>
      <c r="U63" s="3"/>
      <c r="V63" s="2">
        <v>585</v>
      </c>
      <c r="W63" s="3"/>
      <c r="X63" s="2">
        <f t="shared" si="3"/>
        <v>17423.189999999999</v>
      </c>
    </row>
    <row r="64" spans="1:24" x14ac:dyDescent="0.25">
      <c r="A64" s="1"/>
      <c r="B64" s="1"/>
      <c r="C64" s="1"/>
      <c r="D64" s="1" t="s">
        <v>58</v>
      </c>
      <c r="E64" s="1"/>
      <c r="F64" s="2">
        <v>0</v>
      </c>
      <c r="G64" s="3"/>
      <c r="H64" s="2">
        <v>0</v>
      </c>
      <c r="I64" s="3"/>
      <c r="J64" s="2">
        <v>0</v>
      </c>
      <c r="K64" s="3"/>
      <c r="L64" s="2">
        <v>300</v>
      </c>
      <c r="M64" s="3"/>
      <c r="N64" s="2">
        <v>0</v>
      </c>
      <c r="O64" s="3"/>
      <c r="P64" s="2">
        <v>0</v>
      </c>
      <c r="Q64" s="3"/>
      <c r="R64" s="2">
        <v>185.4</v>
      </c>
      <c r="S64" s="3"/>
      <c r="T64" s="2">
        <v>3156.4</v>
      </c>
      <c r="U64" s="3"/>
      <c r="V64" s="2">
        <v>2997.5</v>
      </c>
      <c r="W64" s="3"/>
      <c r="X64" s="2">
        <f t="shared" si="3"/>
        <v>6639.3</v>
      </c>
    </row>
    <row r="65" spans="1:24" x14ac:dyDescent="0.25">
      <c r="A65" s="1"/>
      <c r="B65" s="1"/>
      <c r="C65" s="1"/>
      <c r="D65" s="1" t="s">
        <v>59</v>
      </c>
      <c r="E65" s="1"/>
      <c r="F65" s="2">
        <v>0</v>
      </c>
      <c r="G65" s="3"/>
      <c r="H65" s="2">
        <v>300</v>
      </c>
      <c r="I65" s="3"/>
      <c r="J65" s="2">
        <v>2000</v>
      </c>
      <c r="K65" s="3"/>
      <c r="L65" s="2">
        <v>300</v>
      </c>
      <c r="M65" s="3"/>
      <c r="N65" s="2">
        <v>605</v>
      </c>
      <c r="O65" s="3"/>
      <c r="P65" s="2">
        <v>600</v>
      </c>
      <c r="Q65" s="3"/>
      <c r="R65" s="2">
        <v>180</v>
      </c>
      <c r="S65" s="3"/>
      <c r="T65" s="2">
        <v>800</v>
      </c>
      <c r="U65" s="3"/>
      <c r="V65" s="2">
        <v>600</v>
      </c>
      <c r="W65" s="3"/>
      <c r="X65" s="2">
        <f t="shared" si="3"/>
        <v>5385</v>
      </c>
    </row>
    <row r="66" spans="1:24" x14ac:dyDescent="0.25">
      <c r="A66" s="1"/>
      <c r="B66" s="1"/>
      <c r="C66" s="1"/>
      <c r="D66" s="1" t="s">
        <v>60</v>
      </c>
      <c r="E66" s="1"/>
      <c r="F66" s="2">
        <v>0</v>
      </c>
      <c r="G66" s="3"/>
      <c r="H66" s="2">
        <v>0</v>
      </c>
      <c r="I66" s="3"/>
      <c r="J66" s="2">
        <v>0</v>
      </c>
      <c r="K66" s="3"/>
      <c r="L66" s="2">
        <v>1400</v>
      </c>
      <c r="M66" s="3"/>
      <c r="N66" s="2">
        <v>60</v>
      </c>
      <c r="O66" s="3"/>
      <c r="P66" s="2">
        <v>700</v>
      </c>
      <c r="Q66" s="3"/>
      <c r="R66" s="2">
        <v>0</v>
      </c>
      <c r="S66" s="3"/>
      <c r="T66" s="2">
        <v>0</v>
      </c>
      <c r="U66" s="3"/>
      <c r="V66" s="2">
        <v>9838</v>
      </c>
      <c r="W66" s="3"/>
      <c r="X66" s="2">
        <f t="shared" si="3"/>
        <v>11998</v>
      </c>
    </row>
    <row r="67" spans="1:24" x14ac:dyDescent="0.25">
      <c r="A67" s="1"/>
      <c r="B67" s="1"/>
      <c r="C67" s="1"/>
      <c r="D67" s="1" t="s">
        <v>61</v>
      </c>
      <c r="E67" s="1"/>
      <c r="F67" s="2">
        <v>568.88</v>
      </c>
      <c r="G67" s="3"/>
      <c r="H67" s="2">
        <v>2737.81</v>
      </c>
      <c r="I67" s="3"/>
      <c r="J67" s="2">
        <v>1782.65</v>
      </c>
      <c r="K67" s="3"/>
      <c r="L67" s="2">
        <v>1912.28</v>
      </c>
      <c r="M67" s="3"/>
      <c r="N67" s="2">
        <v>3307.44</v>
      </c>
      <c r="O67" s="3"/>
      <c r="P67" s="2">
        <v>6142.62</v>
      </c>
      <c r="Q67" s="3"/>
      <c r="R67" s="2">
        <v>8402.91</v>
      </c>
      <c r="S67" s="3"/>
      <c r="T67" s="2">
        <v>3460.42</v>
      </c>
      <c r="U67" s="3"/>
      <c r="V67" s="2">
        <v>4743</v>
      </c>
      <c r="W67" s="3"/>
      <c r="X67" s="2">
        <f t="shared" si="3"/>
        <v>33058.01</v>
      </c>
    </row>
    <row r="68" spans="1:24" x14ac:dyDescent="0.25">
      <c r="A68" s="1"/>
      <c r="B68" s="1"/>
      <c r="C68" s="1"/>
      <c r="D68" s="1" t="s">
        <v>62</v>
      </c>
      <c r="E68" s="1"/>
      <c r="F68" s="2">
        <v>0</v>
      </c>
      <c r="G68" s="3"/>
      <c r="H68" s="2">
        <v>0</v>
      </c>
      <c r="I68" s="3"/>
      <c r="J68" s="2">
        <v>0</v>
      </c>
      <c r="K68" s="3"/>
      <c r="L68" s="2">
        <v>1210</v>
      </c>
      <c r="M68" s="3"/>
      <c r="N68" s="2">
        <v>198.58</v>
      </c>
      <c r="O68" s="3"/>
      <c r="P68" s="2">
        <v>982</v>
      </c>
      <c r="Q68" s="3"/>
      <c r="R68" s="2">
        <v>412</v>
      </c>
      <c r="S68" s="3"/>
      <c r="T68" s="2">
        <v>406</v>
      </c>
      <c r="U68" s="3"/>
      <c r="V68" s="2">
        <v>602</v>
      </c>
      <c r="W68" s="3"/>
      <c r="X68" s="2">
        <f t="shared" si="3"/>
        <v>3810.58</v>
      </c>
    </row>
    <row r="69" spans="1:24" x14ac:dyDescent="0.25">
      <c r="A69" s="1"/>
      <c r="B69" s="1"/>
      <c r="C69" s="1"/>
      <c r="D69" s="1" t="s">
        <v>89</v>
      </c>
      <c r="E69" s="1"/>
      <c r="F69" s="2">
        <v>1852.38</v>
      </c>
      <c r="G69" s="3"/>
      <c r="H69" s="2">
        <v>1498.5</v>
      </c>
      <c r="I69" s="3"/>
      <c r="J69" s="2">
        <v>2414.25</v>
      </c>
      <c r="K69" s="3"/>
      <c r="L69" s="2">
        <v>915.75</v>
      </c>
      <c r="M69" s="3"/>
      <c r="N69" s="2">
        <v>1243</v>
      </c>
      <c r="O69" s="3"/>
      <c r="P69" s="2">
        <v>3256</v>
      </c>
      <c r="Q69" s="3"/>
      <c r="R69" s="2">
        <v>2423.5</v>
      </c>
      <c r="S69" s="3"/>
      <c r="T69" s="2">
        <v>520.5</v>
      </c>
      <c r="U69" s="3"/>
      <c r="V69" s="2">
        <v>0</v>
      </c>
      <c r="W69" s="3"/>
      <c r="X69" s="2">
        <f t="shared" si="3"/>
        <v>14123.88</v>
      </c>
    </row>
    <row r="70" spans="1:24" x14ac:dyDescent="0.25">
      <c r="A70" s="1"/>
      <c r="B70" s="1"/>
      <c r="C70" s="1"/>
      <c r="D70" s="1" t="s">
        <v>63</v>
      </c>
      <c r="E70" s="1"/>
      <c r="F70" s="2">
        <v>429.59</v>
      </c>
      <c r="G70" s="3"/>
      <c r="H70" s="2">
        <v>809.72</v>
      </c>
      <c r="I70" s="3"/>
      <c r="J70" s="2">
        <v>669.68</v>
      </c>
      <c r="K70" s="3"/>
      <c r="L70" s="2">
        <v>763.93</v>
      </c>
      <c r="M70" s="3"/>
      <c r="N70" s="2">
        <v>1296.27</v>
      </c>
      <c r="O70" s="3"/>
      <c r="P70" s="2">
        <v>790.61</v>
      </c>
      <c r="Q70" s="3"/>
      <c r="R70" s="2">
        <v>569.97</v>
      </c>
      <c r="S70" s="3"/>
      <c r="T70" s="2">
        <v>665.35</v>
      </c>
      <c r="U70" s="3"/>
      <c r="V70" s="2">
        <v>901.33</v>
      </c>
      <c r="W70" s="3"/>
      <c r="X70" s="2">
        <f t="shared" si="3"/>
        <v>6896.45</v>
      </c>
    </row>
    <row r="71" spans="1:24" x14ac:dyDescent="0.25">
      <c r="A71" s="1"/>
      <c r="B71" s="1"/>
      <c r="C71" s="1"/>
      <c r="D71" s="1" t="s">
        <v>64</v>
      </c>
      <c r="E71" s="1"/>
      <c r="F71" s="2">
        <v>0</v>
      </c>
      <c r="G71" s="3"/>
      <c r="H71" s="2">
        <v>0</v>
      </c>
      <c r="I71" s="3"/>
      <c r="J71" s="2">
        <v>0</v>
      </c>
      <c r="K71" s="3"/>
      <c r="L71" s="2">
        <v>0</v>
      </c>
      <c r="M71" s="3"/>
      <c r="N71" s="2">
        <v>250.97</v>
      </c>
      <c r="O71" s="3"/>
      <c r="P71" s="2">
        <v>250.97</v>
      </c>
      <c r="Q71" s="3"/>
      <c r="R71" s="2">
        <v>0</v>
      </c>
      <c r="S71" s="3"/>
      <c r="T71" s="2">
        <v>0</v>
      </c>
      <c r="U71" s="3"/>
      <c r="V71" s="2">
        <v>1078.72</v>
      </c>
      <c r="W71" s="3"/>
      <c r="X71" s="2">
        <f t="shared" si="3"/>
        <v>1580.66</v>
      </c>
    </row>
    <row r="72" spans="1:24" x14ac:dyDescent="0.25">
      <c r="A72" s="1"/>
      <c r="B72" s="1"/>
      <c r="C72" s="1"/>
      <c r="D72" s="1" t="s">
        <v>90</v>
      </c>
      <c r="E72" s="1"/>
      <c r="F72" s="2">
        <v>0</v>
      </c>
      <c r="G72" s="3"/>
      <c r="H72" s="2">
        <v>0</v>
      </c>
      <c r="I72" s="3"/>
      <c r="J72" s="2">
        <v>0</v>
      </c>
      <c r="K72" s="3"/>
      <c r="L72" s="2">
        <v>0</v>
      </c>
      <c r="M72" s="3"/>
      <c r="N72" s="2">
        <v>3030.23</v>
      </c>
      <c r="O72" s="3"/>
      <c r="P72" s="2">
        <v>0</v>
      </c>
      <c r="Q72" s="3"/>
      <c r="R72" s="2">
        <v>455.67</v>
      </c>
      <c r="S72" s="3"/>
      <c r="T72" s="2">
        <v>0</v>
      </c>
      <c r="U72" s="3"/>
      <c r="V72" s="2">
        <v>0</v>
      </c>
      <c r="W72" s="3"/>
      <c r="X72" s="2">
        <f t="shared" si="3"/>
        <v>3485.9</v>
      </c>
    </row>
    <row r="73" spans="1:24" ht="15.75" thickBot="1" x14ac:dyDescent="0.3">
      <c r="A73" s="1"/>
      <c r="B73" s="1"/>
      <c r="C73" s="1"/>
      <c r="D73" s="1" t="s">
        <v>65</v>
      </c>
      <c r="E73" s="1"/>
      <c r="F73" s="5">
        <v>2846.85</v>
      </c>
      <c r="G73" s="3"/>
      <c r="H73" s="5">
        <v>1552.97</v>
      </c>
      <c r="I73" s="3"/>
      <c r="J73" s="5">
        <v>3385.83</v>
      </c>
      <c r="K73" s="3"/>
      <c r="L73" s="5">
        <v>2213.9699999999998</v>
      </c>
      <c r="M73" s="3"/>
      <c r="N73" s="5">
        <v>2085.4699999999998</v>
      </c>
      <c r="O73" s="3"/>
      <c r="P73" s="5">
        <v>1900.67</v>
      </c>
      <c r="Q73" s="3"/>
      <c r="R73" s="5">
        <v>3278.13</v>
      </c>
      <c r="S73" s="3"/>
      <c r="T73" s="5">
        <v>1801.91</v>
      </c>
      <c r="U73" s="3"/>
      <c r="V73" s="5">
        <v>4843.4799999999996</v>
      </c>
      <c r="W73" s="3"/>
      <c r="X73" s="5">
        <f t="shared" si="3"/>
        <v>23909.279999999999</v>
      </c>
    </row>
    <row r="74" spans="1:24" ht="15.75" thickBot="1" x14ac:dyDescent="0.3">
      <c r="A74" s="1"/>
      <c r="B74" s="1"/>
      <c r="C74" s="1" t="s">
        <v>66</v>
      </c>
      <c r="D74" s="1"/>
      <c r="E74" s="1"/>
      <c r="F74" s="15">
        <f>ROUND(SUM(F22:F38)+SUM(F44:F49)+SUM(F56:F73),5)</f>
        <v>216166.31</v>
      </c>
      <c r="G74" s="3"/>
      <c r="H74" s="15">
        <f>ROUND(SUM(H22:H38)+SUM(H44:H49)+SUM(H56:H73),5)</f>
        <v>162811.29</v>
      </c>
      <c r="I74" s="3"/>
      <c r="J74" s="15">
        <f>ROUND(SUM(J22:J38)+SUM(J44:J49)+SUM(J56:J73),5)</f>
        <v>244728.08</v>
      </c>
      <c r="K74" s="3"/>
      <c r="L74" s="15">
        <f>ROUND(SUM(L22:L38)+SUM(L44:L49)+SUM(L56:L73),5)</f>
        <v>259152.87</v>
      </c>
      <c r="M74" s="3"/>
      <c r="N74" s="15">
        <f>ROUND(SUM(N22:N38)+SUM(N44:N49)+SUM(N56:N73),5)</f>
        <v>199327.12</v>
      </c>
      <c r="O74" s="3"/>
      <c r="P74" s="15">
        <f>ROUND(SUM(P22:P38)+SUM(P44:P49)+SUM(P56:P73),5)</f>
        <v>303921.61</v>
      </c>
      <c r="Q74" s="3"/>
      <c r="R74" s="15">
        <f>ROUND(SUM(R22:R38)+SUM(R44:R49)+SUM(R56:R73),5)</f>
        <v>322532.61</v>
      </c>
      <c r="S74" s="3"/>
      <c r="T74" s="15">
        <f>ROUND(SUM(T22:T38)+SUM(T44:T49)+SUM(T56:T73),5)</f>
        <v>261781.46</v>
      </c>
      <c r="U74" s="3"/>
      <c r="V74" s="15">
        <f>ROUND(SUM(V22:V38)+SUM(V44:V49)+SUM(V56:V73),5)</f>
        <v>308981.61</v>
      </c>
      <c r="W74" s="3"/>
      <c r="X74" s="15">
        <f t="shared" si="3"/>
        <v>2279402.96</v>
      </c>
    </row>
    <row r="75" spans="1:24" x14ac:dyDescent="0.25">
      <c r="A75" s="1"/>
      <c r="B75" s="1" t="s">
        <v>67</v>
      </c>
      <c r="C75" s="1"/>
      <c r="D75" s="1"/>
      <c r="E75" s="1"/>
      <c r="F75" s="2">
        <f>ROUND(F2+F21-F74,5)</f>
        <v>-26232.240000000002</v>
      </c>
      <c r="G75" s="3"/>
      <c r="H75" s="2">
        <f>ROUND(H2+H21-H74,5)</f>
        <v>27598.92</v>
      </c>
      <c r="I75" s="3"/>
      <c r="J75" s="2">
        <f>ROUND(J2+J21-J74,5)</f>
        <v>-36198.57</v>
      </c>
      <c r="K75" s="3"/>
      <c r="L75" s="2">
        <f>ROUND(L2+L21-L74,5)</f>
        <v>14458.11</v>
      </c>
      <c r="M75" s="3"/>
      <c r="N75" s="2">
        <f>ROUND(N2+N21-N74,5)</f>
        <v>51818.55</v>
      </c>
      <c r="O75" s="3"/>
      <c r="P75" s="2">
        <f>ROUND(P2+P21-P74,5)</f>
        <v>39186.82</v>
      </c>
      <c r="Q75" s="3"/>
      <c r="R75" s="2">
        <f>ROUND(R2+R21-R74,5)</f>
        <v>1536.41</v>
      </c>
      <c r="S75" s="3"/>
      <c r="T75" s="2">
        <f>ROUND(T2+T21-T74,5)</f>
        <v>167380.06</v>
      </c>
      <c r="U75" s="3"/>
      <c r="V75" s="2">
        <f>ROUND(V2+V21-V74,5)</f>
        <v>2854.05</v>
      </c>
      <c r="W75" s="3"/>
      <c r="X75" s="2">
        <f t="shared" si="3"/>
        <v>242402.11</v>
      </c>
    </row>
    <row r="76" spans="1:24" x14ac:dyDescent="0.25">
      <c r="A76" s="1"/>
      <c r="B76" s="1" t="s">
        <v>91</v>
      </c>
      <c r="C76" s="1"/>
      <c r="D76" s="1"/>
      <c r="E76" s="1"/>
      <c r="F76" s="2"/>
      <c r="G76" s="3"/>
      <c r="H76" s="2"/>
      <c r="I76" s="3"/>
      <c r="J76" s="2"/>
      <c r="K76" s="3"/>
      <c r="L76" s="2"/>
      <c r="M76" s="3"/>
      <c r="N76" s="2"/>
      <c r="O76" s="3"/>
      <c r="P76" s="2"/>
      <c r="Q76" s="3"/>
      <c r="R76" s="2"/>
      <c r="S76" s="3"/>
      <c r="T76" s="2"/>
      <c r="U76" s="3"/>
      <c r="V76" s="2"/>
      <c r="W76" s="3"/>
      <c r="X76" s="2"/>
    </row>
    <row r="77" spans="1:24" x14ac:dyDescent="0.25">
      <c r="A77" s="1"/>
      <c r="B77" s="1"/>
      <c r="C77" s="1" t="s">
        <v>92</v>
      </c>
      <c r="D77" s="1"/>
      <c r="E77" s="1"/>
      <c r="F77" s="2"/>
      <c r="G77" s="3"/>
      <c r="H77" s="2"/>
      <c r="I77" s="3"/>
      <c r="J77" s="2"/>
      <c r="K77" s="3"/>
      <c r="L77" s="2"/>
      <c r="M77" s="3"/>
      <c r="N77" s="2"/>
      <c r="O77" s="3"/>
      <c r="P77" s="2"/>
      <c r="Q77" s="3"/>
      <c r="R77" s="2"/>
      <c r="S77" s="3"/>
      <c r="T77" s="2"/>
      <c r="U77" s="3"/>
      <c r="V77" s="2"/>
      <c r="W77" s="3"/>
      <c r="X77" s="2"/>
    </row>
    <row r="78" spans="1:24" ht="15.75" thickBot="1" x14ac:dyDescent="0.3">
      <c r="A78" s="1"/>
      <c r="B78" s="1"/>
      <c r="C78" s="1"/>
      <c r="D78" s="1" t="s">
        <v>93</v>
      </c>
      <c r="E78" s="1"/>
      <c r="F78" s="5">
        <v>0</v>
      </c>
      <c r="G78" s="3"/>
      <c r="H78" s="5">
        <v>0</v>
      </c>
      <c r="I78" s="3"/>
      <c r="J78" s="5">
        <v>0</v>
      </c>
      <c r="K78" s="3"/>
      <c r="L78" s="5">
        <v>0</v>
      </c>
      <c r="M78" s="3"/>
      <c r="N78" s="5">
        <v>0</v>
      </c>
      <c r="O78" s="3"/>
      <c r="P78" s="5">
        <v>0</v>
      </c>
      <c r="Q78" s="3"/>
      <c r="R78" s="5">
        <v>0</v>
      </c>
      <c r="S78" s="3"/>
      <c r="T78" s="5">
        <v>0</v>
      </c>
      <c r="U78" s="3"/>
      <c r="V78" s="5">
        <v>0</v>
      </c>
      <c r="W78" s="3"/>
      <c r="X78" s="5">
        <f>ROUND(SUM(F78:V78),5)</f>
        <v>0</v>
      </c>
    </row>
    <row r="79" spans="1:24" ht="15.75" thickBot="1" x14ac:dyDescent="0.3">
      <c r="A79" s="1"/>
      <c r="B79" s="1"/>
      <c r="C79" s="1" t="s">
        <v>94</v>
      </c>
      <c r="D79" s="1"/>
      <c r="E79" s="1"/>
      <c r="F79" s="6">
        <f>ROUND(SUM(F77:F78),5)</f>
        <v>0</v>
      </c>
      <c r="G79" s="3"/>
      <c r="H79" s="6">
        <f>ROUND(SUM(H77:H78),5)</f>
        <v>0</v>
      </c>
      <c r="I79" s="3"/>
      <c r="J79" s="6">
        <f>ROUND(SUM(J77:J78),5)</f>
        <v>0</v>
      </c>
      <c r="K79" s="3"/>
      <c r="L79" s="6">
        <f>ROUND(SUM(L77:L78),5)</f>
        <v>0</v>
      </c>
      <c r="M79" s="3"/>
      <c r="N79" s="6">
        <f>ROUND(SUM(N77:N78),5)</f>
        <v>0</v>
      </c>
      <c r="O79" s="3"/>
      <c r="P79" s="6">
        <f>ROUND(SUM(P77:P78),5)</f>
        <v>0</v>
      </c>
      <c r="Q79" s="3"/>
      <c r="R79" s="6">
        <f>ROUND(SUM(R77:R78),5)</f>
        <v>0</v>
      </c>
      <c r="S79" s="3"/>
      <c r="T79" s="6">
        <f>ROUND(SUM(T77:T78),5)</f>
        <v>0</v>
      </c>
      <c r="U79" s="3"/>
      <c r="V79" s="6">
        <f>ROUND(SUM(V77:V78),5)</f>
        <v>0</v>
      </c>
      <c r="W79" s="3"/>
      <c r="X79" s="6">
        <f>ROUND(SUM(F79:V79),5)</f>
        <v>0</v>
      </c>
    </row>
    <row r="80" spans="1:24" ht="15.75" thickBot="1" x14ac:dyDescent="0.3">
      <c r="A80" s="1"/>
      <c r="B80" s="1" t="s">
        <v>95</v>
      </c>
      <c r="C80" s="1"/>
      <c r="D80" s="1"/>
      <c r="E80" s="1"/>
      <c r="F80" s="6">
        <f>ROUND(F76-F79,5)</f>
        <v>0</v>
      </c>
      <c r="G80" s="3"/>
      <c r="H80" s="6">
        <f>ROUND(H76-H79,5)</f>
        <v>0</v>
      </c>
      <c r="I80" s="3"/>
      <c r="J80" s="6">
        <f>ROUND(J76-J79,5)</f>
        <v>0</v>
      </c>
      <c r="K80" s="3"/>
      <c r="L80" s="6">
        <f>ROUND(L76-L79,5)</f>
        <v>0</v>
      </c>
      <c r="M80" s="3"/>
      <c r="N80" s="6">
        <f>ROUND(N76-N79,5)</f>
        <v>0</v>
      </c>
      <c r="O80" s="3"/>
      <c r="P80" s="6">
        <f>ROUND(P76-P79,5)</f>
        <v>0</v>
      </c>
      <c r="Q80" s="3"/>
      <c r="R80" s="6">
        <f>ROUND(R76-R79,5)</f>
        <v>0</v>
      </c>
      <c r="S80" s="3"/>
      <c r="T80" s="6">
        <f>ROUND(T76-T79,5)</f>
        <v>0</v>
      </c>
      <c r="U80" s="3"/>
      <c r="V80" s="6">
        <f>ROUND(V76-V79,5)</f>
        <v>0</v>
      </c>
      <c r="W80" s="3"/>
      <c r="X80" s="6">
        <f>ROUND(SUM(F80:V80),5)</f>
        <v>0</v>
      </c>
    </row>
    <row r="81" spans="1:24" s="8" customFormat="1" ht="12" thickBot="1" x14ac:dyDescent="0.25">
      <c r="A81" s="1" t="s">
        <v>68</v>
      </c>
      <c r="B81" s="1"/>
      <c r="C81" s="1"/>
      <c r="D81" s="1"/>
      <c r="E81" s="1"/>
      <c r="F81" s="7">
        <f>ROUND(F75+F80,5)</f>
        <v>-26232.240000000002</v>
      </c>
      <c r="G81" s="1"/>
      <c r="H81" s="7">
        <f>ROUND(H75+H80,5)</f>
        <v>27598.92</v>
      </c>
      <c r="I81" s="1"/>
      <c r="J81" s="7">
        <f>ROUND(J75+J80,5)</f>
        <v>-36198.57</v>
      </c>
      <c r="K81" s="1"/>
      <c r="L81" s="7">
        <f>ROUND(L75+L80,5)</f>
        <v>14458.11</v>
      </c>
      <c r="M81" s="1"/>
      <c r="N81" s="7">
        <f>ROUND(N75+N80,5)</f>
        <v>51818.55</v>
      </c>
      <c r="O81" s="1"/>
      <c r="P81" s="7">
        <f>ROUND(P75+P80,5)</f>
        <v>39186.82</v>
      </c>
      <c r="Q81" s="1"/>
      <c r="R81" s="7">
        <f>ROUND(R75+R80,5)</f>
        <v>1536.41</v>
      </c>
      <c r="S81" s="1"/>
      <c r="T81" s="7">
        <f>ROUND(T75+T80,5)</f>
        <v>167380.06</v>
      </c>
      <c r="U81" s="1"/>
      <c r="V81" s="7">
        <f>ROUND(V75+V80,5)</f>
        <v>2854.05</v>
      </c>
      <c r="W81" s="1"/>
      <c r="X81" s="7">
        <f>ROUND(SUM(F81:V81),5)</f>
        <v>242402.11</v>
      </c>
    </row>
    <row r="82" spans="1:24" ht="15.75" thickTop="1" x14ac:dyDescent="0.25"/>
  </sheetData>
  <pageMargins left="0.7" right="0.7" top="0.75" bottom="0.75" header="0.1" footer="0.3"/>
  <pageSetup orientation="portrait" r:id="rId1"/>
  <headerFooter>
    <oddHeader>&amp;L&amp;"Arial,Bold"&amp;8 3:17 PM
&amp;"Arial,Bold"&amp;8 10/16/21
&amp;"Arial,Bold"&amp;8 Accrual Basis&amp;C&amp;"Arial,Bold"&amp;12 Great Commission Church International
&amp;"Arial,Bold"&amp;14 Profit &amp;&amp; Loss
&amp;"Arial,Bold"&amp;10 January through September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097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7" r:id="rId4" name="FILTER"/>
      </mc:Fallback>
    </mc:AlternateContent>
    <mc:AlternateContent xmlns:mc="http://schemas.openxmlformats.org/markup-compatibility/2006">
      <mc:Choice Requires="x14">
        <control shapeId="4098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8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1E03-D9ED-4635-ABF3-4C6B9F286D17}">
  <sheetPr codeName="Sheet1"/>
  <dimension ref="A1:R64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3" customWidth="1"/>
    <col min="5" max="5" width="26.7109375" style="13" customWidth="1"/>
    <col min="6" max="6" width="6.85546875" style="14" bestFit="1" customWidth="1"/>
    <col min="7" max="7" width="2.28515625" style="14" customWidth="1"/>
    <col min="8" max="8" width="13.7109375" style="14" bestFit="1" customWidth="1"/>
    <col min="9" max="9" width="2.28515625" style="14" customWidth="1"/>
    <col min="10" max="10" width="8.7109375" style="14" bestFit="1" customWidth="1"/>
    <col min="11" max="11" width="2.28515625" style="14" customWidth="1"/>
    <col min="12" max="12" width="7" style="14" bestFit="1" customWidth="1"/>
    <col min="13" max="13" width="2.28515625" style="14" customWidth="1"/>
    <col min="14" max="14" width="8.42578125" style="14" bestFit="1" customWidth="1"/>
    <col min="15" max="15" width="2.28515625" style="14" customWidth="1"/>
    <col min="16" max="16" width="8.7109375" style="14" bestFit="1" customWidth="1"/>
    <col min="17" max="17" width="2.28515625" style="14" customWidth="1"/>
    <col min="18" max="18" width="8.7109375" style="14" bestFit="1" customWidth="1"/>
  </cols>
  <sheetData>
    <row r="1" spans="1:18" s="12" customFormat="1" ht="15.75" thickBot="1" x14ac:dyDescent="0.3">
      <c r="A1" s="9"/>
      <c r="B1" s="9"/>
      <c r="C1" s="9"/>
      <c r="D1" s="9"/>
      <c r="E1" s="9"/>
      <c r="F1" s="10" t="s">
        <v>0</v>
      </c>
      <c r="G1" s="11"/>
      <c r="H1" s="10" t="s">
        <v>1</v>
      </c>
      <c r="I1" s="11"/>
      <c r="J1" s="10" t="s">
        <v>2</v>
      </c>
      <c r="K1" s="11"/>
      <c r="L1" s="10" t="s">
        <v>3</v>
      </c>
      <c r="M1" s="11"/>
      <c r="N1" s="10" t="s">
        <v>4</v>
      </c>
      <c r="O1" s="11"/>
      <c r="P1" s="10" t="s">
        <v>5</v>
      </c>
      <c r="Q1" s="11"/>
      <c r="R1" s="10" t="s">
        <v>6</v>
      </c>
    </row>
    <row r="2" spans="1:18" ht="15.75" thickTop="1" x14ac:dyDescent="0.25">
      <c r="A2" s="1"/>
      <c r="B2" s="1" t="s">
        <v>7</v>
      </c>
      <c r="C2" s="1"/>
      <c r="D2" s="1"/>
      <c r="E2" s="1"/>
      <c r="F2" s="2"/>
      <c r="G2" s="3"/>
      <c r="H2" s="2"/>
      <c r="I2" s="3"/>
      <c r="J2" s="2"/>
      <c r="K2" s="3"/>
      <c r="L2" s="2"/>
      <c r="M2" s="3"/>
      <c r="N2" s="2"/>
      <c r="O2" s="3"/>
      <c r="P2" s="2"/>
      <c r="Q2" s="3"/>
      <c r="R2" s="2"/>
    </row>
    <row r="3" spans="1:18" x14ac:dyDescent="0.25">
      <c r="A3" s="1"/>
      <c r="B3" s="1"/>
      <c r="C3" s="1" t="s">
        <v>8</v>
      </c>
      <c r="D3" s="1"/>
      <c r="E3" s="1"/>
      <c r="F3" s="2"/>
      <c r="G3" s="3"/>
      <c r="H3" s="2"/>
      <c r="I3" s="3"/>
      <c r="J3" s="2"/>
      <c r="K3" s="3"/>
      <c r="L3" s="2"/>
      <c r="M3" s="3"/>
      <c r="N3" s="2"/>
      <c r="O3" s="3"/>
      <c r="P3" s="2"/>
      <c r="Q3" s="3"/>
      <c r="R3" s="2"/>
    </row>
    <row r="4" spans="1:18" x14ac:dyDescent="0.25">
      <c r="A4" s="1"/>
      <c r="B4" s="1"/>
      <c r="C4" s="1"/>
      <c r="D4" s="1" t="s">
        <v>9</v>
      </c>
      <c r="E4" s="1"/>
      <c r="F4" s="2">
        <v>0</v>
      </c>
      <c r="G4" s="3"/>
      <c r="H4" s="2">
        <v>17822</v>
      </c>
      <c r="I4" s="3"/>
      <c r="J4" s="2">
        <v>86486.83</v>
      </c>
      <c r="K4" s="3"/>
      <c r="L4" s="2">
        <v>8865</v>
      </c>
      <c r="M4" s="3"/>
      <c r="N4" s="2">
        <v>0</v>
      </c>
      <c r="O4" s="3"/>
      <c r="P4" s="2">
        <v>0</v>
      </c>
      <c r="Q4" s="3"/>
      <c r="R4" s="2">
        <f>ROUND(SUM(F4:P4),5)</f>
        <v>113173.83</v>
      </c>
    </row>
    <row r="5" spans="1:18" x14ac:dyDescent="0.25">
      <c r="A5" s="1"/>
      <c r="B5" s="1"/>
      <c r="C5" s="1"/>
      <c r="D5" s="1" t="s">
        <v>10</v>
      </c>
      <c r="E5" s="1"/>
      <c r="F5" s="2">
        <v>0</v>
      </c>
      <c r="G5" s="3"/>
      <c r="H5" s="2">
        <v>0</v>
      </c>
      <c r="I5" s="3"/>
      <c r="J5" s="2">
        <v>615.73</v>
      </c>
      <c r="K5" s="3"/>
      <c r="L5" s="2">
        <v>0</v>
      </c>
      <c r="M5" s="3"/>
      <c r="N5" s="2">
        <v>0</v>
      </c>
      <c r="O5" s="3"/>
      <c r="P5" s="2">
        <v>0</v>
      </c>
      <c r="Q5" s="3"/>
      <c r="R5" s="2">
        <f>ROUND(SUM(F5:P5),5)</f>
        <v>615.73</v>
      </c>
    </row>
    <row r="6" spans="1:18" x14ac:dyDescent="0.25">
      <c r="A6" s="1"/>
      <c r="B6" s="1"/>
      <c r="C6" s="1"/>
      <c r="D6" s="1" t="s">
        <v>11</v>
      </c>
      <c r="E6" s="1"/>
      <c r="F6" s="2">
        <v>-302.85000000000002</v>
      </c>
      <c r="G6" s="3"/>
      <c r="H6" s="2">
        <v>0</v>
      </c>
      <c r="I6" s="3"/>
      <c r="J6" s="2">
        <v>0</v>
      </c>
      <c r="K6" s="3"/>
      <c r="L6" s="2">
        <v>0</v>
      </c>
      <c r="M6" s="3"/>
      <c r="N6" s="2">
        <v>29731.58</v>
      </c>
      <c r="O6" s="3"/>
      <c r="P6" s="2">
        <v>108170</v>
      </c>
      <c r="Q6" s="3"/>
      <c r="R6" s="2">
        <f>ROUND(SUM(F6:P6),5)</f>
        <v>137598.73000000001</v>
      </c>
    </row>
    <row r="7" spans="1:18" x14ac:dyDescent="0.25">
      <c r="A7" s="1"/>
      <c r="B7" s="1"/>
      <c r="C7" s="1"/>
      <c r="D7" s="1" t="s">
        <v>12</v>
      </c>
      <c r="E7" s="1"/>
      <c r="F7" s="2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</row>
    <row r="8" spans="1:18" x14ac:dyDescent="0.25">
      <c r="A8" s="1"/>
      <c r="B8" s="1"/>
      <c r="C8" s="1"/>
      <c r="D8" s="1"/>
      <c r="E8" s="1" t="s">
        <v>13</v>
      </c>
      <c r="F8" s="2">
        <v>0</v>
      </c>
      <c r="G8" s="3"/>
      <c r="H8" s="2">
        <v>0</v>
      </c>
      <c r="I8" s="3"/>
      <c r="J8" s="2">
        <v>5000</v>
      </c>
      <c r="K8" s="3"/>
      <c r="L8" s="2">
        <v>0</v>
      </c>
      <c r="M8" s="3"/>
      <c r="N8" s="2">
        <v>0</v>
      </c>
      <c r="O8" s="3"/>
      <c r="P8" s="2">
        <v>0</v>
      </c>
      <c r="Q8" s="3"/>
      <c r="R8" s="2">
        <f>ROUND(SUM(F8:P8),5)</f>
        <v>5000</v>
      </c>
    </row>
    <row r="9" spans="1:18" x14ac:dyDescent="0.25">
      <c r="A9" s="1"/>
      <c r="B9" s="1"/>
      <c r="C9" s="1"/>
      <c r="D9" s="1"/>
      <c r="E9" s="1" t="s">
        <v>14</v>
      </c>
      <c r="F9" s="2">
        <v>0</v>
      </c>
      <c r="G9" s="3"/>
      <c r="H9" s="2">
        <v>0</v>
      </c>
      <c r="I9" s="3"/>
      <c r="J9" s="2">
        <v>50</v>
      </c>
      <c r="K9" s="3"/>
      <c r="L9" s="2">
        <v>0</v>
      </c>
      <c r="M9" s="3"/>
      <c r="N9" s="2">
        <v>0</v>
      </c>
      <c r="O9" s="3"/>
      <c r="P9" s="2">
        <v>0</v>
      </c>
      <c r="Q9" s="3"/>
      <c r="R9" s="2">
        <f>ROUND(SUM(F9:P9),5)</f>
        <v>50</v>
      </c>
    </row>
    <row r="10" spans="1:18" ht="15.75" thickBot="1" x14ac:dyDescent="0.3">
      <c r="A10" s="1"/>
      <c r="B10" s="1"/>
      <c r="C10" s="1"/>
      <c r="D10" s="1"/>
      <c r="E10" s="1" t="s">
        <v>15</v>
      </c>
      <c r="F10" s="4">
        <v>0</v>
      </c>
      <c r="G10" s="3"/>
      <c r="H10" s="4">
        <v>0</v>
      </c>
      <c r="I10" s="3"/>
      <c r="J10" s="4">
        <v>50</v>
      </c>
      <c r="K10" s="3"/>
      <c r="L10" s="4">
        <v>0</v>
      </c>
      <c r="M10" s="3"/>
      <c r="N10" s="4">
        <v>0</v>
      </c>
      <c r="O10" s="3"/>
      <c r="P10" s="4">
        <v>0</v>
      </c>
      <c r="Q10" s="3"/>
      <c r="R10" s="4">
        <f>ROUND(SUM(F10:P10),5)</f>
        <v>50</v>
      </c>
    </row>
    <row r="11" spans="1:18" x14ac:dyDescent="0.25">
      <c r="A11" s="1"/>
      <c r="B11" s="1"/>
      <c r="C11" s="1"/>
      <c r="D11" s="1" t="s">
        <v>16</v>
      </c>
      <c r="E11" s="1"/>
      <c r="F11" s="2">
        <f>ROUND(SUM(F7:F10),5)</f>
        <v>0</v>
      </c>
      <c r="G11" s="3"/>
      <c r="H11" s="2">
        <f>ROUND(SUM(H7:H10),5)</f>
        <v>0</v>
      </c>
      <c r="I11" s="3"/>
      <c r="J11" s="2">
        <f>ROUND(SUM(J7:J10),5)</f>
        <v>5100</v>
      </c>
      <c r="K11" s="3"/>
      <c r="L11" s="2">
        <f>ROUND(SUM(L7:L10),5)</f>
        <v>0</v>
      </c>
      <c r="M11" s="3"/>
      <c r="N11" s="2">
        <f>ROUND(SUM(N7:N10),5)</f>
        <v>0</v>
      </c>
      <c r="O11" s="3"/>
      <c r="P11" s="2">
        <f>ROUND(SUM(P7:P10),5)</f>
        <v>0</v>
      </c>
      <c r="Q11" s="3"/>
      <c r="R11" s="2">
        <f>ROUND(SUM(F11:P11),5)</f>
        <v>5100</v>
      </c>
    </row>
    <row r="12" spans="1:18" x14ac:dyDescent="0.25">
      <c r="A12" s="1"/>
      <c r="B12" s="1"/>
      <c r="C12" s="1"/>
      <c r="D12" s="1" t="s">
        <v>17</v>
      </c>
      <c r="E12" s="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</row>
    <row r="13" spans="1:18" x14ac:dyDescent="0.25">
      <c r="A13" s="1"/>
      <c r="B13" s="1"/>
      <c r="C13" s="1"/>
      <c r="D13" s="1"/>
      <c r="E13" s="1" t="s">
        <v>18</v>
      </c>
      <c r="F13" s="2">
        <v>0</v>
      </c>
      <c r="G13" s="3"/>
      <c r="H13" s="2">
        <v>400</v>
      </c>
      <c r="I13" s="3"/>
      <c r="J13" s="2">
        <v>1000</v>
      </c>
      <c r="K13" s="3"/>
      <c r="L13" s="2">
        <v>0</v>
      </c>
      <c r="M13" s="3"/>
      <c r="N13" s="2">
        <v>0</v>
      </c>
      <c r="O13" s="3"/>
      <c r="P13" s="2">
        <v>0</v>
      </c>
      <c r="Q13" s="3"/>
      <c r="R13" s="2">
        <f t="shared" ref="R13:R21" si="0">ROUND(SUM(F13:P13),5)</f>
        <v>1400</v>
      </c>
    </row>
    <row r="14" spans="1:18" ht="15.75" thickBot="1" x14ac:dyDescent="0.3">
      <c r="A14" s="1"/>
      <c r="B14" s="1"/>
      <c r="C14" s="1"/>
      <c r="D14" s="1"/>
      <c r="E14" s="1" t="s">
        <v>19</v>
      </c>
      <c r="F14" s="4">
        <v>0</v>
      </c>
      <c r="G14" s="3"/>
      <c r="H14" s="4">
        <v>4050</v>
      </c>
      <c r="I14" s="3"/>
      <c r="J14" s="4">
        <v>10244.25</v>
      </c>
      <c r="K14" s="3"/>
      <c r="L14" s="4">
        <v>0</v>
      </c>
      <c r="M14" s="3"/>
      <c r="N14" s="4">
        <v>0</v>
      </c>
      <c r="O14" s="3"/>
      <c r="P14" s="4">
        <v>0</v>
      </c>
      <c r="Q14" s="3"/>
      <c r="R14" s="4">
        <f t="shared" si="0"/>
        <v>14294.25</v>
      </c>
    </row>
    <row r="15" spans="1:18" x14ac:dyDescent="0.25">
      <c r="A15" s="1"/>
      <c r="B15" s="1"/>
      <c r="C15" s="1"/>
      <c r="D15" s="1" t="s">
        <v>20</v>
      </c>
      <c r="E15" s="1"/>
      <c r="F15" s="2">
        <f>ROUND(SUM(F12:F14),5)</f>
        <v>0</v>
      </c>
      <c r="G15" s="3"/>
      <c r="H15" s="2">
        <f>ROUND(SUM(H12:H14),5)</f>
        <v>4450</v>
      </c>
      <c r="I15" s="3"/>
      <c r="J15" s="2">
        <f>ROUND(SUM(J12:J14),5)</f>
        <v>11244.25</v>
      </c>
      <c r="K15" s="3"/>
      <c r="L15" s="2">
        <f>ROUND(SUM(L12:L14),5)</f>
        <v>0</v>
      </c>
      <c r="M15" s="3"/>
      <c r="N15" s="2">
        <f>ROUND(SUM(N12:N14),5)</f>
        <v>0</v>
      </c>
      <c r="O15" s="3"/>
      <c r="P15" s="2">
        <f>ROUND(SUM(P12:P14),5)</f>
        <v>0</v>
      </c>
      <c r="Q15" s="3"/>
      <c r="R15" s="2">
        <f t="shared" si="0"/>
        <v>15694.25</v>
      </c>
    </row>
    <row r="16" spans="1:18" x14ac:dyDescent="0.25">
      <c r="A16" s="1"/>
      <c r="B16" s="1"/>
      <c r="C16" s="1"/>
      <c r="D16" s="1" t="s">
        <v>21</v>
      </c>
      <c r="E16" s="1"/>
      <c r="F16" s="2">
        <v>0</v>
      </c>
      <c r="G16" s="3"/>
      <c r="H16" s="2">
        <v>0</v>
      </c>
      <c r="I16" s="3"/>
      <c r="J16" s="2">
        <v>557.75</v>
      </c>
      <c r="K16" s="3"/>
      <c r="L16" s="2">
        <v>0</v>
      </c>
      <c r="M16" s="3"/>
      <c r="N16" s="2">
        <v>0</v>
      </c>
      <c r="O16" s="3"/>
      <c r="P16" s="2">
        <v>0</v>
      </c>
      <c r="Q16" s="3"/>
      <c r="R16" s="2">
        <f t="shared" si="0"/>
        <v>557.75</v>
      </c>
    </row>
    <row r="17" spans="1:18" x14ac:dyDescent="0.25">
      <c r="A17" s="1"/>
      <c r="B17" s="1"/>
      <c r="C17" s="1"/>
      <c r="D17" s="1" t="s">
        <v>22</v>
      </c>
      <c r="E17" s="1"/>
      <c r="F17" s="2">
        <v>0</v>
      </c>
      <c r="G17" s="3"/>
      <c r="H17" s="2">
        <v>0</v>
      </c>
      <c r="I17" s="3"/>
      <c r="J17" s="2">
        <v>473</v>
      </c>
      <c r="K17" s="3"/>
      <c r="L17" s="2">
        <v>0</v>
      </c>
      <c r="M17" s="3"/>
      <c r="N17" s="2">
        <v>0</v>
      </c>
      <c r="O17" s="3"/>
      <c r="P17" s="2">
        <v>0</v>
      </c>
      <c r="Q17" s="3"/>
      <c r="R17" s="2">
        <f t="shared" si="0"/>
        <v>473</v>
      </c>
    </row>
    <row r="18" spans="1:18" x14ac:dyDescent="0.25">
      <c r="A18" s="1"/>
      <c r="B18" s="1"/>
      <c r="C18" s="1"/>
      <c r="D18" s="1" t="s">
        <v>23</v>
      </c>
      <c r="E18" s="1"/>
      <c r="F18" s="2">
        <v>0</v>
      </c>
      <c r="G18" s="3"/>
      <c r="H18" s="2">
        <v>0</v>
      </c>
      <c r="I18" s="3"/>
      <c r="J18" s="2">
        <v>2072.66</v>
      </c>
      <c r="K18" s="3"/>
      <c r="L18" s="2">
        <v>0</v>
      </c>
      <c r="M18" s="3"/>
      <c r="N18" s="2">
        <v>23.39</v>
      </c>
      <c r="O18" s="3"/>
      <c r="P18" s="2">
        <v>26.32</v>
      </c>
      <c r="Q18" s="3"/>
      <c r="R18" s="2">
        <f t="shared" si="0"/>
        <v>2122.37</v>
      </c>
    </row>
    <row r="19" spans="1:18" x14ac:dyDescent="0.25">
      <c r="A19" s="1"/>
      <c r="B19" s="1"/>
      <c r="C19" s="1"/>
      <c r="D19" s="1" t="s">
        <v>24</v>
      </c>
      <c r="E19" s="1"/>
      <c r="F19" s="2">
        <v>0</v>
      </c>
      <c r="G19" s="3"/>
      <c r="H19" s="2">
        <v>0</v>
      </c>
      <c r="I19" s="3"/>
      <c r="J19" s="2">
        <v>33000</v>
      </c>
      <c r="K19" s="3"/>
      <c r="L19" s="2">
        <v>0</v>
      </c>
      <c r="M19" s="3"/>
      <c r="N19" s="2">
        <v>0</v>
      </c>
      <c r="O19" s="3"/>
      <c r="P19" s="2">
        <v>0</v>
      </c>
      <c r="Q19" s="3"/>
      <c r="R19" s="2">
        <f t="shared" si="0"/>
        <v>33000</v>
      </c>
    </row>
    <row r="20" spans="1:18" ht="15.75" thickBot="1" x14ac:dyDescent="0.3">
      <c r="A20" s="1"/>
      <c r="B20" s="1"/>
      <c r="C20" s="1"/>
      <c r="D20" s="1" t="s">
        <v>25</v>
      </c>
      <c r="E20" s="1"/>
      <c r="F20" s="4">
        <v>0</v>
      </c>
      <c r="G20" s="3"/>
      <c r="H20" s="4">
        <v>0</v>
      </c>
      <c r="I20" s="3"/>
      <c r="J20" s="4">
        <v>3500</v>
      </c>
      <c r="K20" s="3"/>
      <c r="L20" s="4">
        <v>0</v>
      </c>
      <c r="M20" s="3"/>
      <c r="N20" s="4">
        <v>0</v>
      </c>
      <c r="O20" s="3"/>
      <c r="P20" s="4">
        <v>0</v>
      </c>
      <c r="Q20" s="3"/>
      <c r="R20" s="4">
        <f t="shared" si="0"/>
        <v>3500</v>
      </c>
    </row>
    <row r="21" spans="1:18" x14ac:dyDescent="0.25">
      <c r="A21" s="1"/>
      <c r="B21" s="1"/>
      <c r="C21" s="1" t="s">
        <v>26</v>
      </c>
      <c r="D21" s="1"/>
      <c r="E21" s="1"/>
      <c r="F21" s="2">
        <f>ROUND(SUM(F3:F6)+F11+SUM(F15:F20),5)</f>
        <v>-302.85000000000002</v>
      </c>
      <c r="G21" s="3"/>
      <c r="H21" s="2">
        <f>ROUND(SUM(H3:H6)+H11+SUM(H15:H20),5)</f>
        <v>22272</v>
      </c>
      <c r="I21" s="3"/>
      <c r="J21" s="2">
        <f>ROUND(SUM(J3:J6)+J11+SUM(J15:J20),5)</f>
        <v>143050.22</v>
      </c>
      <c r="K21" s="3"/>
      <c r="L21" s="2">
        <f>ROUND(SUM(L3:L6)+L11+SUM(L15:L20),5)</f>
        <v>8865</v>
      </c>
      <c r="M21" s="3"/>
      <c r="N21" s="2">
        <f>ROUND(SUM(N3:N6)+N11+SUM(N15:N20),5)</f>
        <v>29754.97</v>
      </c>
      <c r="O21" s="3"/>
      <c r="P21" s="2">
        <f>ROUND(SUM(P3:P6)+P11+SUM(P15:P20),5)</f>
        <v>108196.32</v>
      </c>
      <c r="Q21" s="3"/>
      <c r="R21" s="2">
        <f t="shared" si="0"/>
        <v>311835.65999999997</v>
      </c>
    </row>
    <row r="22" spans="1:18" x14ac:dyDescent="0.25">
      <c r="A22" s="1"/>
      <c r="B22" s="1"/>
      <c r="C22" s="1" t="s">
        <v>27</v>
      </c>
      <c r="D22" s="1"/>
      <c r="E22" s="1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</row>
    <row r="23" spans="1:18" x14ac:dyDescent="0.25">
      <c r="A23" s="1"/>
      <c r="B23" s="1"/>
      <c r="C23" s="1"/>
      <c r="D23" s="1" t="s">
        <v>28</v>
      </c>
      <c r="E23" s="1"/>
      <c r="F23" s="2">
        <v>0</v>
      </c>
      <c r="G23" s="3"/>
      <c r="H23" s="2">
        <v>3.37</v>
      </c>
      <c r="I23" s="3"/>
      <c r="J23" s="2">
        <v>282.23</v>
      </c>
      <c r="K23" s="3"/>
      <c r="L23" s="2">
        <v>74.53</v>
      </c>
      <c r="M23" s="3"/>
      <c r="N23" s="2">
        <v>0</v>
      </c>
      <c r="O23" s="3"/>
      <c r="P23" s="2">
        <v>0</v>
      </c>
      <c r="Q23" s="3"/>
      <c r="R23" s="2">
        <f t="shared" ref="R23:R32" si="1">ROUND(SUM(F23:P23),5)</f>
        <v>360.13</v>
      </c>
    </row>
    <row r="24" spans="1:18" x14ac:dyDescent="0.25">
      <c r="A24" s="1"/>
      <c r="B24" s="1"/>
      <c r="C24" s="1"/>
      <c r="D24" s="1" t="s">
        <v>29</v>
      </c>
      <c r="E24" s="1"/>
      <c r="F24" s="2">
        <v>27.32</v>
      </c>
      <c r="G24" s="3"/>
      <c r="H24" s="2">
        <v>0</v>
      </c>
      <c r="I24" s="3"/>
      <c r="J24" s="2">
        <v>438.99</v>
      </c>
      <c r="K24" s="3"/>
      <c r="L24" s="2">
        <v>0</v>
      </c>
      <c r="M24" s="3"/>
      <c r="N24" s="2">
        <v>0</v>
      </c>
      <c r="O24" s="3"/>
      <c r="P24" s="2">
        <v>1077.03</v>
      </c>
      <c r="Q24" s="3"/>
      <c r="R24" s="2">
        <f t="shared" si="1"/>
        <v>1543.34</v>
      </c>
    </row>
    <row r="25" spans="1:18" x14ac:dyDescent="0.25">
      <c r="A25" s="1"/>
      <c r="B25" s="1"/>
      <c r="C25" s="1"/>
      <c r="D25" s="1" t="s">
        <v>30</v>
      </c>
      <c r="E25" s="1"/>
      <c r="F25" s="2">
        <v>0</v>
      </c>
      <c r="G25" s="3"/>
      <c r="H25" s="2">
        <v>0</v>
      </c>
      <c r="I25" s="3"/>
      <c r="J25" s="2">
        <v>1310</v>
      </c>
      <c r="K25" s="3"/>
      <c r="L25" s="2">
        <v>0</v>
      </c>
      <c r="M25" s="3"/>
      <c r="N25" s="2">
        <v>0</v>
      </c>
      <c r="O25" s="3"/>
      <c r="P25" s="2">
        <v>0</v>
      </c>
      <c r="Q25" s="3"/>
      <c r="R25" s="2">
        <f t="shared" si="1"/>
        <v>1310</v>
      </c>
    </row>
    <row r="26" spans="1:18" x14ac:dyDescent="0.25">
      <c r="A26" s="1"/>
      <c r="B26" s="1"/>
      <c r="C26" s="1"/>
      <c r="D26" s="1" t="s">
        <v>31</v>
      </c>
      <c r="E26" s="1"/>
      <c r="F26" s="2">
        <v>0</v>
      </c>
      <c r="G26" s="3"/>
      <c r="H26" s="2">
        <v>0</v>
      </c>
      <c r="I26" s="3"/>
      <c r="J26" s="2">
        <v>2000</v>
      </c>
      <c r="K26" s="3"/>
      <c r="L26" s="2">
        <v>0</v>
      </c>
      <c r="M26" s="3"/>
      <c r="N26" s="2">
        <v>0</v>
      </c>
      <c r="O26" s="3"/>
      <c r="P26" s="2">
        <v>0</v>
      </c>
      <c r="Q26" s="3"/>
      <c r="R26" s="2">
        <f t="shared" si="1"/>
        <v>2000</v>
      </c>
    </row>
    <row r="27" spans="1:18" x14ac:dyDescent="0.25">
      <c r="A27" s="1"/>
      <c r="B27" s="1"/>
      <c r="C27" s="1"/>
      <c r="D27" s="1" t="s">
        <v>32</v>
      </c>
      <c r="E27" s="1"/>
      <c r="F27" s="2">
        <v>0</v>
      </c>
      <c r="G27" s="3"/>
      <c r="H27" s="2">
        <v>0</v>
      </c>
      <c r="I27" s="3"/>
      <c r="J27" s="2">
        <v>15</v>
      </c>
      <c r="K27" s="3"/>
      <c r="L27" s="2">
        <v>0</v>
      </c>
      <c r="M27" s="3"/>
      <c r="N27" s="2">
        <v>4558.3999999999996</v>
      </c>
      <c r="O27" s="3"/>
      <c r="P27" s="2">
        <v>0</v>
      </c>
      <c r="Q27" s="3"/>
      <c r="R27" s="2">
        <f t="shared" si="1"/>
        <v>4573.3999999999996</v>
      </c>
    </row>
    <row r="28" spans="1:18" x14ac:dyDescent="0.25">
      <c r="A28" s="1"/>
      <c r="B28" s="1"/>
      <c r="C28" s="1"/>
      <c r="D28" s="1" t="s">
        <v>33</v>
      </c>
      <c r="E28" s="1"/>
      <c r="F28" s="2">
        <v>0</v>
      </c>
      <c r="G28" s="3"/>
      <c r="H28" s="2">
        <v>54.85</v>
      </c>
      <c r="I28" s="3"/>
      <c r="J28" s="2">
        <v>204.55</v>
      </c>
      <c r="K28" s="3"/>
      <c r="L28" s="2">
        <v>1595.65</v>
      </c>
      <c r="M28" s="3"/>
      <c r="N28" s="2">
        <v>475.67</v>
      </c>
      <c r="O28" s="3"/>
      <c r="P28" s="2">
        <v>3046.4</v>
      </c>
      <c r="Q28" s="3"/>
      <c r="R28" s="2">
        <f t="shared" si="1"/>
        <v>5377.12</v>
      </c>
    </row>
    <row r="29" spans="1:18" x14ac:dyDescent="0.25">
      <c r="A29" s="1"/>
      <c r="B29" s="1"/>
      <c r="C29" s="1"/>
      <c r="D29" s="1" t="s">
        <v>34</v>
      </c>
      <c r="E29" s="1"/>
      <c r="F29" s="2">
        <v>0</v>
      </c>
      <c r="G29" s="3"/>
      <c r="H29" s="2">
        <v>0</v>
      </c>
      <c r="I29" s="3"/>
      <c r="J29" s="2">
        <v>842.08</v>
      </c>
      <c r="K29" s="3"/>
      <c r="L29" s="2">
        <v>0</v>
      </c>
      <c r="M29" s="3"/>
      <c r="N29" s="2">
        <v>0</v>
      </c>
      <c r="O29" s="3"/>
      <c r="P29" s="2">
        <v>34.979999999999997</v>
      </c>
      <c r="Q29" s="3"/>
      <c r="R29" s="2">
        <f t="shared" si="1"/>
        <v>877.06</v>
      </c>
    </row>
    <row r="30" spans="1:18" x14ac:dyDescent="0.25">
      <c r="A30" s="1"/>
      <c r="B30" s="1"/>
      <c r="C30" s="1"/>
      <c r="D30" s="1" t="s">
        <v>35</v>
      </c>
      <c r="E30" s="1"/>
      <c r="F30" s="2">
        <v>0</v>
      </c>
      <c r="G30" s="3"/>
      <c r="H30" s="2">
        <v>0</v>
      </c>
      <c r="I30" s="3"/>
      <c r="J30" s="2">
        <v>30</v>
      </c>
      <c r="K30" s="3"/>
      <c r="L30" s="2">
        <v>0</v>
      </c>
      <c r="M30" s="3"/>
      <c r="N30" s="2">
        <v>0</v>
      </c>
      <c r="O30" s="3"/>
      <c r="P30" s="2">
        <v>0</v>
      </c>
      <c r="Q30" s="3"/>
      <c r="R30" s="2">
        <f t="shared" si="1"/>
        <v>30</v>
      </c>
    </row>
    <row r="31" spans="1:18" x14ac:dyDescent="0.25">
      <c r="A31" s="1"/>
      <c r="B31" s="1"/>
      <c r="C31" s="1"/>
      <c r="D31" s="1" t="s">
        <v>36</v>
      </c>
      <c r="E31" s="1"/>
      <c r="F31" s="2">
        <v>0</v>
      </c>
      <c r="G31" s="3"/>
      <c r="H31" s="2">
        <v>0</v>
      </c>
      <c r="I31" s="3"/>
      <c r="J31" s="2">
        <v>16754.580000000002</v>
      </c>
      <c r="K31" s="3"/>
      <c r="L31" s="2">
        <v>0</v>
      </c>
      <c r="M31" s="3"/>
      <c r="N31" s="2">
        <v>0</v>
      </c>
      <c r="O31" s="3"/>
      <c r="P31" s="2">
        <v>0</v>
      </c>
      <c r="Q31" s="3"/>
      <c r="R31" s="2">
        <f t="shared" si="1"/>
        <v>16754.580000000002</v>
      </c>
    </row>
    <row r="32" spans="1:18" x14ac:dyDescent="0.25">
      <c r="A32" s="1"/>
      <c r="B32" s="1"/>
      <c r="C32" s="1"/>
      <c r="D32" s="1" t="s">
        <v>37</v>
      </c>
      <c r="E32" s="1"/>
      <c r="F32" s="2">
        <v>0</v>
      </c>
      <c r="G32" s="3"/>
      <c r="H32" s="2">
        <v>0</v>
      </c>
      <c r="I32" s="3"/>
      <c r="J32" s="2">
        <v>124.56</v>
      </c>
      <c r="K32" s="3"/>
      <c r="L32" s="2">
        <v>0</v>
      </c>
      <c r="M32" s="3"/>
      <c r="N32" s="2">
        <v>0</v>
      </c>
      <c r="O32" s="3"/>
      <c r="P32" s="2">
        <v>150</v>
      </c>
      <c r="Q32" s="3"/>
      <c r="R32" s="2">
        <f t="shared" si="1"/>
        <v>274.56</v>
      </c>
    </row>
    <row r="33" spans="1:18" x14ac:dyDescent="0.25">
      <c r="A33" s="1"/>
      <c r="B33" s="1"/>
      <c r="C33" s="1"/>
      <c r="D33" s="1" t="s">
        <v>38</v>
      </c>
      <c r="E33" s="1"/>
      <c r="F33" s="2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</row>
    <row r="34" spans="1:18" x14ac:dyDescent="0.25">
      <c r="A34" s="1"/>
      <c r="B34" s="1"/>
      <c r="C34" s="1"/>
      <c r="D34" s="1"/>
      <c r="E34" s="1" t="s">
        <v>39</v>
      </c>
      <c r="F34" s="2">
        <v>0</v>
      </c>
      <c r="G34" s="3"/>
      <c r="H34" s="2">
        <v>0</v>
      </c>
      <c r="I34" s="3"/>
      <c r="J34" s="2">
        <v>252.89</v>
      </c>
      <c r="K34" s="3"/>
      <c r="L34" s="2">
        <v>0</v>
      </c>
      <c r="M34" s="3"/>
      <c r="N34" s="2">
        <v>0</v>
      </c>
      <c r="O34" s="3"/>
      <c r="P34" s="2">
        <v>0</v>
      </c>
      <c r="Q34" s="3"/>
      <c r="R34" s="2">
        <f t="shared" ref="R34:R39" si="2">ROUND(SUM(F34:P34),5)</f>
        <v>252.89</v>
      </c>
    </row>
    <row r="35" spans="1:18" ht="15.75" thickBot="1" x14ac:dyDescent="0.3">
      <c r="A35" s="1"/>
      <c r="B35" s="1"/>
      <c r="C35" s="1"/>
      <c r="D35" s="1"/>
      <c r="E35" s="1" t="s">
        <v>40</v>
      </c>
      <c r="F35" s="4">
        <v>0</v>
      </c>
      <c r="G35" s="3"/>
      <c r="H35" s="4">
        <v>0</v>
      </c>
      <c r="I35" s="3"/>
      <c r="J35" s="4">
        <v>7470.64</v>
      </c>
      <c r="K35" s="3"/>
      <c r="L35" s="4">
        <v>0</v>
      </c>
      <c r="M35" s="3"/>
      <c r="N35" s="4">
        <v>657.31</v>
      </c>
      <c r="O35" s="3"/>
      <c r="P35" s="4">
        <v>1678.93</v>
      </c>
      <c r="Q35" s="3"/>
      <c r="R35" s="4">
        <f t="shared" si="2"/>
        <v>9806.8799999999992</v>
      </c>
    </row>
    <row r="36" spans="1:18" x14ac:dyDescent="0.25">
      <c r="A36" s="1"/>
      <c r="B36" s="1"/>
      <c r="C36" s="1"/>
      <c r="D36" s="1" t="s">
        <v>41</v>
      </c>
      <c r="E36" s="1"/>
      <c r="F36" s="2">
        <f>ROUND(SUM(F33:F35),5)</f>
        <v>0</v>
      </c>
      <c r="G36" s="3"/>
      <c r="H36" s="2">
        <f>ROUND(SUM(H33:H35),5)</f>
        <v>0</v>
      </c>
      <c r="I36" s="3"/>
      <c r="J36" s="2">
        <f>ROUND(SUM(J33:J35),5)</f>
        <v>7723.53</v>
      </c>
      <c r="K36" s="3"/>
      <c r="L36" s="2">
        <f>ROUND(SUM(L33:L35),5)</f>
        <v>0</v>
      </c>
      <c r="M36" s="3"/>
      <c r="N36" s="2">
        <f>ROUND(SUM(N33:N35),5)</f>
        <v>657.31</v>
      </c>
      <c r="O36" s="3"/>
      <c r="P36" s="2">
        <f>ROUND(SUM(P33:P35),5)</f>
        <v>1678.93</v>
      </c>
      <c r="Q36" s="3"/>
      <c r="R36" s="2">
        <f t="shared" si="2"/>
        <v>10059.77</v>
      </c>
    </row>
    <row r="37" spans="1:18" x14ac:dyDescent="0.25">
      <c r="A37" s="1"/>
      <c r="B37" s="1"/>
      <c r="C37" s="1"/>
      <c r="D37" s="1" t="s">
        <v>42</v>
      </c>
      <c r="E37" s="1"/>
      <c r="F37" s="2">
        <v>0</v>
      </c>
      <c r="G37" s="3"/>
      <c r="H37" s="2">
        <v>292.69</v>
      </c>
      <c r="I37" s="3"/>
      <c r="J37" s="2">
        <v>3995</v>
      </c>
      <c r="K37" s="3"/>
      <c r="L37" s="2">
        <v>220.2</v>
      </c>
      <c r="M37" s="3"/>
      <c r="N37" s="2">
        <v>0</v>
      </c>
      <c r="O37" s="3"/>
      <c r="P37" s="2">
        <v>2267</v>
      </c>
      <c r="Q37" s="3"/>
      <c r="R37" s="2">
        <f t="shared" si="2"/>
        <v>6774.89</v>
      </c>
    </row>
    <row r="38" spans="1:18" x14ac:dyDescent="0.25">
      <c r="A38" s="1"/>
      <c r="B38" s="1"/>
      <c r="C38" s="1"/>
      <c r="D38" s="1" t="s">
        <v>43</v>
      </c>
      <c r="E38" s="1"/>
      <c r="F38" s="2">
        <v>0</v>
      </c>
      <c r="G38" s="3"/>
      <c r="H38" s="2">
        <v>10.130000000000001</v>
      </c>
      <c r="I38" s="3"/>
      <c r="J38" s="2">
        <v>59.3</v>
      </c>
      <c r="K38" s="3"/>
      <c r="L38" s="2">
        <v>1126.51</v>
      </c>
      <c r="M38" s="3"/>
      <c r="N38" s="2">
        <v>0</v>
      </c>
      <c r="O38" s="3"/>
      <c r="P38" s="2">
        <v>45</v>
      </c>
      <c r="Q38" s="3"/>
      <c r="R38" s="2">
        <f t="shared" si="2"/>
        <v>1240.94</v>
      </c>
    </row>
    <row r="39" spans="1:18" x14ac:dyDescent="0.25">
      <c r="A39" s="1"/>
      <c r="B39" s="1"/>
      <c r="C39" s="1"/>
      <c r="D39" s="1" t="s">
        <v>44</v>
      </c>
      <c r="E39" s="1"/>
      <c r="F39" s="2">
        <v>0</v>
      </c>
      <c r="G39" s="3"/>
      <c r="H39" s="2">
        <v>0</v>
      </c>
      <c r="I39" s="3"/>
      <c r="J39" s="2">
        <v>2000</v>
      </c>
      <c r="K39" s="3"/>
      <c r="L39" s="2">
        <v>0</v>
      </c>
      <c r="M39" s="3"/>
      <c r="N39" s="2">
        <v>0</v>
      </c>
      <c r="O39" s="3"/>
      <c r="P39" s="2">
        <v>0</v>
      </c>
      <c r="Q39" s="3"/>
      <c r="R39" s="2">
        <f t="shared" si="2"/>
        <v>2000</v>
      </c>
    </row>
    <row r="40" spans="1:18" x14ac:dyDescent="0.25">
      <c r="A40" s="1"/>
      <c r="B40" s="1"/>
      <c r="C40" s="1"/>
      <c r="D40" s="1" t="s">
        <v>45</v>
      </c>
      <c r="E40" s="1"/>
      <c r="F40" s="2"/>
      <c r="G40" s="3"/>
      <c r="H40" s="2"/>
      <c r="I40" s="3"/>
      <c r="J40" s="2"/>
      <c r="K40" s="3"/>
      <c r="L40" s="2"/>
      <c r="M40" s="3"/>
      <c r="N40" s="2"/>
      <c r="O40" s="3"/>
      <c r="P40" s="2"/>
      <c r="Q40" s="3"/>
      <c r="R40" s="2"/>
    </row>
    <row r="41" spans="1:18" x14ac:dyDescent="0.25">
      <c r="A41" s="1"/>
      <c r="B41" s="1"/>
      <c r="C41" s="1"/>
      <c r="D41" s="1"/>
      <c r="E41" s="1" t="s">
        <v>46</v>
      </c>
      <c r="F41" s="2">
        <v>0</v>
      </c>
      <c r="G41" s="3"/>
      <c r="H41" s="2">
        <v>11086.3</v>
      </c>
      <c r="I41" s="3"/>
      <c r="J41" s="2">
        <v>67838.67</v>
      </c>
      <c r="K41" s="3"/>
      <c r="L41" s="2">
        <v>0</v>
      </c>
      <c r="M41" s="3"/>
      <c r="N41" s="2">
        <v>24560.76</v>
      </c>
      <c r="O41" s="3"/>
      <c r="P41" s="2">
        <v>42583.99</v>
      </c>
      <c r="Q41" s="3"/>
      <c r="R41" s="2">
        <f t="shared" ref="R41:R63" si="3">ROUND(SUM(F41:P41),5)</f>
        <v>146069.72</v>
      </c>
    </row>
    <row r="42" spans="1:18" x14ac:dyDescent="0.25">
      <c r="A42" s="1"/>
      <c r="B42" s="1"/>
      <c r="C42" s="1"/>
      <c r="D42" s="1"/>
      <c r="E42" s="1" t="s">
        <v>47</v>
      </c>
      <c r="F42" s="2">
        <v>0</v>
      </c>
      <c r="G42" s="3"/>
      <c r="H42" s="2">
        <v>2480</v>
      </c>
      <c r="I42" s="3"/>
      <c r="J42" s="2">
        <v>4524.82</v>
      </c>
      <c r="K42" s="3"/>
      <c r="L42" s="2">
        <v>0</v>
      </c>
      <c r="M42" s="3"/>
      <c r="N42" s="2">
        <v>0</v>
      </c>
      <c r="O42" s="3"/>
      <c r="P42" s="2">
        <v>0</v>
      </c>
      <c r="Q42" s="3"/>
      <c r="R42" s="2">
        <f t="shared" si="3"/>
        <v>7004.82</v>
      </c>
    </row>
    <row r="43" spans="1:18" x14ac:dyDescent="0.25">
      <c r="A43" s="1"/>
      <c r="B43" s="1"/>
      <c r="C43" s="1"/>
      <c r="D43" s="1"/>
      <c r="E43" s="1" t="s">
        <v>48</v>
      </c>
      <c r="F43" s="2">
        <v>0</v>
      </c>
      <c r="G43" s="3"/>
      <c r="H43" s="2">
        <v>855.61</v>
      </c>
      <c r="I43" s="3"/>
      <c r="J43" s="2">
        <v>4515.0600000000004</v>
      </c>
      <c r="K43" s="3"/>
      <c r="L43" s="2">
        <v>0</v>
      </c>
      <c r="M43" s="3"/>
      <c r="N43" s="2">
        <v>2062.39</v>
      </c>
      <c r="O43" s="3"/>
      <c r="P43" s="2">
        <v>4081.57</v>
      </c>
      <c r="Q43" s="3"/>
      <c r="R43" s="2">
        <f t="shared" si="3"/>
        <v>11514.63</v>
      </c>
    </row>
    <row r="44" spans="1:18" x14ac:dyDescent="0.25">
      <c r="A44" s="1"/>
      <c r="B44" s="1"/>
      <c r="C44" s="1"/>
      <c r="D44" s="1"/>
      <c r="E44" s="1" t="s">
        <v>49</v>
      </c>
      <c r="F44" s="2">
        <v>0</v>
      </c>
      <c r="G44" s="3"/>
      <c r="H44" s="2">
        <v>1626.36</v>
      </c>
      <c r="I44" s="3"/>
      <c r="J44" s="2">
        <v>684.06</v>
      </c>
      <c r="K44" s="3"/>
      <c r="L44" s="2">
        <v>0</v>
      </c>
      <c r="M44" s="3"/>
      <c r="N44" s="2">
        <v>0</v>
      </c>
      <c r="O44" s="3"/>
      <c r="P44" s="2">
        <v>1275</v>
      </c>
      <c r="Q44" s="3"/>
      <c r="R44" s="2">
        <f t="shared" si="3"/>
        <v>3585.42</v>
      </c>
    </row>
    <row r="45" spans="1:18" ht="15.75" thickBot="1" x14ac:dyDescent="0.3">
      <c r="A45" s="1"/>
      <c r="B45" s="1"/>
      <c r="C45" s="1"/>
      <c r="D45" s="1"/>
      <c r="E45" s="1" t="s">
        <v>50</v>
      </c>
      <c r="F45" s="4">
        <v>0</v>
      </c>
      <c r="G45" s="3"/>
      <c r="H45" s="4">
        <v>0</v>
      </c>
      <c r="I45" s="3"/>
      <c r="J45" s="4">
        <v>-1153.3499999999999</v>
      </c>
      <c r="K45" s="3"/>
      <c r="L45" s="4">
        <v>0</v>
      </c>
      <c r="M45" s="3"/>
      <c r="N45" s="4">
        <v>1153.3499999999999</v>
      </c>
      <c r="O45" s="3"/>
      <c r="P45" s="4">
        <v>180</v>
      </c>
      <c r="Q45" s="3"/>
      <c r="R45" s="4">
        <f t="shared" si="3"/>
        <v>180</v>
      </c>
    </row>
    <row r="46" spans="1:18" x14ac:dyDescent="0.25">
      <c r="A46" s="1"/>
      <c r="B46" s="1"/>
      <c r="C46" s="1"/>
      <c r="D46" s="1" t="s">
        <v>51</v>
      </c>
      <c r="E46" s="1"/>
      <c r="F46" s="2">
        <f>ROUND(SUM(F40:F45),5)</f>
        <v>0</v>
      </c>
      <c r="G46" s="3"/>
      <c r="H46" s="2">
        <f>ROUND(SUM(H40:H45),5)</f>
        <v>16048.27</v>
      </c>
      <c r="I46" s="3"/>
      <c r="J46" s="2">
        <f>ROUND(SUM(J40:J45),5)</f>
        <v>76409.259999999995</v>
      </c>
      <c r="K46" s="3"/>
      <c r="L46" s="2">
        <f>ROUND(SUM(L40:L45),5)</f>
        <v>0</v>
      </c>
      <c r="M46" s="3"/>
      <c r="N46" s="2">
        <f>ROUND(SUM(N40:N45),5)</f>
        <v>27776.5</v>
      </c>
      <c r="O46" s="3"/>
      <c r="P46" s="2">
        <f>ROUND(SUM(P40:P45),5)</f>
        <v>48120.56</v>
      </c>
      <c r="Q46" s="3"/>
      <c r="R46" s="2">
        <f t="shared" si="3"/>
        <v>168354.59</v>
      </c>
    </row>
    <row r="47" spans="1:18" x14ac:dyDescent="0.25">
      <c r="A47" s="1"/>
      <c r="B47" s="1"/>
      <c r="C47" s="1"/>
      <c r="D47" s="1" t="s">
        <v>52</v>
      </c>
      <c r="E47" s="1"/>
      <c r="F47" s="2">
        <v>0</v>
      </c>
      <c r="G47" s="3"/>
      <c r="H47" s="2">
        <v>0</v>
      </c>
      <c r="I47" s="3"/>
      <c r="J47" s="2">
        <v>3.45</v>
      </c>
      <c r="K47" s="3"/>
      <c r="L47" s="2">
        <v>0</v>
      </c>
      <c r="M47" s="3"/>
      <c r="N47" s="2">
        <v>0</v>
      </c>
      <c r="O47" s="3"/>
      <c r="P47" s="2">
        <v>0</v>
      </c>
      <c r="Q47" s="3"/>
      <c r="R47" s="2">
        <f t="shared" si="3"/>
        <v>3.45</v>
      </c>
    </row>
    <row r="48" spans="1:18" x14ac:dyDescent="0.25">
      <c r="A48" s="1"/>
      <c r="B48" s="1"/>
      <c r="C48" s="1"/>
      <c r="D48" s="1" t="s">
        <v>53</v>
      </c>
      <c r="E48" s="1"/>
      <c r="F48" s="2">
        <v>0</v>
      </c>
      <c r="G48" s="3"/>
      <c r="H48" s="2">
        <v>0</v>
      </c>
      <c r="I48" s="3"/>
      <c r="J48" s="2">
        <v>0</v>
      </c>
      <c r="K48" s="3"/>
      <c r="L48" s="2">
        <v>0</v>
      </c>
      <c r="M48" s="3"/>
      <c r="N48" s="2">
        <v>11000</v>
      </c>
      <c r="O48" s="3"/>
      <c r="P48" s="2">
        <v>44000</v>
      </c>
      <c r="Q48" s="3"/>
      <c r="R48" s="2">
        <f t="shared" si="3"/>
        <v>55000</v>
      </c>
    </row>
    <row r="49" spans="1:18" x14ac:dyDescent="0.25">
      <c r="A49" s="1"/>
      <c r="B49" s="1"/>
      <c r="C49" s="1"/>
      <c r="D49" s="1" t="s">
        <v>54</v>
      </c>
      <c r="E49" s="1"/>
      <c r="F49" s="2">
        <v>0</v>
      </c>
      <c r="G49" s="3"/>
      <c r="H49" s="2">
        <v>0</v>
      </c>
      <c r="I49" s="3"/>
      <c r="J49" s="2">
        <v>900</v>
      </c>
      <c r="K49" s="3"/>
      <c r="L49" s="2">
        <v>0</v>
      </c>
      <c r="M49" s="3"/>
      <c r="N49" s="2">
        <v>0</v>
      </c>
      <c r="O49" s="3"/>
      <c r="P49" s="2">
        <v>0</v>
      </c>
      <c r="Q49" s="3"/>
      <c r="R49" s="2">
        <f t="shared" si="3"/>
        <v>900</v>
      </c>
    </row>
    <row r="50" spans="1:18" x14ac:dyDescent="0.25">
      <c r="A50" s="1"/>
      <c r="B50" s="1"/>
      <c r="C50" s="1"/>
      <c r="D50" s="1" t="s">
        <v>55</v>
      </c>
      <c r="E50" s="1"/>
      <c r="F50" s="2">
        <v>0</v>
      </c>
      <c r="G50" s="3"/>
      <c r="H50" s="2">
        <v>0</v>
      </c>
      <c r="I50" s="3"/>
      <c r="J50" s="2">
        <v>3693.2</v>
      </c>
      <c r="K50" s="3"/>
      <c r="L50" s="2">
        <v>660</v>
      </c>
      <c r="M50" s="3"/>
      <c r="N50" s="2">
        <v>142.35</v>
      </c>
      <c r="O50" s="3"/>
      <c r="P50" s="2">
        <v>613.20000000000005</v>
      </c>
      <c r="Q50" s="3"/>
      <c r="R50" s="2">
        <f t="shared" si="3"/>
        <v>5108.75</v>
      </c>
    </row>
    <row r="51" spans="1:18" x14ac:dyDescent="0.25">
      <c r="A51" s="1"/>
      <c r="B51" s="1"/>
      <c r="C51" s="1"/>
      <c r="D51" s="1" t="s">
        <v>56</v>
      </c>
      <c r="E51" s="1"/>
      <c r="F51" s="2">
        <v>0</v>
      </c>
      <c r="G51" s="3"/>
      <c r="H51" s="2">
        <v>0</v>
      </c>
      <c r="I51" s="3"/>
      <c r="J51" s="2">
        <v>0</v>
      </c>
      <c r="K51" s="3"/>
      <c r="L51" s="2">
        <v>250</v>
      </c>
      <c r="M51" s="3"/>
      <c r="N51" s="2">
        <v>0</v>
      </c>
      <c r="O51" s="3"/>
      <c r="P51" s="2">
        <v>0</v>
      </c>
      <c r="Q51" s="3"/>
      <c r="R51" s="2">
        <f t="shared" si="3"/>
        <v>250</v>
      </c>
    </row>
    <row r="52" spans="1:18" x14ac:dyDescent="0.25">
      <c r="A52" s="1"/>
      <c r="B52" s="1"/>
      <c r="C52" s="1"/>
      <c r="D52" s="1" t="s">
        <v>57</v>
      </c>
      <c r="E52" s="1"/>
      <c r="F52" s="2">
        <v>0</v>
      </c>
      <c r="G52" s="3"/>
      <c r="H52" s="2">
        <v>0</v>
      </c>
      <c r="I52" s="3"/>
      <c r="J52" s="2">
        <v>585</v>
      </c>
      <c r="K52" s="3"/>
      <c r="L52" s="2">
        <v>0</v>
      </c>
      <c r="M52" s="3"/>
      <c r="N52" s="2">
        <v>0</v>
      </c>
      <c r="O52" s="3"/>
      <c r="P52" s="2">
        <v>0</v>
      </c>
      <c r="Q52" s="3"/>
      <c r="R52" s="2">
        <f t="shared" si="3"/>
        <v>585</v>
      </c>
    </row>
    <row r="53" spans="1:18" x14ac:dyDescent="0.25">
      <c r="A53" s="1"/>
      <c r="B53" s="1"/>
      <c r="C53" s="1"/>
      <c r="D53" s="1" t="s">
        <v>58</v>
      </c>
      <c r="E53" s="1"/>
      <c r="F53" s="2">
        <v>0</v>
      </c>
      <c r="G53" s="3"/>
      <c r="H53" s="2">
        <v>0</v>
      </c>
      <c r="I53" s="3"/>
      <c r="J53" s="2">
        <v>2997.5</v>
      </c>
      <c r="K53" s="3"/>
      <c r="L53" s="2">
        <v>0</v>
      </c>
      <c r="M53" s="3"/>
      <c r="N53" s="2">
        <v>0</v>
      </c>
      <c r="O53" s="3"/>
      <c r="P53" s="2">
        <v>0</v>
      </c>
      <c r="Q53" s="3"/>
      <c r="R53" s="2">
        <f t="shared" si="3"/>
        <v>2997.5</v>
      </c>
    </row>
    <row r="54" spans="1:18" x14ac:dyDescent="0.25">
      <c r="A54" s="1"/>
      <c r="B54" s="1"/>
      <c r="C54" s="1"/>
      <c r="D54" s="1" t="s">
        <v>59</v>
      </c>
      <c r="E54" s="1"/>
      <c r="F54" s="2">
        <v>0</v>
      </c>
      <c r="G54" s="3"/>
      <c r="H54" s="2">
        <v>0</v>
      </c>
      <c r="I54" s="3"/>
      <c r="J54" s="2">
        <v>600</v>
      </c>
      <c r="K54" s="3"/>
      <c r="L54" s="2">
        <v>0</v>
      </c>
      <c r="M54" s="3"/>
      <c r="N54" s="2">
        <v>0</v>
      </c>
      <c r="O54" s="3"/>
      <c r="P54" s="2">
        <v>0</v>
      </c>
      <c r="Q54" s="3"/>
      <c r="R54" s="2">
        <f t="shared" si="3"/>
        <v>600</v>
      </c>
    </row>
    <row r="55" spans="1:18" x14ac:dyDescent="0.25">
      <c r="A55" s="1"/>
      <c r="B55" s="1"/>
      <c r="C55" s="1"/>
      <c r="D55" s="1" t="s">
        <v>60</v>
      </c>
      <c r="E55" s="1"/>
      <c r="F55" s="2">
        <v>0</v>
      </c>
      <c r="G55" s="3"/>
      <c r="H55" s="2">
        <v>0</v>
      </c>
      <c r="I55" s="3"/>
      <c r="J55" s="2">
        <v>0</v>
      </c>
      <c r="K55" s="3"/>
      <c r="L55" s="2">
        <v>0</v>
      </c>
      <c r="M55" s="3"/>
      <c r="N55" s="2">
        <v>9780</v>
      </c>
      <c r="O55" s="3"/>
      <c r="P55" s="2">
        <v>58</v>
      </c>
      <c r="Q55" s="3"/>
      <c r="R55" s="2">
        <f t="shared" si="3"/>
        <v>9838</v>
      </c>
    </row>
    <row r="56" spans="1:18" x14ac:dyDescent="0.25">
      <c r="A56" s="1"/>
      <c r="B56" s="1"/>
      <c r="C56" s="1"/>
      <c r="D56" s="1" t="s">
        <v>61</v>
      </c>
      <c r="E56" s="1"/>
      <c r="F56" s="2">
        <v>0</v>
      </c>
      <c r="G56" s="3"/>
      <c r="H56" s="2">
        <v>0</v>
      </c>
      <c r="I56" s="3"/>
      <c r="J56" s="2">
        <v>2143.33</v>
      </c>
      <c r="K56" s="3"/>
      <c r="L56" s="2">
        <v>471.82</v>
      </c>
      <c r="M56" s="3"/>
      <c r="N56" s="2">
        <v>261.81</v>
      </c>
      <c r="O56" s="3"/>
      <c r="P56" s="2">
        <v>1866.04</v>
      </c>
      <c r="Q56" s="3"/>
      <c r="R56" s="2">
        <f t="shared" si="3"/>
        <v>4743</v>
      </c>
    </row>
    <row r="57" spans="1:18" x14ac:dyDescent="0.25">
      <c r="A57" s="1"/>
      <c r="B57" s="1"/>
      <c r="C57" s="1"/>
      <c r="D57" s="1" t="s">
        <v>62</v>
      </c>
      <c r="E57" s="1"/>
      <c r="F57" s="2">
        <v>0</v>
      </c>
      <c r="G57" s="3"/>
      <c r="H57" s="2">
        <v>0</v>
      </c>
      <c r="I57" s="3"/>
      <c r="J57" s="2">
        <v>602</v>
      </c>
      <c r="K57" s="3"/>
      <c r="L57" s="2">
        <v>0</v>
      </c>
      <c r="M57" s="3"/>
      <c r="N57" s="2">
        <v>0</v>
      </c>
      <c r="O57" s="3"/>
      <c r="P57" s="2">
        <v>0</v>
      </c>
      <c r="Q57" s="3"/>
      <c r="R57" s="2">
        <f t="shared" si="3"/>
        <v>602</v>
      </c>
    </row>
    <row r="58" spans="1:18" x14ac:dyDescent="0.25">
      <c r="A58" s="1"/>
      <c r="B58" s="1"/>
      <c r="C58" s="1"/>
      <c r="D58" s="1" t="s">
        <v>63</v>
      </c>
      <c r="E58" s="1"/>
      <c r="F58" s="2">
        <v>0</v>
      </c>
      <c r="G58" s="3"/>
      <c r="H58" s="2">
        <v>0</v>
      </c>
      <c r="I58" s="3"/>
      <c r="J58" s="2">
        <v>801.33</v>
      </c>
      <c r="K58" s="3"/>
      <c r="L58" s="2">
        <v>100</v>
      </c>
      <c r="M58" s="3"/>
      <c r="N58" s="2">
        <v>0</v>
      </c>
      <c r="O58" s="3"/>
      <c r="P58" s="2">
        <v>0</v>
      </c>
      <c r="Q58" s="3"/>
      <c r="R58" s="2">
        <f t="shared" si="3"/>
        <v>901.33</v>
      </c>
    </row>
    <row r="59" spans="1:18" x14ac:dyDescent="0.25">
      <c r="A59" s="1"/>
      <c r="B59" s="1"/>
      <c r="C59" s="1"/>
      <c r="D59" s="1" t="s">
        <v>64</v>
      </c>
      <c r="E59" s="1"/>
      <c r="F59" s="2">
        <v>0</v>
      </c>
      <c r="G59" s="3"/>
      <c r="H59" s="2">
        <v>0</v>
      </c>
      <c r="I59" s="3"/>
      <c r="J59" s="2">
        <v>1078.72</v>
      </c>
      <c r="K59" s="3"/>
      <c r="L59" s="2">
        <v>0</v>
      </c>
      <c r="M59" s="3"/>
      <c r="N59" s="2">
        <v>0</v>
      </c>
      <c r="O59" s="3"/>
      <c r="P59" s="2">
        <v>0</v>
      </c>
      <c r="Q59" s="3"/>
      <c r="R59" s="2">
        <f t="shared" si="3"/>
        <v>1078.72</v>
      </c>
    </row>
    <row r="60" spans="1:18" ht="15.75" thickBot="1" x14ac:dyDescent="0.3">
      <c r="A60" s="1"/>
      <c r="B60" s="1"/>
      <c r="C60" s="1"/>
      <c r="D60" s="1" t="s">
        <v>65</v>
      </c>
      <c r="E60" s="1"/>
      <c r="F60" s="5">
        <v>0</v>
      </c>
      <c r="G60" s="3"/>
      <c r="H60" s="5">
        <v>0</v>
      </c>
      <c r="I60" s="3"/>
      <c r="J60" s="5">
        <v>2497.79</v>
      </c>
      <c r="K60" s="3"/>
      <c r="L60" s="5">
        <v>2345.69</v>
      </c>
      <c r="M60" s="3"/>
      <c r="N60" s="5">
        <v>0</v>
      </c>
      <c r="O60" s="3"/>
      <c r="P60" s="5">
        <v>0</v>
      </c>
      <c r="Q60" s="3"/>
      <c r="R60" s="5">
        <f t="shared" si="3"/>
        <v>4843.4799999999996</v>
      </c>
    </row>
    <row r="61" spans="1:18" ht="15.75" thickBot="1" x14ac:dyDescent="0.3">
      <c r="A61" s="1"/>
      <c r="B61" s="1"/>
      <c r="C61" s="1" t="s">
        <v>66</v>
      </c>
      <c r="D61" s="1"/>
      <c r="E61" s="1"/>
      <c r="F61" s="6">
        <f>ROUND(SUM(F22:F32)+SUM(F36:F39)+SUM(F46:F60),5)</f>
        <v>27.32</v>
      </c>
      <c r="G61" s="3"/>
      <c r="H61" s="6">
        <f>ROUND(SUM(H22:H32)+SUM(H36:H39)+SUM(H46:H60),5)</f>
        <v>16409.310000000001</v>
      </c>
      <c r="I61" s="3"/>
      <c r="J61" s="6">
        <f>ROUND(SUM(J22:J32)+SUM(J36:J39)+SUM(J46:J60),5)</f>
        <v>128091.4</v>
      </c>
      <c r="K61" s="3"/>
      <c r="L61" s="6">
        <f>ROUND(SUM(L22:L32)+SUM(L36:L39)+SUM(L46:L60),5)</f>
        <v>6844.4</v>
      </c>
      <c r="M61" s="3"/>
      <c r="N61" s="6">
        <f>ROUND(SUM(N22:N32)+SUM(N36:N39)+SUM(N46:N60),5)</f>
        <v>54652.04</v>
      </c>
      <c r="O61" s="3"/>
      <c r="P61" s="6">
        <f>ROUND(SUM(P22:P32)+SUM(P36:P39)+SUM(P46:P60),5)</f>
        <v>102957.14</v>
      </c>
      <c r="Q61" s="3"/>
      <c r="R61" s="6">
        <f t="shared" si="3"/>
        <v>308981.61</v>
      </c>
    </row>
    <row r="62" spans="1:18" ht="15.75" thickBot="1" x14ac:dyDescent="0.3">
      <c r="A62" s="1"/>
      <c r="B62" s="1" t="s">
        <v>67</v>
      </c>
      <c r="C62" s="1"/>
      <c r="D62" s="1"/>
      <c r="E62" s="1"/>
      <c r="F62" s="6">
        <f>ROUND(F2+F21-F61,5)</f>
        <v>-330.17</v>
      </c>
      <c r="G62" s="3"/>
      <c r="H62" s="6">
        <f>ROUND(H2+H21-H61,5)</f>
        <v>5862.69</v>
      </c>
      <c r="I62" s="3"/>
      <c r="J62" s="6">
        <f>ROUND(J2+J21-J61,5)</f>
        <v>14958.82</v>
      </c>
      <c r="K62" s="3"/>
      <c r="L62" s="6">
        <f>ROUND(L2+L21-L61,5)</f>
        <v>2020.6</v>
      </c>
      <c r="M62" s="3"/>
      <c r="N62" s="6">
        <f>ROUND(N2+N21-N61,5)</f>
        <v>-24897.07</v>
      </c>
      <c r="O62" s="3"/>
      <c r="P62" s="6">
        <f>ROUND(P2+P21-P61,5)</f>
        <v>5239.18</v>
      </c>
      <c r="Q62" s="3"/>
      <c r="R62" s="6">
        <f t="shared" si="3"/>
        <v>2854.05</v>
      </c>
    </row>
    <row r="63" spans="1:18" s="8" customFormat="1" ht="12" thickBot="1" x14ac:dyDescent="0.25">
      <c r="A63" s="1" t="s">
        <v>68</v>
      </c>
      <c r="B63" s="1"/>
      <c r="C63" s="1"/>
      <c r="D63" s="1"/>
      <c r="E63" s="1"/>
      <c r="F63" s="7">
        <f>F62</f>
        <v>-330.17</v>
      </c>
      <c r="G63" s="1"/>
      <c r="H63" s="7">
        <f>H62</f>
        <v>5862.69</v>
      </c>
      <c r="I63" s="1"/>
      <c r="J63" s="7">
        <f>J62</f>
        <v>14958.82</v>
      </c>
      <c r="K63" s="1"/>
      <c r="L63" s="7">
        <f>L62</f>
        <v>2020.6</v>
      </c>
      <c r="M63" s="1"/>
      <c r="N63" s="7">
        <f>N62</f>
        <v>-24897.07</v>
      </c>
      <c r="O63" s="1"/>
      <c r="P63" s="7">
        <f>P62</f>
        <v>5239.18</v>
      </c>
      <c r="Q63" s="1"/>
      <c r="R63" s="7">
        <f t="shared" si="3"/>
        <v>2854.05</v>
      </c>
    </row>
    <row r="64" spans="1:18" ht="15.75" thickTop="1" x14ac:dyDescent="0.25"/>
  </sheetData>
  <pageMargins left="0.7" right="0.7" top="0.75" bottom="0.75" header="0.1" footer="0.3"/>
  <pageSetup orientation="portrait" r:id="rId1"/>
  <headerFooter>
    <oddHeader>&amp;L&amp;"Arial,Bold"&amp;8 3:15 PM
&amp;"Arial,Bold"&amp;8 10/16/21
&amp;"Arial,Bold"&amp;8 Accrual Basis&amp;C&amp;"Arial,Bold"&amp;12 Great Commission Church International
&amp;"Arial,Bold"&amp;14 Profit &amp;&amp; Loss by Class
&amp;"Arial,Bold"&amp;10 September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財務報表 January - September</vt:lpstr>
      <vt:lpstr>財務報表 - September Breakdown</vt:lpstr>
      <vt:lpstr>'財務報表 - September Breakdown'!Print_Titles</vt:lpstr>
      <vt:lpstr>'財務報表 January - September'!Print_Titles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Judy-CPA-PC</dc:creator>
  <cp:lastModifiedBy>Roy Jou</cp:lastModifiedBy>
  <dcterms:created xsi:type="dcterms:W3CDTF">2021-10-16T22:15:05Z</dcterms:created>
  <dcterms:modified xsi:type="dcterms:W3CDTF">2021-10-21T18:32:02Z</dcterms:modified>
</cp:coreProperties>
</file>